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embeddings/oleObject3.bin" ContentType="application/vnd.openxmlformats-officedocument.oleObject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ml.chartshapes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7.xml" ContentType="application/vnd.openxmlformats-officedocument.drawingml.chartshapes+xml"/>
  <Override PartName="/xl/charts/chart2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2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0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harts/chart2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1.xml" ContentType="application/vnd.openxmlformats-officedocument.drawing+xml"/>
  <Override PartName="/xl/charts/chart29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30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3.xml" ContentType="application/vnd.openxmlformats-officedocument.drawingml.chartshapes+xml"/>
  <Override PartName="/xl/charts/chart3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3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6.xml" ContentType="application/vnd.openxmlformats-officedocument.drawingml.chartshapes+xml"/>
  <Override PartName="/xl/charts/chart3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7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 tabRatio="815" activeTab="2"/>
  </bookViews>
  <sheets>
    <sheet name="IL;SDS" sheetId="27" r:id="rId1"/>
    <sheet name="IL;SDS+Na" sheetId="31" r:id="rId2"/>
    <sheet name="IL;SDS+OH" sheetId="49" r:id="rId3"/>
    <sheet name="Synergism" sheetId="29" r:id="rId4"/>
    <sheet name="Max sinergy" sheetId="38" r:id="rId5"/>
    <sheet name="CMC comparision" sheetId="44" r:id="rId6"/>
    <sheet name="X, B Pure" sheetId="50" r:id="rId7"/>
    <sheet name="X, B Na" sheetId="51" r:id="rId8"/>
    <sheet name="X, B OH" sheetId="52" r:id="rId9"/>
  </sheets>
  <calcPr calcId="162913"/>
</workbook>
</file>

<file path=xl/calcChain.xml><?xml version="1.0" encoding="utf-8"?>
<calcChain xmlns="http://schemas.openxmlformats.org/spreadsheetml/2006/main">
  <c r="E32" i="29" l="1"/>
  <c r="F32" i="29" s="1"/>
  <c r="E31" i="29"/>
  <c r="F31" i="29" s="1"/>
  <c r="E30" i="29"/>
  <c r="F30" i="29" s="1"/>
  <c r="E29" i="29"/>
  <c r="F29" i="29" s="1"/>
  <c r="E28" i="29"/>
  <c r="F28" i="29" s="1"/>
  <c r="E27" i="29"/>
  <c r="F27" i="29" s="1"/>
  <c r="E26" i="29"/>
  <c r="F26" i="29" s="1"/>
  <c r="E25" i="29"/>
  <c r="F25" i="29" s="1"/>
  <c r="H32" i="29"/>
  <c r="I32" i="29" s="1"/>
  <c r="H31" i="29"/>
  <c r="I31" i="29" s="1"/>
  <c r="H30" i="29"/>
  <c r="I30" i="29" s="1"/>
  <c r="H29" i="29"/>
  <c r="I29" i="29" s="1"/>
  <c r="H28" i="29"/>
  <c r="I28" i="29" s="1"/>
  <c r="H27" i="29"/>
  <c r="I27" i="29" s="1"/>
  <c r="H26" i="29"/>
  <c r="I26" i="29" s="1"/>
  <c r="H25" i="29"/>
  <c r="I25" i="29" s="1"/>
  <c r="K32" i="29"/>
  <c r="L32" i="29" s="1"/>
  <c r="K31" i="29"/>
  <c r="L31" i="29" s="1"/>
  <c r="K30" i="29"/>
  <c r="L30" i="29" s="1"/>
  <c r="K29" i="29"/>
  <c r="L29" i="29" s="1"/>
  <c r="K28" i="29"/>
  <c r="L28" i="29" s="1"/>
  <c r="K27" i="29"/>
  <c r="L27" i="29" s="1"/>
  <c r="K26" i="29"/>
  <c r="L26" i="29" s="1"/>
  <c r="K25" i="29"/>
  <c r="L25" i="29" s="1"/>
  <c r="K21" i="29"/>
  <c r="L21" i="29" s="1"/>
  <c r="K20" i="29"/>
  <c r="L20" i="29" s="1"/>
  <c r="K19" i="29"/>
  <c r="L19" i="29" s="1"/>
  <c r="K18" i="29"/>
  <c r="L18" i="29" s="1"/>
  <c r="K17" i="29"/>
  <c r="L17" i="29" s="1"/>
  <c r="K16" i="29"/>
  <c r="L16" i="29" s="1"/>
  <c r="K15" i="29"/>
  <c r="L15" i="29" s="1"/>
  <c r="K14" i="29"/>
  <c r="L14" i="29" s="1"/>
  <c r="H21" i="29"/>
  <c r="I21" i="29" s="1"/>
  <c r="H20" i="29"/>
  <c r="I20" i="29" s="1"/>
  <c r="H19" i="29"/>
  <c r="I19" i="29" s="1"/>
  <c r="H18" i="29"/>
  <c r="I18" i="29" s="1"/>
  <c r="H17" i="29"/>
  <c r="I17" i="29" s="1"/>
  <c r="H16" i="29"/>
  <c r="I16" i="29" s="1"/>
  <c r="H15" i="29"/>
  <c r="I15" i="29" s="1"/>
  <c r="H14" i="29"/>
  <c r="I14" i="29" s="1"/>
  <c r="E21" i="29"/>
  <c r="F21" i="29" s="1"/>
  <c r="E20" i="29"/>
  <c r="F20" i="29" s="1"/>
  <c r="E19" i="29"/>
  <c r="F19" i="29" s="1"/>
  <c r="E18" i="29"/>
  <c r="F18" i="29" s="1"/>
  <c r="E17" i="29"/>
  <c r="F17" i="29" s="1"/>
  <c r="E16" i="29"/>
  <c r="F16" i="29" s="1"/>
  <c r="E15" i="29"/>
  <c r="F15" i="29" s="1"/>
  <c r="E14" i="29"/>
  <c r="F14" i="29" s="1"/>
  <c r="K4" i="29"/>
  <c r="L4" i="29" s="1"/>
  <c r="K5" i="29"/>
  <c r="L5" i="29" s="1"/>
  <c r="K6" i="29"/>
  <c r="L6" i="29" s="1"/>
  <c r="K7" i="29"/>
  <c r="L7" i="29" s="1"/>
  <c r="K8" i="29"/>
  <c r="L8" i="29" s="1"/>
  <c r="K9" i="29"/>
  <c r="L9" i="29" s="1"/>
  <c r="K10" i="29"/>
  <c r="L10" i="29" s="1"/>
  <c r="K3" i="29"/>
  <c r="L3" i="29" s="1"/>
  <c r="H4" i="29"/>
  <c r="I4" i="29" s="1"/>
  <c r="H5" i="29"/>
  <c r="I5" i="29" s="1"/>
  <c r="H6" i="29"/>
  <c r="I6" i="29" s="1"/>
  <c r="H7" i="29"/>
  <c r="I7" i="29" s="1"/>
  <c r="H8" i="29"/>
  <c r="I8" i="29" s="1"/>
  <c r="H9" i="29"/>
  <c r="I9" i="29" s="1"/>
  <c r="H10" i="29"/>
  <c r="I10" i="29" s="1"/>
  <c r="H3" i="29"/>
  <c r="I3" i="29" s="1"/>
  <c r="E4" i="29"/>
  <c r="F4" i="29" s="1"/>
  <c r="E5" i="29"/>
  <c r="F5" i="29" s="1"/>
  <c r="E6" i="29"/>
  <c r="F6" i="29" s="1"/>
  <c r="E7" i="29"/>
  <c r="F7" i="29" s="1"/>
  <c r="E8" i="29"/>
  <c r="F8" i="29" s="1"/>
  <c r="E9" i="29"/>
  <c r="F9" i="29" s="1"/>
  <c r="E10" i="29"/>
  <c r="F10" i="29" s="1"/>
  <c r="E3" i="29"/>
  <c r="F3" i="29" s="1"/>
  <c r="C10" i="50" l="1"/>
  <c r="G10" i="50"/>
  <c r="G11" i="50"/>
  <c r="X27" i="49" l="1"/>
  <c r="E10" i="52"/>
  <c r="G10" i="52"/>
  <c r="I10" i="52"/>
  <c r="I11" i="52"/>
  <c r="C12" i="52"/>
  <c r="C11" i="52"/>
  <c r="C10" i="52"/>
  <c r="G10" i="51"/>
  <c r="I10" i="51"/>
  <c r="E12" i="51"/>
  <c r="C11" i="51"/>
  <c r="C10" i="51"/>
  <c r="B15" i="51" l="1"/>
  <c r="B16" i="51"/>
  <c r="B17" i="51"/>
  <c r="B15" i="52"/>
  <c r="B16" i="52"/>
  <c r="B17" i="52"/>
  <c r="C11" i="50"/>
  <c r="E12" i="50"/>
  <c r="E11" i="50"/>
  <c r="G12" i="50"/>
  <c r="I12" i="50"/>
  <c r="E10" i="50"/>
  <c r="X27" i="27" l="1"/>
  <c r="E11" i="52" l="1"/>
  <c r="G11" i="52"/>
  <c r="E12" i="52"/>
  <c r="G12" i="52"/>
  <c r="I12" i="52"/>
  <c r="D15" i="52"/>
  <c r="F15" i="52"/>
  <c r="H15" i="52"/>
  <c r="D16" i="52"/>
  <c r="F16" i="52"/>
  <c r="H16" i="52"/>
  <c r="D17" i="52"/>
  <c r="F17" i="52"/>
  <c r="H17" i="52"/>
  <c r="E10" i="51" l="1"/>
  <c r="E11" i="51"/>
  <c r="G11" i="51"/>
  <c r="I11" i="51"/>
  <c r="C12" i="51"/>
  <c r="G12" i="51"/>
  <c r="I12" i="51"/>
  <c r="D15" i="51"/>
  <c r="F15" i="51"/>
  <c r="H15" i="51"/>
  <c r="D16" i="51"/>
  <c r="F16" i="51"/>
  <c r="H16" i="51"/>
  <c r="D17" i="51"/>
  <c r="F17" i="51"/>
  <c r="H17" i="51"/>
  <c r="I10" i="50" l="1"/>
  <c r="I11" i="50"/>
  <c r="C12" i="50"/>
  <c r="B15" i="50"/>
  <c r="D15" i="50"/>
  <c r="F15" i="50"/>
  <c r="H15" i="50"/>
  <c r="B16" i="50"/>
  <c r="D16" i="50"/>
  <c r="F16" i="50"/>
  <c r="H16" i="50"/>
  <c r="B17" i="50"/>
  <c r="D17" i="50"/>
  <c r="F17" i="50"/>
  <c r="H17" i="50"/>
  <c r="I6" i="44" l="1"/>
  <c r="I5" i="44"/>
  <c r="I4" i="44"/>
  <c r="F6" i="44"/>
  <c r="F5" i="44"/>
  <c r="F4" i="44"/>
  <c r="C6" i="44"/>
  <c r="C5" i="44"/>
  <c r="C4" i="44"/>
  <c r="AB30" i="49" l="1"/>
  <c r="Z30" i="49"/>
  <c r="X30" i="49"/>
  <c r="AB29" i="49"/>
  <c r="Z29" i="49"/>
  <c r="X29" i="49"/>
  <c r="AB28" i="49"/>
  <c r="Z28" i="49"/>
  <c r="X28" i="49"/>
  <c r="AB27" i="49"/>
  <c r="Z27" i="49"/>
  <c r="AB30" i="31"/>
  <c r="Z30" i="31"/>
  <c r="X30" i="31"/>
  <c r="AB29" i="31"/>
  <c r="Z29" i="31"/>
  <c r="X29" i="31"/>
  <c r="AB28" i="31"/>
  <c r="Z28" i="31"/>
  <c r="X28" i="31"/>
  <c r="AB27" i="31"/>
  <c r="Z27" i="31"/>
  <c r="X27" i="31"/>
  <c r="AB30" i="27"/>
  <c r="AB29" i="27"/>
  <c r="AB28" i="27"/>
  <c r="AB27" i="27"/>
  <c r="Z30" i="27"/>
  <c r="Z29" i="27"/>
  <c r="Z28" i="27"/>
  <c r="Z27" i="27"/>
  <c r="V30" i="49"/>
  <c r="T30" i="49"/>
  <c r="V29" i="49"/>
  <c r="T29" i="49"/>
  <c r="V28" i="49"/>
  <c r="T28" i="49"/>
  <c r="V27" i="49"/>
  <c r="T27" i="49"/>
  <c r="V30" i="31"/>
  <c r="T30" i="31"/>
  <c r="V29" i="31"/>
  <c r="T29" i="31"/>
  <c r="V28" i="31"/>
  <c r="T28" i="31"/>
  <c r="V27" i="31"/>
  <c r="T27" i="31"/>
  <c r="X30" i="27"/>
  <c r="X29" i="27"/>
  <c r="X28" i="27"/>
  <c r="V30" i="27"/>
  <c r="V29" i="27"/>
  <c r="V28" i="27"/>
  <c r="V27" i="27"/>
  <c r="T30" i="27"/>
  <c r="T29" i="27"/>
  <c r="T28" i="27"/>
  <c r="T27" i="27"/>
  <c r="C22" i="49" l="1"/>
  <c r="C23" i="49" s="1"/>
  <c r="C22" i="31"/>
  <c r="C23" i="31" s="1"/>
  <c r="C22" i="27"/>
  <c r="C23" i="27" s="1"/>
  <c r="B11" i="31" l="1"/>
  <c r="B6" i="31" l="1"/>
  <c r="B3" i="49"/>
  <c r="B4" i="49"/>
  <c r="B5" i="49"/>
  <c r="B6" i="49"/>
  <c r="B7" i="49"/>
  <c r="B8" i="49"/>
  <c r="B9" i="49"/>
  <c r="B10" i="49"/>
  <c r="B3" i="31" l="1"/>
  <c r="B4" i="31"/>
  <c r="B5" i="31"/>
  <c r="B7" i="31"/>
  <c r="B8" i="31"/>
  <c r="B9" i="31"/>
  <c r="B10" i="31"/>
  <c r="B3" i="27" l="1"/>
  <c r="B4" i="27"/>
  <c r="B5" i="27" l="1"/>
  <c r="B6" i="27"/>
  <c r="B7" i="27"/>
  <c r="B8" i="27"/>
  <c r="B9" i="27"/>
  <c r="B10" i="27"/>
</calcChain>
</file>

<file path=xl/sharedStrings.xml><?xml version="1.0" encoding="utf-8"?>
<sst xmlns="http://schemas.openxmlformats.org/spreadsheetml/2006/main" count="203" uniqueCount="34">
  <si>
    <t>IL:SDS (Con)</t>
  </si>
  <si>
    <t>SDS</t>
  </si>
  <si>
    <t>IL</t>
  </si>
  <si>
    <t>log</t>
  </si>
  <si>
    <t>ant log</t>
  </si>
  <si>
    <t>CMC</t>
  </si>
  <si>
    <t>ɑ</t>
  </si>
  <si>
    <t xml:space="preserve">Mole fraction </t>
  </si>
  <si>
    <r>
      <t>0.0001 (mol.dm</t>
    </r>
    <r>
      <rPr>
        <vertAlign val="superscript"/>
        <sz val="12"/>
        <color rgb="FF000000"/>
        <rFont val="Calibri"/>
        <family val="2"/>
      </rPr>
      <t>⁻</t>
    </r>
    <r>
      <rPr>
        <sz val="12"/>
        <color rgb="FF000000"/>
        <rFont val="Calibri"/>
        <family val="2"/>
        <scheme val="minor"/>
      </rPr>
      <t>³)</t>
    </r>
  </si>
  <si>
    <t>Log</t>
  </si>
  <si>
    <t>avarage of individual in 0.3</t>
  </si>
  <si>
    <t>maximum reduction in 0.3</t>
  </si>
  <si>
    <t>ß</t>
  </si>
  <si>
    <t>X1</t>
  </si>
  <si>
    <t>σ (mN/m)</t>
  </si>
  <si>
    <t>α</t>
  </si>
  <si>
    <t>C°2 SDS (mol/l)</t>
  </si>
  <si>
    <t>C°1 IL (mol/l)</t>
  </si>
  <si>
    <r>
      <t>C12 (</t>
    </r>
    <r>
      <rPr>
        <sz val="11"/>
        <color theme="1"/>
        <rFont val="Calibri"/>
        <family val="2"/>
      </rPr>
      <t>0/3</t>
    </r>
    <r>
      <rPr>
        <sz val="11"/>
        <color theme="1"/>
        <rFont val="Calibri"/>
        <family val="2"/>
        <scheme val="minor"/>
      </rPr>
      <t xml:space="preserve">) (mol/l) </t>
    </r>
  </si>
  <si>
    <r>
      <t>C12 (</t>
    </r>
    <r>
      <rPr>
        <sz val="11"/>
        <color theme="1"/>
        <rFont val="Calibri"/>
        <family val="2"/>
      </rPr>
      <t>0/5</t>
    </r>
    <r>
      <rPr>
        <sz val="11"/>
        <color theme="1"/>
        <rFont val="Calibri"/>
        <family val="2"/>
        <scheme val="minor"/>
      </rPr>
      <t xml:space="preserve">) (mol/l) </t>
    </r>
  </si>
  <si>
    <r>
      <t>C12 (</t>
    </r>
    <r>
      <rPr>
        <sz val="11"/>
        <color theme="1"/>
        <rFont val="Calibri"/>
        <family val="2"/>
      </rPr>
      <t>0/7</t>
    </r>
    <r>
      <rPr>
        <sz val="11"/>
        <color theme="1"/>
        <rFont val="Calibri"/>
        <family val="2"/>
        <scheme val="minor"/>
      </rPr>
      <t xml:space="preserve">) (mol/l) </t>
    </r>
  </si>
  <si>
    <t>Pure</t>
  </si>
  <si>
    <r>
      <t>α</t>
    </r>
    <r>
      <rPr>
        <b/>
        <vertAlign val="subscript"/>
        <sz val="9"/>
        <color rgb="FF000000"/>
        <rFont val="Arial"/>
        <family val="2"/>
      </rPr>
      <t>1</t>
    </r>
  </si>
  <si>
    <t>Synergy</t>
  </si>
  <si>
    <t>بتا خالص منفی تر از حضور نمک و قلیا می باشد که نشان دهنده خنثی شدن بهتر سورفکتانت ها بدون حضور یون های دیگر باردار می باشد</t>
  </si>
  <si>
    <t>بتا در حضور قلیا منفی تر است نسبت به نمک که نشان دهنده خنثی شدن بار سدیم مثبت توسط قلیا می باشد</t>
  </si>
  <si>
    <t>کسر مولی جذب سطحی شده  جز آ با افزایش نسبت مولی در سطح مشترک افزایش می یابد اما نه به اندازه نسبت مولی که نشان دهنده جذب بیشتر جز بی و فعالیت سطحی بیشتر آن می باشد</t>
  </si>
  <si>
    <t>with Na</t>
  </si>
  <si>
    <t>wit Na+OH</t>
  </si>
  <si>
    <t>Synergism</t>
  </si>
  <si>
    <t>Avarage</t>
  </si>
  <si>
    <t>Salt</t>
  </si>
  <si>
    <t>Salt-alkali</t>
  </si>
  <si>
    <t>Salt and alkali free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</si>
</sst>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sz val="12"/>
      <color rgb="FF9C65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Yu Mincho Demibold"/>
      <family val="1"/>
    </font>
    <font>
      <sz val="8"/>
      <color theme="1"/>
      <name val="Calibri"/>
      <family val="2"/>
      <scheme val="minor"/>
    </font>
    <font>
      <vertAlign val="superscript"/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ndalus"/>
      <family val="1"/>
    </font>
    <font>
      <sz val="10"/>
      <name val="Calibri"/>
      <family val="2"/>
    </font>
    <font>
      <b/>
      <i/>
      <sz val="9"/>
      <color rgb="FF000000"/>
      <name val="Arial"/>
      <family val="2"/>
    </font>
    <font>
      <b/>
      <vertAlign val="subscript"/>
      <sz val="9"/>
      <color rgb="FF000000"/>
      <name val="Arial"/>
      <family val="2"/>
    </font>
    <font>
      <b/>
      <sz val="9"/>
      <color rgb="FF000000"/>
      <name val="Arial"/>
      <family val="2"/>
    </font>
  </fonts>
  <fills count="6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7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11FF88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FA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FFA7E4"/>
        <bgColor indexed="64"/>
      </patternFill>
    </fill>
    <fill>
      <patternFill patternType="solid">
        <fgColor rgb="FFFFCDF0"/>
        <bgColor indexed="64"/>
      </patternFill>
    </fill>
    <fill>
      <patternFill patternType="solid">
        <fgColor rgb="FFDFFDCF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F8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rgb="FFC7FF29"/>
        <bgColor indexed="64"/>
      </patternFill>
    </fill>
    <fill>
      <patternFill patternType="solid">
        <fgColor rgb="FFADEA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FFEAC1"/>
        <bgColor indexed="64"/>
      </patternFill>
    </fill>
    <fill>
      <patternFill patternType="solid">
        <fgColor rgb="FF21FF90"/>
        <bgColor indexed="64"/>
      </patternFill>
    </fill>
    <fill>
      <patternFill patternType="solid">
        <fgColor rgb="FF8FFFC7"/>
        <bgColor indexed="64"/>
      </patternFill>
    </fill>
    <fill>
      <patternFill patternType="solid">
        <fgColor rgb="FFE9FEDE"/>
        <bgColor indexed="64"/>
      </patternFill>
    </fill>
    <fill>
      <patternFill patternType="solid">
        <fgColor rgb="FFD2FCBA"/>
        <bgColor indexed="64"/>
      </patternFill>
    </fill>
    <fill>
      <patternFill patternType="solid">
        <fgColor rgb="FFABEFFF"/>
        <bgColor indexed="64"/>
      </patternFill>
    </fill>
    <fill>
      <patternFill patternType="solid">
        <fgColor rgb="FF5DE0FF"/>
        <bgColor indexed="64"/>
      </patternFill>
    </fill>
    <fill>
      <patternFill patternType="solid">
        <fgColor rgb="FFDEFF81"/>
        <bgColor indexed="64"/>
      </patternFill>
    </fill>
    <fill>
      <patternFill patternType="solid">
        <fgColor rgb="FFB9FA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2FF15"/>
        <bgColor indexed="64"/>
      </patternFill>
    </fill>
    <fill>
      <patternFill patternType="solid">
        <fgColor rgb="FFB0EE00"/>
        <bgColor indexed="64"/>
      </patternFill>
    </fill>
    <fill>
      <patternFill patternType="solid">
        <fgColor rgb="FF00F200"/>
        <bgColor indexed="64"/>
      </patternFill>
    </fill>
    <fill>
      <patternFill patternType="solid">
        <fgColor rgb="FF11C1FF"/>
        <bgColor indexed="64"/>
      </patternFill>
    </fill>
    <fill>
      <patternFill patternType="solid">
        <fgColor rgb="FF00AAE6"/>
        <bgColor indexed="64"/>
      </patternFill>
    </fill>
    <fill>
      <patternFill patternType="solid">
        <fgColor rgb="FF7DE6FF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61FF6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DBFF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3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0" borderId="0"/>
    <xf numFmtId="0" fontId="12" fillId="10" borderId="1" applyFont="0" applyFill="0" applyAlignment="0"/>
    <xf numFmtId="0" fontId="12" fillId="0" borderId="2"/>
  </cellStyleXfs>
  <cellXfs count="185">
    <xf numFmtId="0" fontId="0" fillId="0" borderId="0" xfId="0"/>
    <xf numFmtId="0" fontId="0" fillId="0" borderId="0" xfId="0" applyAlignment="1">
      <alignment horizontal="center"/>
    </xf>
    <xf numFmtId="0" fontId="0" fillId="12" borderId="0" xfId="0" applyFill="1" applyAlignment="1">
      <alignment horizontal="center"/>
    </xf>
    <xf numFmtId="0" fontId="2" fillId="0" borderId="0" xfId="0" applyFont="1"/>
    <xf numFmtId="0" fontId="0" fillId="9" borderId="0" xfId="0" applyFill="1"/>
    <xf numFmtId="2" fontId="0" fillId="16" borderId="0" xfId="0" applyNumberFormat="1" applyFill="1" applyAlignment="1">
      <alignment horizontal="center"/>
    </xf>
    <xf numFmtId="0" fontId="10" fillId="0" borderId="0" xfId="0" applyFont="1"/>
    <xf numFmtId="0" fontId="0" fillId="0" borderId="0" xfId="0" applyFill="1"/>
    <xf numFmtId="0" fontId="0" fillId="16" borderId="0" xfId="0" applyNumberForma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1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7" borderId="0" xfId="0" applyNumberFormat="1" applyFill="1" applyAlignment="1">
      <alignment horizontal="center"/>
    </xf>
    <xf numFmtId="0" fontId="0" fillId="16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21" borderId="0" xfId="0" applyFill="1" applyAlignment="1">
      <alignment horizontal="center"/>
    </xf>
    <xf numFmtId="0" fontId="0" fillId="24" borderId="0" xfId="0" applyFill="1" applyAlignment="1">
      <alignment horizontal="center"/>
    </xf>
    <xf numFmtId="0" fontId="0" fillId="14" borderId="0" xfId="0" applyFill="1" applyAlignment="1">
      <alignment horizontal="center"/>
    </xf>
    <xf numFmtId="0" fontId="0" fillId="17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26" borderId="0" xfId="0" applyFill="1" applyAlignment="1">
      <alignment horizontal="center"/>
    </xf>
    <xf numFmtId="0" fontId="0" fillId="27" borderId="0" xfId="0" applyFill="1" applyAlignment="1">
      <alignment horizontal="center"/>
    </xf>
    <xf numFmtId="0" fontId="0" fillId="22" borderId="0" xfId="0" applyFill="1" applyAlignment="1">
      <alignment horizontal="center"/>
    </xf>
    <xf numFmtId="0" fontId="0" fillId="23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9" borderId="0" xfId="0" applyFill="1" applyAlignment="1">
      <alignment horizontal="center"/>
    </xf>
    <xf numFmtId="0" fontId="0" fillId="15" borderId="0" xfId="0" applyFill="1" applyAlignment="1">
      <alignment horizontal="center"/>
    </xf>
    <xf numFmtId="2" fontId="0" fillId="22" borderId="0" xfId="0" applyNumberFormat="1" applyFill="1" applyAlignment="1">
      <alignment horizontal="center"/>
    </xf>
    <xf numFmtId="2" fontId="0" fillId="29" borderId="0" xfId="0" applyNumberFormat="1" applyFill="1" applyAlignment="1">
      <alignment horizontal="center"/>
    </xf>
    <xf numFmtId="0" fontId="8" fillId="0" borderId="0" xfId="0" applyFont="1" applyFill="1" applyAlignment="1">
      <alignment vertical="center"/>
    </xf>
    <xf numFmtId="0" fontId="8" fillId="11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30" borderId="0" xfId="0" applyFill="1" applyAlignment="1">
      <alignment horizontal="center"/>
    </xf>
    <xf numFmtId="0" fontId="0" fillId="31" borderId="0" xfId="0" applyFill="1" applyAlignment="1">
      <alignment horizontal="center"/>
    </xf>
    <xf numFmtId="0" fontId="0" fillId="32" borderId="0" xfId="0" applyFill="1" applyAlignment="1">
      <alignment horizontal="center"/>
    </xf>
    <xf numFmtId="0" fontId="9" fillId="0" borderId="0" xfId="0" applyFont="1" applyFill="1"/>
    <xf numFmtId="0" fontId="0" fillId="33" borderId="0" xfId="0" applyFill="1" applyAlignment="1">
      <alignment horizontal="center"/>
    </xf>
    <xf numFmtId="0" fontId="13" fillId="35" borderId="0" xfId="0" applyFont="1" applyFill="1" applyAlignment="1">
      <alignment horizontal="center" vertical="center" wrapText="1"/>
    </xf>
    <xf numFmtId="0" fontId="0" fillId="36" borderId="0" xfId="0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0" fillId="37" borderId="0" xfId="0" applyFill="1" applyAlignment="1">
      <alignment horizontal="center" vertical="center"/>
    </xf>
    <xf numFmtId="0" fontId="5" fillId="40" borderId="0" xfId="0" applyFont="1" applyFill="1" applyAlignment="1">
      <alignment horizontal="center" vertical="center"/>
    </xf>
    <xf numFmtId="0" fontId="0" fillId="41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42" borderId="0" xfId="0" applyFill="1" applyAlignment="1">
      <alignment horizontal="center" vertical="center"/>
    </xf>
    <xf numFmtId="0" fontId="0" fillId="38" borderId="0" xfId="0" applyFill="1" applyAlignment="1">
      <alignment horizontal="center" vertical="center"/>
    </xf>
    <xf numFmtId="0" fontId="5" fillId="36" borderId="0" xfId="0" applyFont="1" applyFill="1" applyAlignment="1">
      <alignment horizontal="center" vertical="center"/>
    </xf>
    <xf numFmtId="0" fontId="5" fillId="43" borderId="0" xfId="0" applyFont="1" applyFill="1" applyAlignment="1">
      <alignment horizontal="center" vertical="center"/>
    </xf>
    <xf numFmtId="0" fontId="2" fillId="44" borderId="0" xfId="0" applyFont="1" applyFill="1" applyBorder="1" applyAlignment="1">
      <alignment horizontal="center" vertical="center" wrapText="1"/>
    </xf>
    <xf numFmtId="0" fontId="5" fillId="45" borderId="0" xfId="0" applyFont="1" applyFill="1" applyAlignment="1">
      <alignment horizontal="center" vertical="center"/>
    </xf>
    <xf numFmtId="0" fontId="5" fillId="46" borderId="0" xfId="0" applyFont="1" applyFill="1" applyAlignment="1">
      <alignment horizontal="center" vertical="center"/>
    </xf>
    <xf numFmtId="0" fontId="0" fillId="47" borderId="0" xfId="0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5" fillId="38" borderId="0" xfId="0" applyFont="1" applyFill="1" applyAlignment="1">
      <alignment horizontal="center"/>
    </xf>
    <xf numFmtId="2" fontId="0" fillId="39" borderId="0" xfId="0" applyNumberFormat="1" applyFill="1" applyAlignment="1">
      <alignment horizontal="center"/>
    </xf>
    <xf numFmtId="0" fontId="0" fillId="13" borderId="0" xfId="0" applyFill="1" applyAlignment="1">
      <alignment horizontal="center" vertical="center"/>
    </xf>
    <xf numFmtId="0" fontId="7" fillId="48" borderId="0" xfId="2" applyFont="1" applyFill="1" applyAlignment="1">
      <alignment horizontal="center" vertical="center"/>
    </xf>
    <xf numFmtId="0" fontId="6" fillId="49" borderId="0" xfId="1" applyFont="1" applyFill="1" applyAlignment="1">
      <alignment horizontal="center" vertical="center"/>
    </xf>
    <xf numFmtId="0" fontId="14" fillId="50" borderId="0" xfId="0" applyFont="1" applyFill="1"/>
    <xf numFmtId="0" fontId="0" fillId="50" borderId="0" xfId="0" applyFill="1"/>
    <xf numFmtId="0" fontId="14" fillId="51" borderId="0" xfId="0" applyFont="1" applyFill="1"/>
    <xf numFmtId="0" fontId="0" fillId="51" borderId="0" xfId="0" applyFill="1"/>
    <xf numFmtId="10" fontId="0" fillId="0" borderId="0" xfId="0" applyNumberFormat="1" applyFill="1" applyAlignment="1">
      <alignment horizontal="center"/>
    </xf>
    <xf numFmtId="0" fontId="12" fillId="13" borderId="0" xfId="0" applyFont="1" applyFill="1" applyAlignment="1">
      <alignment horizontal="center" vertical="center"/>
    </xf>
    <xf numFmtId="0" fontId="12" fillId="42" borderId="0" xfId="0" applyFont="1" applyFill="1" applyAlignment="1">
      <alignment horizontal="center" vertical="center"/>
    </xf>
    <xf numFmtId="0" fontId="12" fillId="37" borderId="0" xfId="0" applyFont="1" applyFill="1" applyAlignment="1">
      <alignment horizontal="center" vertical="center"/>
    </xf>
    <xf numFmtId="0" fontId="12" fillId="36" borderId="0" xfId="0" applyFont="1" applyFill="1" applyAlignment="1">
      <alignment horizontal="center" vertical="center"/>
    </xf>
    <xf numFmtId="0" fontId="12" fillId="41" borderId="0" xfId="0" applyFont="1" applyFill="1" applyAlignment="1">
      <alignment horizontal="center" vertical="center"/>
    </xf>
    <xf numFmtId="0" fontId="12" fillId="16" borderId="0" xfId="0" applyFont="1" applyFill="1" applyAlignment="1">
      <alignment horizontal="center" vertical="center"/>
    </xf>
    <xf numFmtId="0" fontId="12" fillId="47" borderId="0" xfId="0" applyFont="1" applyFill="1" applyAlignment="1">
      <alignment horizontal="center" vertical="center"/>
    </xf>
    <xf numFmtId="0" fontId="12" fillId="38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5" fillId="35" borderId="0" xfId="0" applyFont="1" applyFill="1" applyAlignment="1">
      <alignment horizontal="center" vertical="center" wrapText="1"/>
    </xf>
    <xf numFmtId="0" fontId="12" fillId="44" borderId="0" xfId="0" applyFont="1" applyFill="1" applyBorder="1" applyAlignment="1">
      <alignment horizontal="center" vertical="center" wrapText="1"/>
    </xf>
    <xf numFmtId="0" fontId="0" fillId="55" borderId="0" xfId="0" applyFill="1" applyAlignment="1">
      <alignment horizontal="center" vertical="center"/>
    </xf>
    <xf numFmtId="0" fontId="0" fillId="5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5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0" fillId="50" borderId="0" xfId="0" applyFill="1" applyAlignment="1">
      <alignment horizontal="center" vertical="center"/>
    </xf>
    <xf numFmtId="0" fontId="0" fillId="51" borderId="0" xfId="0" applyFill="1" applyAlignment="1">
      <alignment horizontal="center" vertical="center"/>
    </xf>
    <xf numFmtId="0" fontId="0" fillId="55" borderId="0" xfId="0" applyFill="1" applyAlignment="1">
      <alignment horizontal="left" vertical="center"/>
    </xf>
    <xf numFmtId="0" fontId="0" fillId="54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57" borderId="0" xfId="0" applyFill="1"/>
    <xf numFmtId="0" fontId="0" fillId="52" borderId="0" xfId="0" applyFill="1" applyAlignment="1">
      <alignment horizontal="center" vertical="center"/>
    </xf>
    <xf numFmtId="0" fontId="0" fillId="53" borderId="0" xfId="0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56" borderId="0" xfId="0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58" borderId="0" xfId="0" applyFill="1" applyAlignment="1">
      <alignment horizontal="center" vertical="center"/>
    </xf>
    <xf numFmtId="0" fontId="16" fillId="14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0" fillId="59" borderId="0" xfId="0" applyFill="1" applyAlignment="1">
      <alignment horizontal="center" vertical="center"/>
    </xf>
    <xf numFmtId="0" fontId="0" fillId="60" borderId="0" xfId="0" applyFill="1" applyAlignment="1">
      <alignment horizontal="center" vertical="center"/>
    </xf>
    <xf numFmtId="0" fontId="0" fillId="61" borderId="0" xfId="0" applyFill="1" applyAlignment="1">
      <alignment horizontal="center" vertical="center"/>
    </xf>
    <xf numFmtId="0" fontId="0" fillId="62" borderId="0" xfId="0" applyFill="1" applyAlignment="1">
      <alignment horizontal="center" vertical="center"/>
    </xf>
    <xf numFmtId="0" fontId="0" fillId="63" borderId="0" xfId="0" applyFill="1" applyAlignment="1">
      <alignment horizontal="center" vertical="center"/>
    </xf>
    <xf numFmtId="11" fontId="0" fillId="0" borderId="0" xfId="0" applyNumberFormat="1" applyFill="1" applyAlignment="1">
      <alignment horizontal="center" vertical="center"/>
    </xf>
    <xf numFmtId="0" fontId="0" fillId="64" borderId="0" xfId="0" applyFill="1" applyAlignment="1">
      <alignment horizontal="center" vertical="center"/>
    </xf>
    <xf numFmtId="11" fontId="0" fillId="64" borderId="0" xfId="0" applyNumberFormat="1" applyFill="1" applyAlignment="1">
      <alignment horizontal="center" vertical="center"/>
    </xf>
    <xf numFmtId="0" fontId="0" fillId="65" borderId="0" xfId="0" applyFill="1" applyAlignment="1">
      <alignment horizontal="center" vertical="center"/>
    </xf>
    <xf numFmtId="0" fontId="0" fillId="64" borderId="0" xfId="0" applyFill="1"/>
    <xf numFmtId="0" fontId="0" fillId="62" borderId="0" xfId="0" applyFill="1"/>
    <xf numFmtId="0" fontId="0" fillId="16" borderId="0" xfId="0" applyFill="1"/>
    <xf numFmtId="0" fontId="0" fillId="35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10" borderId="0" xfId="0" applyFill="1" applyAlignment="1">
      <alignment horizontal="center"/>
    </xf>
    <xf numFmtId="2" fontId="0" fillId="67" borderId="3" xfId="0" applyNumberFormat="1" applyFill="1" applyBorder="1" applyAlignment="1">
      <alignment horizontal="center"/>
    </xf>
    <xf numFmtId="2" fontId="0" fillId="66" borderId="3" xfId="0" applyNumberFormat="1" applyFill="1" applyBorder="1" applyAlignment="1">
      <alignment horizontal="center"/>
    </xf>
    <xf numFmtId="0" fontId="0" fillId="67" borderId="3" xfId="0" applyFill="1" applyBorder="1" applyAlignment="1">
      <alignment horizontal="center"/>
    </xf>
    <xf numFmtId="0" fontId="0" fillId="66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62" borderId="5" xfId="0" applyFill="1" applyBorder="1" applyAlignment="1">
      <alignment horizontal="center"/>
    </xf>
    <xf numFmtId="0" fontId="0" fillId="62" borderId="4" xfId="0" applyFill="1" applyBorder="1" applyAlignment="1">
      <alignment horizontal="center"/>
    </xf>
    <xf numFmtId="0" fontId="0" fillId="20" borderId="5" xfId="0" applyFill="1" applyBorder="1" applyAlignment="1">
      <alignment horizontal="center"/>
    </xf>
    <xf numFmtId="0" fontId="0" fillId="20" borderId="4" xfId="0" applyFill="1" applyBorder="1" applyAlignment="1">
      <alignment horizontal="center"/>
    </xf>
    <xf numFmtId="0" fontId="0" fillId="56" borderId="5" xfId="0" applyFill="1" applyBorder="1" applyAlignment="1">
      <alignment horizontal="center"/>
    </xf>
    <xf numFmtId="0" fontId="0" fillId="56" borderId="4" xfId="0" applyFill="1" applyBorder="1" applyAlignment="1">
      <alignment horizontal="center"/>
    </xf>
    <xf numFmtId="0" fontId="0" fillId="58" borderId="5" xfId="0" applyFill="1" applyBorder="1" applyAlignment="1">
      <alignment horizontal="center"/>
    </xf>
    <xf numFmtId="0" fontId="0" fillId="58" borderId="4" xfId="0" applyFill="1" applyBorder="1"/>
    <xf numFmtId="0" fontId="0" fillId="61" borderId="6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8" fillId="11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0" fillId="26" borderId="2" xfId="0" applyFill="1" applyBorder="1" applyAlignment="1">
      <alignment horizontal="center"/>
    </xf>
    <xf numFmtId="0" fontId="0" fillId="27" borderId="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25" borderId="2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21" borderId="8" xfId="0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2" fontId="0" fillId="66" borderId="9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66" borderId="9" xfId="0" applyFill="1" applyBorder="1" applyAlignment="1">
      <alignment horizontal="center"/>
    </xf>
    <xf numFmtId="0" fontId="0" fillId="32" borderId="1" xfId="0" applyFill="1" applyBorder="1" applyAlignment="1">
      <alignment horizontal="center"/>
    </xf>
    <xf numFmtId="0" fontId="0" fillId="58" borderId="3" xfId="0" applyFill="1" applyBorder="1" applyAlignment="1">
      <alignment horizontal="center"/>
    </xf>
    <xf numFmtId="0" fontId="0" fillId="42" borderId="3" xfId="0" applyFill="1" applyBorder="1" applyAlignment="1">
      <alignment horizontal="center" vertical="center"/>
    </xf>
    <xf numFmtId="0" fontId="0" fillId="36" borderId="3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38" borderId="3" xfId="0" applyFill="1" applyBorder="1" applyAlignment="1">
      <alignment horizontal="center" vertical="center"/>
    </xf>
    <xf numFmtId="0" fontId="12" fillId="42" borderId="3" xfId="0" applyFont="1" applyFill="1" applyBorder="1" applyAlignment="1">
      <alignment horizontal="center" vertical="center"/>
    </xf>
    <xf numFmtId="0" fontId="12" fillId="36" borderId="3" xfId="0" applyFont="1" applyFill="1" applyBorder="1" applyAlignment="1">
      <alignment horizontal="center" vertical="center"/>
    </xf>
    <xf numFmtId="0" fontId="12" fillId="16" borderId="3" xfId="0" applyFont="1" applyFill="1" applyBorder="1" applyAlignment="1">
      <alignment horizontal="center" vertical="center"/>
    </xf>
    <xf numFmtId="0" fontId="12" fillId="38" borderId="3" xfId="0" applyFont="1" applyFill="1" applyBorder="1" applyAlignment="1">
      <alignment horizontal="center" vertical="center"/>
    </xf>
    <xf numFmtId="0" fontId="0" fillId="0" borderId="3" xfId="0" applyBorder="1"/>
    <xf numFmtId="0" fontId="5" fillId="36" borderId="2" xfId="0" applyFont="1" applyFill="1" applyBorder="1" applyAlignment="1">
      <alignment horizontal="center" vertical="center"/>
    </xf>
    <xf numFmtId="0" fontId="5" fillId="43" borderId="2" xfId="0" applyFont="1" applyFill="1" applyBorder="1" applyAlignment="1">
      <alignment horizontal="center" vertical="center"/>
    </xf>
    <xf numFmtId="0" fontId="5" fillId="40" borderId="2" xfId="0" applyFont="1" applyFill="1" applyBorder="1" applyAlignment="1">
      <alignment horizontal="center" vertical="center"/>
    </xf>
    <xf numFmtId="0" fontId="5" fillId="46" borderId="2" xfId="0" applyFont="1" applyFill="1" applyBorder="1" applyAlignment="1">
      <alignment horizontal="center" vertical="center"/>
    </xf>
    <xf numFmtId="0" fontId="18" fillId="14" borderId="7" xfId="0" applyFont="1" applyFill="1" applyBorder="1" applyAlignment="1">
      <alignment horizontal="center" vertical="center" readingOrder="1"/>
    </xf>
    <xf numFmtId="0" fontId="6" fillId="49" borderId="5" xfId="1" applyFont="1" applyFill="1" applyBorder="1" applyAlignment="1">
      <alignment horizontal="center" vertical="center"/>
    </xf>
    <xf numFmtId="0" fontId="20" fillId="48" borderId="5" xfId="0" applyFont="1" applyFill="1" applyBorder="1"/>
    <xf numFmtId="0" fontId="0" fillId="13" borderId="4" xfId="0" applyFill="1" applyBorder="1" applyAlignment="1">
      <alignment horizontal="center" vertical="center"/>
    </xf>
    <xf numFmtId="0" fontId="5" fillId="45" borderId="8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/>
    </xf>
    <xf numFmtId="0" fontId="12" fillId="44" borderId="1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/>
    </xf>
    <xf numFmtId="0" fontId="0" fillId="22" borderId="0" xfId="0" applyNumberFormat="1" applyFill="1" applyAlignment="1">
      <alignment horizontal="center"/>
    </xf>
    <xf numFmtId="0" fontId="0" fillId="5" borderId="0" xfId="0" applyNumberFormat="1" applyFill="1" applyAlignment="1">
      <alignment horizontal="center"/>
    </xf>
    <xf numFmtId="0" fontId="0" fillId="4" borderId="0" xfId="0" applyNumberFormat="1" applyFill="1" applyAlignment="1">
      <alignment horizontal="center"/>
    </xf>
    <xf numFmtId="0" fontId="0" fillId="30" borderId="0" xfId="0" applyNumberFormat="1" applyFill="1" applyAlignment="1">
      <alignment horizontal="center"/>
    </xf>
    <xf numFmtId="0" fontId="0" fillId="32" borderId="0" xfId="0" applyNumberForma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0" fillId="32" borderId="1" xfId="0" applyNumberFormat="1" applyFill="1" applyBorder="1" applyAlignment="1">
      <alignment horizontal="center"/>
    </xf>
    <xf numFmtId="0" fontId="0" fillId="16" borderId="10" xfId="0" applyFill="1" applyBorder="1" applyAlignment="1">
      <alignment horizontal="center"/>
    </xf>
    <xf numFmtId="0" fontId="0" fillId="25" borderId="8" xfId="0" applyFill="1" applyBorder="1" applyAlignment="1">
      <alignment horizontal="center"/>
    </xf>
    <xf numFmtId="0" fontId="0" fillId="62" borderId="11" xfId="0" applyFill="1" applyBorder="1" applyAlignment="1">
      <alignment horizontal="center"/>
    </xf>
    <xf numFmtId="0" fontId="0" fillId="67" borderId="8" xfId="0" applyFill="1" applyBorder="1" applyAlignment="1">
      <alignment horizontal="center"/>
    </xf>
  </cellXfs>
  <cellStyles count="6">
    <cellStyle name="Good" xfId="1" builtinId="26"/>
    <cellStyle name="Neutral" xfId="2" builtinId="28"/>
    <cellStyle name="Normal" xfId="0" builtinId="0"/>
    <cellStyle name="Normal 2" xfId="3"/>
    <cellStyle name="Style 1" xfId="4"/>
    <cellStyle name="Style 2" xfId="5"/>
  </cellStyles>
  <dxfs count="0"/>
  <tableStyles count="0" defaultTableStyle="TableStyleMedium2" defaultPivotStyle="PivotStyleMedium9"/>
  <colors>
    <mruColors>
      <color rgb="FF7DE6FF"/>
      <color rgb="FFAAE600"/>
      <color rgb="FFFF6600"/>
      <color rgb="FF0000FF"/>
      <color rgb="FF00CC00"/>
      <color rgb="FF00AC00"/>
      <color rgb="FFD60093"/>
      <color rgb="FF008000"/>
      <color rgb="FF00F2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19913799154303E-2"/>
          <c:y val="1.7177433786685754E-2"/>
          <c:w val="0.90598882668346925"/>
          <c:h val="0.8786273092675011"/>
        </c:manualLayout>
      </c:layout>
      <c:scatterChart>
        <c:scatterStyle val="lineMarker"/>
        <c:varyColors val="0"/>
        <c:ser>
          <c:idx val="1"/>
          <c:order val="0"/>
          <c:tx>
            <c:strRef>
              <c:f>'IL;SDS'!$A$12</c:f>
              <c:strCache>
                <c:ptCount val="1"/>
                <c:pt idx="0">
                  <c:v>0.0001 (mol.dm⁻³)</c:v>
                </c:pt>
              </c:strCache>
            </c:strRef>
          </c:tx>
          <c:spPr>
            <a:ln w="1270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'IL;SDS'!$C$2:$G$2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'IL;SDS'!$C$3:$G$3</c:f>
              <c:numCache>
                <c:formatCode>General</c:formatCode>
                <c:ptCount val="5"/>
                <c:pt idx="0">
                  <c:v>26.14</c:v>
                </c:pt>
                <c:pt idx="1">
                  <c:v>11.74</c:v>
                </c:pt>
                <c:pt idx="2">
                  <c:v>13.65</c:v>
                </c:pt>
                <c:pt idx="3">
                  <c:v>15.68</c:v>
                </c:pt>
                <c:pt idx="4">
                  <c:v>28.67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71-415D-B2B2-0763B8EACB52}"/>
            </c:ext>
          </c:extLst>
        </c:ser>
        <c:ser>
          <c:idx val="0"/>
          <c:order val="1"/>
          <c:tx>
            <c:strRef>
              <c:f>'IL;SDS'!$A$4</c:f>
              <c:strCache>
                <c:ptCount val="1"/>
                <c:pt idx="0">
                  <c:v>0.0002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6350">
                <a:solidFill>
                  <a:srgbClr val="FF0000"/>
                </a:solidFill>
              </a:ln>
              <a:effectLst/>
            </c:spPr>
          </c:marker>
          <c:xVal>
            <c:numRef>
              <c:f>'IL;SDS'!$C$2:$G$2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'IL;SDS'!$C$4:$G$4</c:f>
              <c:numCache>
                <c:formatCode>General</c:formatCode>
                <c:ptCount val="5"/>
                <c:pt idx="0">
                  <c:v>24.42</c:v>
                </c:pt>
                <c:pt idx="1">
                  <c:v>11.03</c:v>
                </c:pt>
                <c:pt idx="2">
                  <c:v>12.56</c:v>
                </c:pt>
                <c:pt idx="3">
                  <c:v>14.59</c:v>
                </c:pt>
                <c:pt idx="4">
                  <c:v>26.98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02-40E3-A3BC-52595756EED1}"/>
            </c:ext>
          </c:extLst>
        </c:ser>
        <c:ser>
          <c:idx val="2"/>
          <c:order val="2"/>
          <c:tx>
            <c:strRef>
              <c:f>'IL;SDS'!$A$5</c:f>
              <c:strCache>
                <c:ptCount val="1"/>
                <c:pt idx="0">
                  <c:v>0.001</c:v>
                </c:pt>
              </c:strCache>
            </c:strRef>
          </c:tx>
          <c:spPr>
            <a:ln w="12700" cap="rnd">
              <a:solidFill>
                <a:srgbClr val="00CC00"/>
              </a:solidFill>
              <a:round/>
            </a:ln>
            <a:effectLst/>
          </c:spPr>
          <c:marker>
            <c:symbol val="triangle"/>
            <c:size val="5"/>
            <c:spPr>
              <a:noFill/>
              <a:ln w="12700">
                <a:solidFill>
                  <a:srgbClr val="00CC00"/>
                </a:solidFill>
              </a:ln>
              <a:effectLst/>
            </c:spPr>
          </c:marker>
          <c:xVal>
            <c:numRef>
              <c:f>'IL;SDS'!$C$2:$G$2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'IL;SDS'!$C$5:$G$5</c:f>
              <c:numCache>
                <c:formatCode>General</c:formatCode>
                <c:ptCount val="5"/>
                <c:pt idx="0">
                  <c:v>19.98</c:v>
                </c:pt>
                <c:pt idx="1">
                  <c:v>7.42</c:v>
                </c:pt>
                <c:pt idx="2">
                  <c:v>9.31</c:v>
                </c:pt>
                <c:pt idx="3">
                  <c:v>10.69</c:v>
                </c:pt>
                <c:pt idx="4">
                  <c:v>21.87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F02-40E3-A3BC-52595756EED1}"/>
            </c:ext>
          </c:extLst>
        </c:ser>
        <c:ser>
          <c:idx val="8"/>
          <c:order val="3"/>
          <c:tx>
            <c:strRef>
              <c:f>'IL;SDS'!$A$6</c:f>
              <c:strCache>
                <c:ptCount val="1"/>
                <c:pt idx="0">
                  <c:v>0.002</c:v>
                </c:pt>
              </c:strCache>
            </c:strRef>
          </c:tx>
          <c:spPr>
            <a:ln w="12700" cap="rnd">
              <a:solidFill>
                <a:srgbClr val="D60093"/>
              </a:solidFill>
              <a:round/>
            </a:ln>
            <a:effectLst/>
          </c:spPr>
          <c:marker>
            <c:symbol val="diamond"/>
            <c:size val="5"/>
            <c:spPr>
              <a:noFill/>
              <a:ln w="12700">
                <a:solidFill>
                  <a:srgbClr val="D60093"/>
                </a:solidFill>
              </a:ln>
              <a:effectLst/>
            </c:spPr>
          </c:marker>
          <c:xVal>
            <c:numRef>
              <c:f>'IL;SDS'!$C$2:$G$2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'IL;SDS'!$C$6:$G$6</c:f>
              <c:numCache>
                <c:formatCode>General</c:formatCode>
                <c:ptCount val="5"/>
                <c:pt idx="0">
                  <c:v>15.56</c:v>
                </c:pt>
                <c:pt idx="1">
                  <c:v>3.55</c:v>
                </c:pt>
                <c:pt idx="2">
                  <c:v>6.25</c:v>
                </c:pt>
                <c:pt idx="3">
                  <c:v>8.36</c:v>
                </c:pt>
                <c:pt idx="4">
                  <c:v>18.350000000000001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F02-40E3-A3BC-52595756EED1}"/>
            </c:ext>
          </c:extLst>
        </c:ser>
        <c:ser>
          <c:idx val="3"/>
          <c:order val="4"/>
          <c:tx>
            <c:strRef>
              <c:f>'IL;SDS'!$A$7</c:f>
              <c:strCache>
                <c:ptCount val="1"/>
                <c:pt idx="0">
                  <c:v>0.003</c:v>
                </c:pt>
              </c:strCache>
            </c:strRef>
          </c:tx>
          <c:spPr>
            <a:ln w="12700" cap="rnd">
              <a:solidFill>
                <a:srgbClr val="FF9900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12700">
                <a:solidFill>
                  <a:srgbClr val="FF9900"/>
                </a:solidFill>
              </a:ln>
              <a:effectLst/>
            </c:spPr>
          </c:marker>
          <c:xVal>
            <c:numRef>
              <c:f>'IL;SDS'!$C$2:$G$2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'IL;SDS'!$C$7:$G$7</c:f>
              <c:numCache>
                <c:formatCode>General</c:formatCode>
                <c:ptCount val="5"/>
                <c:pt idx="0">
                  <c:v>13.43</c:v>
                </c:pt>
                <c:pt idx="1">
                  <c:v>2.35</c:v>
                </c:pt>
                <c:pt idx="2">
                  <c:v>3.88</c:v>
                </c:pt>
                <c:pt idx="3">
                  <c:v>5.96</c:v>
                </c:pt>
                <c:pt idx="4">
                  <c:v>16.29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F02-40E3-A3BC-52595756EED1}"/>
            </c:ext>
          </c:extLst>
        </c:ser>
        <c:ser>
          <c:idx val="4"/>
          <c:order val="5"/>
          <c:tx>
            <c:strRef>
              <c:f>'IL;SDS'!$A$8</c:f>
              <c:strCache>
                <c:ptCount val="1"/>
                <c:pt idx="0">
                  <c:v>0.007</c:v>
                </c:pt>
              </c:strCache>
            </c:strRef>
          </c:tx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'IL;SDS'!$C$2:$G$2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'IL;SDS'!$C$8:$G$8</c:f>
              <c:numCache>
                <c:formatCode>General</c:formatCode>
                <c:ptCount val="5"/>
                <c:pt idx="0">
                  <c:v>8.1199999999999992</c:v>
                </c:pt>
                <c:pt idx="1">
                  <c:v>1.98</c:v>
                </c:pt>
                <c:pt idx="2">
                  <c:v>2.56</c:v>
                </c:pt>
                <c:pt idx="3">
                  <c:v>3.24</c:v>
                </c:pt>
                <c:pt idx="4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F02-40E3-A3BC-52595756EED1}"/>
            </c:ext>
          </c:extLst>
        </c:ser>
        <c:ser>
          <c:idx val="5"/>
          <c:order val="6"/>
          <c:tx>
            <c:strRef>
              <c:f>'IL;SDS'!$A$9</c:f>
              <c:strCache>
                <c:ptCount val="1"/>
                <c:pt idx="0">
                  <c:v>0.01</c:v>
                </c:pt>
              </c:strCache>
            </c:strRef>
          </c:tx>
          <c:spPr>
            <a:ln w="12700" cap="rnd">
              <a:solidFill>
                <a:srgbClr val="00FA00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rgbClr val="00FA00"/>
                </a:solidFill>
              </a:ln>
              <a:effectLst/>
            </c:spPr>
          </c:marker>
          <c:dPt>
            <c:idx val="7"/>
            <c:marker>
              <c:symbol val="plus"/>
              <c:size val="5"/>
              <c:spPr>
                <a:noFill/>
                <a:ln w="12700">
                  <a:solidFill>
                    <a:srgbClr val="00FA00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rgbClr val="00FA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02-40E3-A3BC-52595756EED1}"/>
              </c:ext>
            </c:extLst>
          </c:dPt>
          <c:xVal>
            <c:numRef>
              <c:f>'IL;SDS'!$C$2:$G$2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'IL;SDS'!$C$9:$G$9</c:f>
              <c:numCache>
                <c:formatCode>General</c:formatCode>
                <c:ptCount val="5"/>
                <c:pt idx="0">
                  <c:v>4.5599999999999996</c:v>
                </c:pt>
                <c:pt idx="1">
                  <c:v>1.81</c:v>
                </c:pt>
                <c:pt idx="2">
                  <c:v>2.44</c:v>
                </c:pt>
                <c:pt idx="3">
                  <c:v>3.17</c:v>
                </c:pt>
                <c:pt idx="4">
                  <c:v>10.18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F02-40E3-A3BC-52595756EED1}"/>
            </c:ext>
          </c:extLst>
        </c:ser>
        <c:ser>
          <c:idx val="6"/>
          <c:order val="7"/>
          <c:tx>
            <c:strRef>
              <c:f>'IL;SDS'!$A$10</c:f>
              <c:strCache>
                <c:ptCount val="1"/>
                <c:pt idx="0">
                  <c:v>0.02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'IL;SDS'!$C$2:$G$2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'IL;SDS'!$C$10:$G$10</c:f>
              <c:numCache>
                <c:formatCode>General</c:formatCode>
                <c:ptCount val="5"/>
                <c:pt idx="0">
                  <c:v>4.12</c:v>
                </c:pt>
                <c:pt idx="1">
                  <c:v>1.62</c:v>
                </c:pt>
                <c:pt idx="2">
                  <c:v>2.1800000000000002</c:v>
                </c:pt>
                <c:pt idx="3">
                  <c:v>2.93</c:v>
                </c:pt>
                <c:pt idx="4">
                  <c:v>9.89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071-415D-B2B2-0763B8EAC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72126320"/>
        <c:axId val="-572114352"/>
      </c:scatterChart>
      <c:valAx>
        <c:axId val="-572126320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Mole fraction (SDS:IL)</a:t>
                </a:r>
              </a:p>
            </c:rich>
          </c:tx>
          <c:layout>
            <c:manualLayout>
              <c:xMode val="edge"/>
              <c:yMode val="edge"/>
              <c:x val="0.41715421216112542"/>
              <c:y val="0.953222182454465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72114352"/>
        <c:crosses val="autoZero"/>
        <c:crossBetween val="midCat"/>
      </c:valAx>
      <c:valAx>
        <c:axId val="-572114352"/>
        <c:scaling>
          <c:orientation val="minMax"/>
          <c:max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IFT (</a:t>
                </a:r>
                <a:r>
                  <a:rPr lang="en-US" sz="1000" b="1" i="0" u="none" strike="noStrike" baseline="0">
                    <a:effectLst/>
                  </a:rPr>
                  <a:t>mN</a:t>
                </a:r>
                <a:r>
                  <a:rPr lang="fa-IR" sz="1000" b="1" i="0" u="none" strike="noStrike" baseline="0">
                    <a:effectLst/>
                  </a:rPr>
                  <a:t>.</a:t>
                </a:r>
                <a:r>
                  <a:rPr lang="en-US" sz="1000" b="1" i="0" u="none" strike="noStrike" baseline="0">
                    <a:effectLst/>
                  </a:rPr>
                  <a:t>m</a:t>
                </a:r>
                <a:r>
                  <a:rPr lang="en-US" sz="1000" b="1" i="0" u="none" strike="noStrike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−</a:t>
                </a:r>
                <a:r>
                  <a:rPr lang="en-US" sz="1000" b="1" i="0" u="none" strike="noStrike" baseline="30000">
                    <a:effectLst/>
                  </a:rPr>
                  <a:t>1</a:t>
                </a:r>
                <a:r>
                  <a:rPr lang="en-US" sz="10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8022747156605235E-4"/>
              <c:y val="0.33597532488785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72126320"/>
        <c:crosses val="autoZero"/>
        <c:crossBetween val="midCat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3057714748273288"/>
          <c:y val="2.1012156076456543E-2"/>
          <c:w val="0.25720280931567868"/>
          <c:h val="0.4096817406681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894186484581594"/>
          <c:y val="1.7177433786685754E-2"/>
          <c:w val="0.8171755663269995"/>
          <c:h val="0.80044528347010913"/>
        </c:manualLayout>
      </c:layout>
      <c:scatterChart>
        <c:scatterStyle val="lineMarker"/>
        <c:varyColors val="0"/>
        <c:ser>
          <c:idx val="1"/>
          <c:order val="0"/>
          <c:tx>
            <c:strRef>
              <c:f>'IL;SDS+Na'!$A$13</c:f>
              <c:strCache>
                <c:ptCount val="1"/>
                <c:pt idx="0">
                  <c:v>0.0001 (mol.dm⁻³)</c:v>
                </c:pt>
              </c:strCache>
            </c:strRef>
          </c:tx>
          <c:spPr>
            <a:ln w="1270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'IL;SDS+Na'!$C$2:$G$2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'IL;SDS+Na'!$C$3:$G$3</c:f>
              <c:numCache>
                <c:formatCode>General</c:formatCode>
                <c:ptCount val="5"/>
                <c:pt idx="0">
                  <c:v>18.95</c:v>
                </c:pt>
                <c:pt idx="1">
                  <c:v>12.89</c:v>
                </c:pt>
                <c:pt idx="2">
                  <c:v>14.66</c:v>
                </c:pt>
                <c:pt idx="3">
                  <c:v>16.45</c:v>
                </c:pt>
                <c:pt idx="4">
                  <c:v>21.5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75-4D80-A26D-1DA4D96F46D6}"/>
            </c:ext>
          </c:extLst>
        </c:ser>
        <c:ser>
          <c:idx val="0"/>
          <c:order val="1"/>
          <c:tx>
            <c:strRef>
              <c:f>'IL;SDS+Na'!$A$4</c:f>
              <c:strCache>
                <c:ptCount val="1"/>
                <c:pt idx="0">
                  <c:v>0.0002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FF0000"/>
                </a:solidFill>
              </a:ln>
              <a:effectLst/>
            </c:spPr>
          </c:marker>
          <c:xVal>
            <c:numRef>
              <c:f>'IL;SDS+Na'!$C$2:$G$2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'IL;SDS+Na'!$C$4:$G$4</c:f>
              <c:numCache>
                <c:formatCode>General</c:formatCode>
                <c:ptCount val="5"/>
                <c:pt idx="0">
                  <c:v>16.920000000000002</c:v>
                </c:pt>
                <c:pt idx="1">
                  <c:v>10.5</c:v>
                </c:pt>
                <c:pt idx="2">
                  <c:v>12.1</c:v>
                </c:pt>
                <c:pt idx="3">
                  <c:v>13.9</c:v>
                </c:pt>
                <c:pt idx="4">
                  <c:v>19.84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75-4D80-A26D-1DA4D96F46D6}"/>
            </c:ext>
          </c:extLst>
        </c:ser>
        <c:ser>
          <c:idx val="2"/>
          <c:order val="2"/>
          <c:tx>
            <c:strRef>
              <c:f>'IL;SDS+Na'!$A$5</c:f>
              <c:strCache>
                <c:ptCount val="1"/>
                <c:pt idx="0">
                  <c:v>0.0003</c:v>
                </c:pt>
              </c:strCache>
            </c:strRef>
          </c:tx>
          <c:spPr>
            <a:ln w="12700" cap="rnd">
              <a:solidFill>
                <a:srgbClr val="00CC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CC00"/>
              </a:solidFill>
              <a:ln w="12700">
                <a:solidFill>
                  <a:srgbClr val="00CC00"/>
                </a:solidFill>
              </a:ln>
              <a:effectLst/>
            </c:spPr>
          </c:marker>
          <c:xVal>
            <c:numRef>
              <c:f>'IL;SDS+Na'!$C$2:$G$2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'IL;SDS+Na'!$C$5:$G$5</c:f>
              <c:numCache>
                <c:formatCode>General</c:formatCode>
                <c:ptCount val="5"/>
                <c:pt idx="0">
                  <c:v>15.66</c:v>
                </c:pt>
                <c:pt idx="1">
                  <c:v>9.06</c:v>
                </c:pt>
                <c:pt idx="2">
                  <c:v>10.97</c:v>
                </c:pt>
                <c:pt idx="3">
                  <c:v>12.23</c:v>
                </c:pt>
                <c:pt idx="4">
                  <c:v>18.75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D75-4D80-A26D-1DA4D96F46D6}"/>
            </c:ext>
          </c:extLst>
        </c:ser>
        <c:ser>
          <c:idx val="8"/>
          <c:order val="3"/>
          <c:tx>
            <c:strRef>
              <c:f>'IL;SDS+Na'!$A$6</c:f>
              <c:strCache>
                <c:ptCount val="1"/>
                <c:pt idx="0">
                  <c:v>0.001</c:v>
                </c:pt>
              </c:strCache>
            </c:strRef>
          </c:tx>
          <c:spPr>
            <a:ln w="12700" cap="rnd">
              <a:solidFill>
                <a:srgbClr val="D6009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D60093"/>
              </a:solidFill>
              <a:ln w="12700">
                <a:solidFill>
                  <a:srgbClr val="D60093"/>
                </a:solidFill>
              </a:ln>
              <a:effectLst/>
            </c:spPr>
          </c:marker>
          <c:xVal>
            <c:numRef>
              <c:f>'IL;SDS+Na'!$C$2:$G$2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'IL;SDS+Na'!$C$6:$G$6</c:f>
              <c:numCache>
                <c:formatCode>General</c:formatCode>
                <c:ptCount val="5"/>
                <c:pt idx="0">
                  <c:v>11.55</c:v>
                </c:pt>
                <c:pt idx="1">
                  <c:v>5.56</c:v>
                </c:pt>
                <c:pt idx="2">
                  <c:v>7.51</c:v>
                </c:pt>
                <c:pt idx="3">
                  <c:v>9.0399999999999991</c:v>
                </c:pt>
                <c:pt idx="4">
                  <c:v>15.48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D75-4D80-A26D-1DA4D96F46D6}"/>
            </c:ext>
          </c:extLst>
        </c:ser>
        <c:ser>
          <c:idx val="3"/>
          <c:order val="4"/>
          <c:tx>
            <c:strRef>
              <c:f>'IL;SDS+Na'!$A$7</c:f>
              <c:strCache>
                <c:ptCount val="1"/>
                <c:pt idx="0">
                  <c:v>0.002</c:v>
                </c:pt>
              </c:strCache>
            </c:strRef>
          </c:tx>
          <c:spPr>
            <a:ln w="12700" cap="rnd">
              <a:solidFill>
                <a:srgbClr val="FF9900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12700">
                <a:solidFill>
                  <a:srgbClr val="FF9900"/>
                </a:solidFill>
              </a:ln>
              <a:effectLst/>
            </c:spPr>
          </c:marker>
          <c:xVal>
            <c:numRef>
              <c:f>'IL;SDS+Na'!$C$2:$G$2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'IL;SDS+Na'!$C$7:$G$7</c:f>
              <c:numCache>
                <c:formatCode>General</c:formatCode>
                <c:ptCount val="5"/>
                <c:pt idx="0">
                  <c:v>8.4</c:v>
                </c:pt>
                <c:pt idx="1">
                  <c:v>2.7</c:v>
                </c:pt>
                <c:pt idx="2">
                  <c:v>4.72</c:v>
                </c:pt>
                <c:pt idx="3">
                  <c:v>6.78</c:v>
                </c:pt>
                <c:pt idx="4">
                  <c:v>13.52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D75-4D80-A26D-1DA4D96F46D6}"/>
            </c:ext>
          </c:extLst>
        </c:ser>
        <c:ser>
          <c:idx val="4"/>
          <c:order val="5"/>
          <c:tx>
            <c:strRef>
              <c:f>'IL;SDS+Na'!$A$8</c:f>
              <c:strCache>
                <c:ptCount val="1"/>
                <c:pt idx="0">
                  <c:v>0.003</c:v>
                </c:pt>
              </c:strCache>
            </c:strRef>
          </c:tx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'IL;SDS+Na'!$C$2:$G$2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'IL;SDS+Na'!$C$8:$G$8</c:f>
              <c:numCache>
                <c:formatCode>General</c:formatCode>
                <c:ptCount val="5"/>
                <c:pt idx="0">
                  <c:v>6.24</c:v>
                </c:pt>
                <c:pt idx="1">
                  <c:v>2</c:v>
                </c:pt>
                <c:pt idx="2">
                  <c:v>2.95</c:v>
                </c:pt>
                <c:pt idx="3">
                  <c:v>5.7</c:v>
                </c:pt>
                <c:pt idx="4">
                  <c:v>12.03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D75-4D80-A26D-1DA4D96F46D6}"/>
            </c:ext>
          </c:extLst>
        </c:ser>
        <c:ser>
          <c:idx val="5"/>
          <c:order val="6"/>
          <c:tx>
            <c:strRef>
              <c:f>'IL;SDS+Na'!$A$9</c:f>
              <c:strCache>
                <c:ptCount val="1"/>
                <c:pt idx="0">
                  <c:v>0.007</c:v>
                </c:pt>
              </c:strCache>
            </c:strRef>
          </c:tx>
          <c:spPr>
            <a:ln w="12700" cap="rnd">
              <a:solidFill>
                <a:srgbClr val="00FA00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rgbClr val="00FA00"/>
                </a:solidFill>
              </a:ln>
              <a:effectLst/>
            </c:spPr>
          </c:marker>
          <c:dPt>
            <c:idx val="7"/>
            <c:marker>
              <c:symbol val="plus"/>
              <c:size val="5"/>
              <c:spPr>
                <a:noFill/>
                <a:ln w="12700">
                  <a:solidFill>
                    <a:srgbClr val="00FA00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rgbClr val="00FA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75-4D80-A26D-1DA4D96F46D6}"/>
              </c:ext>
            </c:extLst>
          </c:dPt>
          <c:xVal>
            <c:numRef>
              <c:f>'IL;SDS+Na'!$C$2:$G$2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'IL;SDS+Na'!$C$9:$G$9</c:f>
              <c:numCache>
                <c:formatCode>General</c:formatCode>
                <c:ptCount val="5"/>
                <c:pt idx="0">
                  <c:v>3.62</c:v>
                </c:pt>
                <c:pt idx="1">
                  <c:v>1.7</c:v>
                </c:pt>
                <c:pt idx="2">
                  <c:v>2.15</c:v>
                </c:pt>
                <c:pt idx="3">
                  <c:v>3</c:v>
                </c:pt>
                <c:pt idx="4">
                  <c:v>9.2200000000000006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D75-4D80-A26D-1DA4D96F46D6}"/>
            </c:ext>
          </c:extLst>
        </c:ser>
        <c:ser>
          <c:idx val="6"/>
          <c:order val="7"/>
          <c:tx>
            <c:strRef>
              <c:f>'IL;SDS+Na'!$A$10</c:f>
              <c:strCache>
                <c:ptCount val="1"/>
                <c:pt idx="0">
                  <c:v>0.01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'IL;SDS+Na'!$C$2:$G$2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'IL;SDS+Na'!$C$10:$G$10</c:f>
              <c:numCache>
                <c:formatCode>General</c:formatCode>
                <c:ptCount val="5"/>
                <c:pt idx="0">
                  <c:v>3.61</c:v>
                </c:pt>
                <c:pt idx="1">
                  <c:v>1.65</c:v>
                </c:pt>
                <c:pt idx="2">
                  <c:v>2.12</c:v>
                </c:pt>
                <c:pt idx="3">
                  <c:v>2.98</c:v>
                </c:pt>
                <c:pt idx="4">
                  <c:v>8.32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D75-4D80-A26D-1DA4D96F4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72101216"/>
        <c:axId val="-572105568"/>
      </c:scatterChart>
      <c:valAx>
        <c:axId val="-572101216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7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Mole fraction (SDS:IL)</a:t>
                </a:r>
              </a:p>
            </c:rich>
          </c:tx>
          <c:layout>
            <c:manualLayout>
              <c:xMode val="edge"/>
              <c:yMode val="edge"/>
              <c:x val="0.33507523086601571"/>
              <c:y val="0.91692521167540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72105568"/>
        <c:crosses val="autoZero"/>
        <c:crossBetween val="midCat"/>
      </c:valAx>
      <c:valAx>
        <c:axId val="-572105568"/>
        <c:scaling>
          <c:orientation val="minMax"/>
          <c:max val="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7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IFT (</a:t>
                </a:r>
                <a:r>
                  <a:rPr lang="en-US" sz="700" b="1" i="0" u="none" strike="noStrike" baseline="0">
                    <a:effectLst/>
                  </a:rPr>
                  <a:t>mN</a:t>
                </a:r>
                <a:r>
                  <a:rPr lang="fa-IR" sz="700" b="1" i="0" u="none" strike="noStrike" baseline="0">
                    <a:effectLst/>
                  </a:rPr>
                  <a:t>.</a:t>
                </a:r>
                <a:r>
                  <a:rPr lang="en-US" sz="700" b="1" i="0" u="none" strike="noStrike" baseline="0">
                    <a:effectLst/>
                  </a:rPr>
                  <a:t>m</a:t>
                </a:r>
                <a:r>
                  <a:rPr lang="en-US" sz="700" b="1" i="0" u="none" strike="noStrike" baseline="30000">
                    <a:effectLst/>
                  </a:rPr>
                  <a:t>−1</a:t>
                </a:r>
                <a:r>
                  <a:rPr lang="en-US" sz="7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8025845457216556E-4"/>
              <c:y val="0.282544852453232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72101216"/>
        <c:crosses val="autoZero"/>
        <c:crossBetween val="midCat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799551697223479"/>
          <c:y val="3.6048307514350945E-2"/>
          <c:w val="0.60003983711846043"/>
          <c:h val="0.319464546923181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19913799154303E-2"/>
          <c:y val="1.7177433786685754E-2"/>
          <c:w val="0.90598882668346925"/>
          <c:h val="0.8786273092675011"/>
        </c:manualLayout>
      </c:layout>
      <c:scatterChart>
        <c:scatterStyle val="lineMarker"/>
        <c:varyColors val="0"/>
        <c:ser>
          <c:idx val="1"/>
          <c:order val="0"/>
          <c:tx>
            <c:strRef>
              <c:f>'IL;SDS+OH'!$A$12</c:f>
              <c:strCache>
                <c:ptCount val="1"/>
                <c:pt idx="0">
                  <c:v>0.0001 (mol.dm⁻³)</c:v>
                </c:pt>
              </c:strCache>
            </c:strRef>
          </c:tx>
          <c:spPr>
            <a:ln w="1270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'IL;SDS+OH'!$C$2:$G$2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'IL;SDS+OH'!$C$3:$G$3</c:f>
              <c:numCache>
                <c:formatCode>General</c:formatCode>
                <c:ptCount val="5"/>
                <c:pt idx="0">
                  <c:v>18.600000000000001</c:v>
                </c:pt>
                <c:pt idx="1">
                  <c:v>10.4</c:v>
                </c:pt>
                <c:pt idx="2">
                  <c:v>12.21</c:v>
                </c:pt>
                <c:pt idx="3">
                  <c:v>14</c:v>
                </c:pt>
                <c:pt idx="4">
                  <c:v>21.3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45-452C-80FD-EFC6FEE5ABC8}"/>
            </c:ext>
          </c:extLst>
        </c:ser>
        <c:ser>
          <c:idx val="0"/>
          <c:order val="1"/>
          <c:tx>
            <c:strRef>
              <c:f>'IL;SDS+OH'!$A$4</c:f>
              <c:strCache>
                <c:ptCount val="1"/>
                <c:pt idx="0">
                  <c:v>0.0002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6350">
                <a:solidFill>
                  <a:srgbClr val="FF0000"/>
                </a:solidFill>
              </a:ln>
              <a:effectLst/>
            </c:spPr>
          </c:marker>
          <c:xVal>
            <c:numRef>
              <c:f>'IL;SDS+OH'!$C$2:$G$2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'IL;SDS+OH'!$C$4:$G$4</c:f>
              <c:numCache>
                <c:formatCode>General</c:formatCode>
                <c:ptCount val="5"/>
                <c:pt idx="0">
                  <c:v>15.8</c:v>
                </c:pt>
                <c:pt idx="1">
                  <c:v>8.17</c:v>
                </c:pt>
                <c:pt idx="2" formatCode="0.00">
                  <c:v>10.34</c:v>
                </c:pt>
                <c:pt idx="3">
                  <c:v>12.32</c:v>
                </c:pt>
                <c:pt idx="4">
                  <c:v>19.3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02-40E3-A3BC-52595756EED1}"/>
            </c:ext>
          </c:extLst>
        </c:ser>
        <c:ser>
          <c:idx val="2"/>
          <c:order val="2"/>
          <c:tx>
            <c:strRef>
              <c:f>'IL;SDS+OH'!$A$5</c:f>
              <c:strCache>
                <c:ptCount val="1"/>
                <c:pt idx="0">
                  <c:v>0.0003</c:v>
                </c:pt>
              </c:strCache>
            </c:strRef>
          </c:tx>
          <c:spPr>
            <a:ln w="12700" cap="rnd">
              <a:solidFill>
                <a:srgbClr val="00CC00"/>
              </a:solidFill>
              <a:round/>
            </a:ln>
            <a:effectLst/>
          </c:spPr>
          <c:marker>
            <c:symbol val="triangle"/>
            <c:size val="5"/>
            <c:spPr>
              <a:noFill/>
              <a:ln w="12700">
                <a:solidFill>
                  <a:srgbClr val="00CC00"/>
                </a:solidFill>
              </a:ln>
              <a:effectLst/>
            </c:spPr>
          </c:marker>
          <c:xVal>
            <c:numRef>
              <c:f>'IL;SDS+OH'!$C$2:$G$2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'IL;SDS+OH'!$C$5:$G$5</c:f>
              <c:numCache>
                <c:formatCode>General</c:formatCode>
                <c:ptCount val="5"/>
                <c:pt idx="0">
                  <c:v>14.23</c:v>
                </c:pt>
                <c:pt idx="1">
                  <c:v>6.29</c:v>
                </c:pt>
                <c:pt idx="2" formatCode="0.00">
                  <c:v>8.6199999999999992</c:v>
                </c:pt>
                <c:pt idx="3">
                  <c:v>10.85</c:v>
                </c:pt>
                <c:pt idx="4">
                  <c:v>18.03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F02-40E3-A3BC-52595756EED1}"/>
            </c:ext>
          </c:extLst>
        </c:ser>
        <c:ser>
          <c:idx val="8"/>
          <c:order val="3"/>
          <c:tx>
            <c:strRef>
              <c:f>'IL;SDS+OH'!$A$6</c:f>
              <c:strCache>
                <c:ptCount val="1"/>
                <c:pt idx="0">
                  <c:v>0.001</c:v>
                </c:pt>
              </c:strCache>
            </c:strRef>
          </c:tx>
          <c:spPr>
            <a:ln w="12700" cap="rnd">
              <a:solidFill>
                <a:srgbClr val="D60093"/>
              </a:solidFill>
              <a:round/>
            </a:ln>
            <a:effectLst/>
          </c:spPr>
          <c:marker>
            <c:symbol val="diamond"/>
            <c:size val="5"/>
            <c:spPr>
              <a:noFill/>
              <a:ln w="12700">
                <a:solidFill>
                  <a:srgbClr val="D60093"/>
                </a:solidFill>
              </a:ln>
              <a:effectLst/>
            </c:spPr>
          </c:marker>
          <c:xVal>
            <c:numRef>
              <c:f>'IL;SDS+OH'!$C$2:$G$2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'IL;SDS+OH'!$C$6:$G$6</c:f>
              <c:numCache>
                <c:formatCode>General</c:formatCode>
                <c:ptCount val="5"/>
                <c:pt idx="0">
                  <c:v>9.11</c:v>
                </c:pt>
                <c:pt idx="1">
                  <c:v>1.53</c:v>
                </c:pt>
                <c:pt idx="2" formatCode="0.00">
                  <c:v>3.33</c:v>
                </c:pt>
                <c:pt idx="3">
                  <c:v>6.45</c:v>
                </c:pt>
                <c:pt idx="4">
                  <c:v>14.32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F02-40E3-A3BC-52595756EED1}"/>
            </c:ext>
          </c:extLst>
        </c:ser>
        <c:ser>
          <c:idx val="3"/>
          <c:order val="4"/>
          <c:tx>
            <c:strRef>
              <c:f>'IL;SDS+OH'!$A$7</c:f>
              <c:strCache>
                <c:ptCount val="1"/>
                <c:pt idx="0">
                  <c:v>0.002</c:v>
                </c:pt>
              </c:strCache>
            </c:strRef>
          </c:tx>
          <c:spPr>
            <a:ln w="12700" cap="rnd">
              <a:solidFill>
                <a:srgbClr val="FF9900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12700">
                <a:solidFill>
                  <a:srgbClr val="FF9900"/>
                </a:solidFill>
              </a:ln>
              <a:effectLst/>
            </c:spPr>
          </c:marker>
          <c:xVal>
            <c:numRef>
              <c:f>'IL;SDS+OH'!$C$2:$G$2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'IL;SDS+OH'!$C$7:$G$7</c:f>
              <c:numCache>
                <c:formatCode>General</c:formatCode>
                <c:ptCount val="5"/>
                <c:pt idx="0">
                  <c:v>6.21</c:v>
                </c:pt>
                <c:pt idx="1">
                  <c:v>0.43</c:v>
                </c:pt>
                <c:pt idx="2" formatCode="0.00">
                  <c:v>1.1200000000000001</c:v>
                </c:pt>
                <c:pt idx="3">
                  <c:v>4.3</c:v>
                </c:pt>
                <c:pt idx="4">
                  <c:v>12.26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F02-40E3-A3BC-52595756EED1}"/>
            </c:ext>
          </c:extLst>
        </c:ser>
        <c:ser>
          <c:idx val="4"/>
          <c:order val="5"/>
          <c:tx>
            <c:strRef>
              <c:f>'IL;SDS+OH'!$A$8</c:f>
              <c:strCache>
                <c:ptCount val="1"/>
                <c:pt idx="0">
                  <c:v>0.003</c:v>
                </c:pt>
              </c:strCache>
            </c:strRef>
          </c:tx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'IL;SDS+OH'!$C$2:$G$2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'IL;SDS+OH'!$C$8:$G$8</c:f>
              <c:numCache>
                <c:formatCode>General</c:formatCode>
                <c:ptCount val="5"/>
                <c:pt idx="0">
                  <c:v>4.46</c:v>
                </c:pt>
                <c:pt idx="1">
                  <c:v>0.31</c:v>
                </c:pt>
                <c:pt idx="2" formatCode="0.00">
                  <c:v>1.03</c:v>
                </c:pt>
                <c:pt idx="3">
                  <c:v>2.63</c:v>
                </c:pt>
                <c:pt idx="4">
                  <c:v>10.46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F02-40E3-A3BC-52595756EED1}"/>
            </c:ext>
          </c:extLst>
        </c:ser>
        <c:ser>
          <c:idx val="5"/>
          <c:order val="6"/>
          <c:tx>
            <c:strRef>
              <c:f>'IL;SDS+OH'!$A$9</c:f>
              <c:strCache>
                <c:ptCount val="1"/>
                <c:pt idx="0">
                  <c:v>0.007</c:v>
                </c:pt>
              </c:strCache>
            </c:strRef>
          </c:tx>
          <c:spPr>
            <a:ln w="12700" cap="rnd">
              <a:solidFill>
                <a:srgbClr val="00FA00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rgbClr val="00FA00"/>
                </a:solidFill>
              </a:ln>
              <a:effectLst/>
            </c:spPr>
          </c:marker>
          <c:dPt>
            <c:idx val="7"/>
            <c:marker>
              <c:symbol val="plus"/>
              <c:size val="5"/>
              <c:spPr>
                <a:noFill/>
                <a:ln w="12700">
                  <a:solidFill>
                    <a:srgbClr val="00FA00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rgbClr val="00FA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02-40E3-A3BC-52595756EED1}"/>
              </c:ext>
            </c:extLst>
          </c:dPt>
          <c:xVal>
            <c:numRef>
              <c:f>'IL;SDS+OH'!$C$2:$G$2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'IL;SDS+OH'!$C$9:$G$9</c:f>
              <c:numCache>
                <c:formatCode>General</c:formatCode>
                <c:ptCount val="5"/>
                <c:pt idx="0">
                  <c:v>3.01</c:v>
                </c:pt>
                <c:pt idx="1">
                  <c:v>0.26</c:v>
                </c:pt>
                <c:pt idx="2" formatCode="0.00">
                  <c:v>0.91</c:v>
                </c:pt>
                <c:pt idx="3">
                  <c:v>1.63</c:v>
                </c:pt>
                <c:pt idx="4">
                  <c:v>8.17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F02-40E3-A3BC-52595756EED1}"/>
            </c:ext>
          </c:extLst>
        </c:ser>
        <c:ser>
          <c:idx val="6"/>
          <c:order val="7"/>
          <c:tx>
            <c:strRef>
              <c:f>'IL;SDS+OH'!$A$10</c:f>
              <c:strCache>
                <c:ptCount val="1"/>
                <c:pt idx="0">
                  <c:v>0.01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'IL;SDS+OH'!$C$2:$G$2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'IL;SDS+OH'!$C$10:$G$10</c:f>
              <c:numCache>
                <c:formatCode>General</c:formatCode>
                <c:ptCount val="5"/>
                <c:pt idx="0">
                  <c:v>3.01</c:v>
                </c:pt>
                <c:pt idx="1">
                  <c:v>0.24</c:v>
                </c:pt>
                <c:pt idx="2">
                  <c:v>0.88</c:v>
                </c:pt>
                <c:pt idx="3">
                  <c:v>1.55</c:v>
                </c:pt>
                <c:pt idx="4">
                  <c:v>8.1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845-452C-80FD-EFC6FEE5A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6026944"/>
        <c:axId val="-306023136"/>
      </c:scatterChart>
      <c:valAx>
        <c:axId val="-306026944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Mole fraction (SDS:IL)</a:t>
                </a:r>
              </a:p>
            </c:rich>
          </c:tx>
          <c:layout>
            <c:manualLayout>
              <c:xMode val="edge"/>
              <c:yMode val="edge"/>
              <c:x val="0.41715421216112542"/>
              <c:y val="0.953222182454465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6023136"/>
        <c:crosses val="autoZero"/>
        <c:crossBetween val="midCat"/>
      </c:valAx>
      <c:valAx>
        <c:axId val="-306023136"/>
        <c:scaling>
          <c:orientation val="minMax"/>
          <c:max val="2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IFT (</a:t>
                </a:r>
                <a:r>
                  <a:rPr lang="en-US" sz="900" b="1" i="0" u="none" strike="noStrike" baseline="0">
                    <a:effectLst/>
                  </a:rPr>
                  <a:t>mN</a:t>
                </a:r>
                <a:r>
                  <a:rPr lang="fa-IR" sz="900" b="1" i="0" u="none" strike="noStrike" baseline="0">
                    <a:effectLst/>
                  </a:rPr>
                  <a:t>.</a:t>
                </a:r>
                <a:r>
                  <a:rPr lang="en-US" sz="900" b="1" i="0" u="none" strike="noStrike" baseline="0">
                    <a:effectLst/>
                  </a:rPr>
                  <a:t>m</a:t>
                </a:r>
                <a:r>
                  <a:rPr lang="en-US" sz="900" b="1" i="0" u="none" strike="noStrike" baseline="30000">
                    <a:effectLst/>
                  </a:rPr>
                  <a:t>−1</a:t>
                </a: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8022747156605235E-4"/>
              <c:y val="0.33597532488785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6026944"/>
        <c:crosses val="autoZero"/>
        <c:crossBetween val="midCat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3057714748273288"/>
          <c:y val="2.1012156076456543E-2"/>
          <c:w val="0.25186296115004014"/>
          <c:h val="0.422006618089986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11180814814473E-2"/>
          <c:y val="4.1760680885290086E-2"/>
          <c:w val="0.88050919931965022"/>
          <c:h val="0.83854164062096292"/>
        </c:manualLayout>
      </c:layout>
      <c:scatterChart>
        <c:scatterStyle val="lineMarker"/>
        <c:varyColors val="0"/>
        <c:ser>
          <c:idx val="6"/>
          <c:order val="0"/>
          <c:tx>
            <c:v>α = 0.0</c:v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'IL;SDS+OH'!$B$3:$B$10</c:f>
              <c:numCache>
                <c:formatCode>General</c:formatCode>
                <c:ptCount val="8"/>
                <c:pt idx="0">
                  <c:v>-4</c:v>
                </c:pt>
                <c:pt idx="1">
                  <c:v>-3.6989700043360187</c:v>
                </c:pt>
                <c:pt idx="2">
                  <c:v>-3.5228787452803374</c:v>
                </c:pt>
                <c:pt idx="3">
                  <c:v>-3</c:v>
                </c:pt>
                <c:pt idx="4">
                  <c:v>-2.6989700043360187</c:v>
                </c:pt>
                <c:pt idx="5">
                  <c:v>-2.5228787452803374</c:v>
                </c:pt>
                <c:pt idx="6">
                  <c:v>-2.1549019599857431</c:v>
                </c:pt>
                <c:pt idx="7">
                  <c:v>-2</c:v>
                </c:pt>
              </c:numCache>
            </c:numRef>
          </c:xVal>
          <c:yVal>
            <c:numRef>
              <c:f>'IL;SDS+OH'!$C$3:$C$10</c:f>
              <c:numCache>
                <c:formatCode>General</c:formatCode>
                <c:ptCount val="8"/>
                <c:pt idx="0">
                  <c:v>18.600000000000001</c:v>
                </c:pt>
                <c:pt idx="1">
                  <c:v>15.8</c:v>
                </c:pt>
                <c:pt idx="2">
                  <c:v>14.23</c:v>
                </c:pt>
                <c:pt idx="3">
                  <c:v>9.11</c:v>
                </c:pt>
                <c:pt idx="4">
                  <c:v>6.21</c:v>
                </c:pt>
                <c:pt idx="5">
                  <c:v>4.46</c:v>
                </c:pt>
                <c:pt idx="6">
                  <c:v>3.01</c:v>
                </c:pt>
                <c:pt idx="7">
                  <c:v>3.01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36-4724-B5DB-1D53F5C27587}"/>
            </c:ext>
          </c:extLst>
        </c:ser>
        <c:ser>
          <c:idx val="5"/>
          <c:order val="1"/>
          <c:tx>
            <c:v>       0.3</c:v>
          </c:tx>
          <c:spPr>
            <a:ln w="12700" cap="rnd">
              <a:solidFill>
                <a:srgbClr val="FF9900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12700">
                <a:solidFill>
                  <a:srgbClr val="FF9900"/>
                </a:solidFill>
              </a:ln>
              <a:effectLst/>
            </c:spPr>
          </c:marker>
          <c:xVal>
            <c:numRef>
              <c:f>'IL;SDS+OH'!$B$3:$B$10</c:f>
              <c:numCache>
                <c:formatCode>General</c:formatCode>
                <c:ptCount val="8"/>
                <c:pt idx="0">
                  <c:v>-4</c:v>
                </c:pt>
                <c:pt idx="1">
                  <c:v>-3.6989700043360187</c:v>
                </c:pt>
                <c:pt idx="2">
                  <c:v>-3.5228787452803374</c:v>
                </c:pt>
                <c:pt idx="3">
                  <c:v>-3</c:v>
                </c:pt>
                <c:pt idx="4">
                  <c:v>-2.6989700043360187</c:v>
                </c:pt>
                <c:pt idx="5">
                  <c:v>-2.5228787452803374</c:v>
                </c:pt>
                <c:pt idx="6">
                  <c:v>-2.1549019599857431</c:v>
                </c:pt>
                <c:pt idx="7">
                  <c:v>-2</c:v>
                </c:pt>
              </c:numCache>
            </c:numRef>
          </c:xVal>
          <c:yVal>
            <c:numRef>
              <c:f>'IL;SDS+OH'!$D$3:$D$10</c:f>
              <c:numCache>
                <c:formatCode>General</c:formatCode>
                <c:ptCount val="8"/>
                <c:pt idx="0">
                  <c:v>10.4</c:v>
                </c:pt>
                <c:pt idx="1">
                  <c:v>8.17</c:v>
                </c:pt>
                <c:pt idx="2">
                  <c:v>6.29</c:v>
                </c:pt>
                <c:pt idx="3">
                  <c:v>1.53</c:v>
                </c:pt>
                <c:pt idx="4">
                  <c:v>0.43</c:v>
                </c:pt>
                <c:pt idx="5">
                  <c:v>0.31</c:v>
                </c:pt>
                <c:pt idx="6">
                  <c:v>0.26</c:v>
                </c:pt>
                <c:pt idx="7">
                  <c:v>0.24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DB36-4724-B5DB-1D53F5C27587}"/>
            </c:ext>
          </c:extLst>
        </c:ser>
        <c:ser>
          <c:idx val="3"/>
          <c:order val="2"/>
          <c:tx>
            <c:v>       0.5</c:v>
          </c:tx>
          <c:spPr>
            <a:ln w="12700" cap="rnd">
              <a:solidFill>
                <a:srgbClr val="D60093"/>
              </a:solidFill>
              <a:round/>
            </a:ln>
            <a:effectLst/>
          </c:spPr>
          <c:marker>
            <c:symbol val="diamond"/>
            <c:size val="5"/>
            <c:spPr>
              <a:noFill/>
              <a:ln w="12700">
                <a:solidFill>
                  <a:srgbClr val="D60093"/>
                </a:solidFill>
              </a:ln>
              <a:effectLst/>
            </c:spPr>
          </c:marker>
          <c:xVal>
            <c:numRef>
              <c:f>'IL;SDS+OH'!$B$3:$B$10</c:f>
              <c:numCache>
                <c:formatCode>General</c:formatCode>
                <c:ptCount val="8"/>
                <c:pt idx="0">
                  <c:v>-4</c:v>
                </c:pt>
                <c:pt idx="1">
                  <c:v>-3.6989700043360187</c:v>
                </c:pt>
                <c:pt idx="2">
                  <c:v>-3.5228787452803374</c:v>
                </c:pt>
                <c:pt idx="3">
                  <c:v>-3</c:v>
                </c:pt>
                <c:pt idx="4">
                  <c:v>-2.6989700043360187</c:v>
                </c:pt>
                <c:pt idx="5">
                  <c:v>-2.5228787452803374</c:v>
                </c:pt>
                <c:pt idx="6">
                  <c:v>-2.1549019599857431</c:v>
                </c:pt>
                <c:pt idx="7">
                  <c:v>-2</c:v>
                </c:pt>
              </c:numCache>
            </c:numRef>
          </c:xVal>
          <c:yVal>
            <c:numRef>
              <c:f>'IL;SDS+OH'!$E$3:$E$10</c:f>
              <c:numCache>
                <c:formatCode>0.00</c:formatCode>
                <c:ptCount val="8"/>
                <c:pt idx="0" formatCode="General">
                  <c:v>12.21</c:v>
                </c:pt>
                <c:pt idx="1">
                  <c:v>10.34</c:v>
                </c:pt>
                <c:pt idx="2">
                  <c:v>8.6199999999999992</c:v>
                </c:pt>
                <c:pt idx="3">
                  <c:v>3.33</c:v>
                </c:pt>
                <c:pt idx="4">
                  <c:v>1.1200000000000001</c:v>
                </c:pt>
                <c:pt idx="5">
                  <c:v>1.03</c:v>
                </c:pt>
                <c:pt idx="6">
                  <c:v>0.91</c:v>
                </c:pt>
                <c:pt idx="7" formatCode="General">
                  <c:v>0.88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DB36-4724-B5DB-1D53F5C27587}"/>
            </c:ext>
          </c:extLst>
        </c:ser>
        <c:ser>
          <c:idx val="1"/>
          <c:order val="3"/>
          <c:tx>
            <c:v>       0.7</c:v>
          </c:tx>
          <c:spPr>
            <a:ln w="12700" cap="rnd">
              <a:solidFill>
                <a:srgbClr val="0000FF"/>
              </a:solidFill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'IL;SDS+OH'!$B$3:$B$10</c:f>
              <c:numCache>
                <c:formatCode>General</c:formatCode>
                <c:ptCount val="8"/>
                <c:pt idx="0">
                  <c:v>-4</c:v>
                </c:pt>
                <c:pt idx="1">
                  <c:v>-3.6989700043360187</c:v>
                </c:pt>
                <c:pt idx="2">
                  <c:v>-3.5228787452803374</c:v>
                </c:pt>
                <c:pt idx="3">
                  <c:v>-3</c:v>
                </c:pt>
                <c:pt idx="4">
                  <c:v>-2.6989700043360187</c:v>
                </c:pt>
                <c:pt idx="5">
                  <c:v>-2.5228787452803374</c:v>
                </c:pt>
                <c:pt idx="6">
                  <c:v>-2.1549019599857431</c:v>
                </c:pt>
                <c:pt idx="7">
                  <c:v>-2</c:v>
                </c:pt>
              </c:numCache>
            </c:numRef>
          </c:xVal>
          <c:yVal>
            <c:numRef>
              <c:f>'IL;SDS+OH'!$F$3:$F$10</c:f>
              <c:numCache>
                <c:formatCode>General</c:formatCode>
                <c:ptCount val="8"/>
                <c:pt idx="0">
                  <c:v>14</c:v>
                </c:pt>
                <c:pt idx="1">
                  <c:v>12.32</c:v>
                </c:pt>
                <c:pt idx="2">
                  <c:v>10.85</c:v>
                </c:pt>
                <c:pt idx="3">
                  <c:v>6.45</c:v>
                </c:pt>
                <c:pt idx="4">
                  <c:v>4.3</c:v>
                </c:pt>
                <c:pt idx="5">
                  <c:v>2.63</c:v>
                </c:pt>
                <c:pt idx="6">
                  <c:v>1.63</c:v>
                </c:pt>
                <c:pt idx="7">
                  <c:v>1.55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DB36-4724-B5DB-1D53F5C27587}"/>
            </c:ext>
          </c:extLst>
        </c:ser>
        <c:ser>
          <c:idx val="0"/>
          <c:order val="4"/>
          <c:tx>
            <c:v>       1.0</c:v>
          </c:tx>
          <c:spPr>
            <a:ln w="12700" cap="rnd">
              <a:solidFill>
                <a:srgbClr val="00CC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CC00"/>
                </a:solidFill>
              </a:ln>
              <a:effectLst/>
            </c:spPr>
          </c:marker>
          <c:xVal>
            <c:numRef>
              <c:f>'IL;SDS+OH'!$B$3:$B$10</c:f>
              <c:numCache>
                <c:formatCode>General</c:formatCode>
                <c:ptCount val="8"/>
                <c:pt idx="0">
                  <c:v>-4</c:v>
                </c:pt>
                <c:pt idx="1">
                  <c:v>-3.6989700043360187</c:v>
                </c:pt>
                <c:pt idx="2">
                  <c:v>-3.5228787452803374</c:v>
                </c:pt>
                <c:pt idx="3">
                  <c:v>-3</c:v>
                </c:pt>
                <c:pt idx="4">
                  <c:v>-2.6989700043360187</c:v>
                </c:pt>
                <c:pt idx="5">
                  <c:v>-2.5228787452803374</c:v>
                </c:pt>
                <c:pt idx="6">
                  <c:v>-2.1549019599857431</c:v>
                </c:pt>
                <c:pt idx="7">
                  <c:v>-2</c:v>
                </c:pt>
              </c:numCache>
            </c:numRef>
          </c:xVal>
          <c:yVal>
            <c:numRef>
              <c:f>'IL;SDS+OH'!$G$3:$G$10</c:f>
              <c:numCache>
                <c:formatCode>General</c:formatCode>
                <c:ptCount val="8"/>
                <c:pt idx="0">
                  <c:v>21.3</c:v>
                </c:pt>
                <c:pt idx="1">
                  <c:v>19.3</c:v>
                </c:pt>
                <c:pt idx="2">
                  <c:v>18.03</c:v>
                </c:pt>
                <c:pt idx="3">
                  <c:v>14.32</c:v>
                </c:pt>
                <c:pt idx="4">
                  <c:v>12.26</c:v>
                </c:pt>
                <c:pt idx="5">
                  <c:v>10.46</c:v>
                </c:pt>
                <c:pt idx="6">
                  <c:v>8.17</c:v>
                </c:pt>
                <c:pt idx="7">
                  <c:v>8.1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5B-436C-9783-24EE99853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6025856"/>
        <c:axId val="-306020960"/>
      </c:scatterChart>
      <c:valAx>
        <c:axId val="-306025856"/>
        <c:scaling>
          <c:orientation val="minMax"/>
          <c:max val="-1.9"/>
          <c:min val="-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 concentration (mol.dm</a:t>
                </a:r>
                <a:r>
                  <a:rPr lang="en-US" sz="900" b="1" i="0" u="none" strike="noStrike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−</a:t>
                </a:r>
                <a:r>
                  <a:rPr lang="en-US" sz="9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³)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6020960"/>
        <c:crossesAt val="-6"/>
        <c:crossBetween val="midCat"/>
        <c:majorUnit val="0.5"/>
        <c:minorUnit val="0.1"/>
      </c:valAx>
      <c:valAx>
        <c:axId val="-306020960"/>
        <c:scaling>
          <c:orientation val="minMax"/>
          <c:max val="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IFT(mN.m</a:t>
                </a:r>
                <a:r>
                  <a:rPr lang="en-US" sz="1000" b="1" i="0" u="none" strike="noStrike" baseline="30000">
                    <a:effectLst/>
                  </a:rPr>
                  <a:t>−1</a:t>
                </a: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8.9683534103138663E-3"/>
              <c:y val="0.377346703612115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6025856"/>
        <c:crossesAt val="-5"/>
        <c:crossBetween val="midCat"/>
        <c:minorUnit val="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7205710454226006"/>
          <c:y val="5.506829067457019E-2"/>
          <c:w val="0.14281594696825456"/>
          <c:h val="0.347896938128834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floor>
    <c:side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sideWall>
    <c:back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backWall>
    <c:plotArea>
      <c:layout>
        <c:manualLayout>
          <c:layoutTarget val="inner"/>
          <c:xMode val="edge"/>
          <c:yMode val="edge"/>
          <c:x val="0.14278474990363768"/>
          <c:y val="3.1566337848245453E-2"/>
          <c:w val="0.82619224683168369"/>
          <c:h val="0.8469134587343248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'IL;SDS+OH'!$A$15</c:f>
              <c:strCache>
                <c:ptCount val="1"/>
                <c:pt idx="0">
                  <c:v>ɑ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chemeClr val="tx1"/>
              </a:solidFill>
            </a:ln>
            <a:effectLst/>
            <a:sp3d contourW="12700"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chemeClr val="tx1"/>
                </a:solidFill>
              </a:ln>
              <a:effectLst/>
              <a:sp3d contourW="127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EA4-4E01-87CC-5562DB59B828}"/>
              </c:ext>
            </c:extLst>
          </c:dPt>
          <c:dPt>
            <c:idx val="1"/>
            <c:invertIfNegative val="0"/>
            <c:bubble3D val="0"/>
            <c:spPr>
              <a:solidFill>
                <a:srgbClr val="FF9966"/>
              </a:solidFill>
              <a:ln w="12700">
                <a:solidFill>
                  <a:schemeClr val="tx1"/>
                </a:solidFill>
              </a:ln>
              <a:effectLst/>
              <a:sp3d contourW="127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EA4-4E01-87CC-5562DB59B828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chemeClr val="tx1"/>
                </a:solidFill>
              </a:ln>
              <a:effectLst/>
              <a:sp3d contourW="127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EA4-4E01-87CC-5562DB59B828}"/>
              </c:ext>
            </c:extLst>
          </c:dPt>
          <c:dPt>
            <c:idx val="3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chemeClr val="tx1"/>
                </a:solidFill>
              </a:ln>
              <a:effectLst/>
              <a:sp3d contourW="127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EA4-4E01-87CC-5562DB59B828}"/>
              </c:ext>
            </c:extLst>
          </c:dPt>
          <c:dPt>
            <c:idx val="4"/>
            <c:invertIfNegative val="0"/>
            <c:bubble3D val="0"/>
            <c:spPr>
              <a:solidFill>
                <a:srgbClr val="00DA00"/>
              </a:solidFill>
              <a:ln w="12700">
                <a:solidFill>
                  <a:schemeClr val="tx1"/>
                </a:solidFill>
              </a:ln>
              <a:effectLst/>
              <a:sp3d contourW="127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EA4-4E01-87CC-5562DB59B828}"/>
              </c:ext>
            </c:extLst>
          </c:dPt>
          <c:cat>
            <c:numRef>
              <c:f>'IL;SDS+OH'!$A$16:$A$20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cat>
          <c:val>
            <c:numRef>
              <c:f>'IL;SDS+OH'!$B$16:$B$20</c:f>
              <c:numCache>
                <c:formatCode>General</c:formatCode>
                <c:ptCount val="5"/>
                <c:pt idx="0">
                  <c:v>4.7000000000000002E-3</c:v>
                </c:pt>
                <c:pt idx="1">
                  <c:v>1.5E-3</c:v>
                </c:pt>
                <c:pt idx="2">
                  <c:v>1.9E-3</c:v>
                </c:pt>
                <c:pt idx="3">
                  <c:v>3.8999999999999998E-3</c:v>
                </c:pt>
                <c:pt idx="4">
                  <c:v>5.8999999999999999E-3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D1EF-43D0-927E-F72597BA2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306019872"/>
        <c:axId val="-306018784"/>
        <c:axId val="0"/>
      </c:bar3DChart>
      <c:catAx>
        <c:axId val="-306019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baseline="0">
                    <a:solidFill>
                      <a:sysClr val="windowText" lastClr="000000"/>
                    </a:solidFill>
                    <a:effectLst/>
                  </a:rPr>
                  <a:t>Mole fraction (SDS:IL)</a:t>
                </a:r>
                <a:endParaRPr lang="en-US" sz="6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36363595331415455"/>
              <c:y val="0.927069594049096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6018784"/>
        <c:crossesAt val="0"/>
        <c:auto val="1"/>
        <c:lblAlgn val="ctr"/>
        <c:lblOffset val="100"/>
        <c:tickMarkSkip val="1"/>
        <c:noMultiLvlLbl val="1"/>
      </c:catAx>
      <c:valAx>
        <c:axId val="-306018784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CMC (</a:t>
                </a:r>
                <a:r>
                  <a:rPr lang="en-US" sz="900" b="1" i="0" u="none" strike="noStrike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mol.dm</a:t>
                </a:r>
                <a:r>
                  <a:rPr lang="en-US" sz="900" b="1" i="0" u="none" strike="noStrike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−</a:t>
                </a:r>
                <a:r>
                  <a:rPr lang="en-US" sz="900" b="1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³</a:t>
                </a: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662517289073307E-3"/>
              <c:y val="0.250978471621683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6019872"/>
        <c:crosses val="autoZero"/>
        <c:crossBetween val="between"/>
        <c:majorUnit val="2.0000000000000005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96103517813542"/>
          <c:y val="5.1263610028968135E-2"/>
          <c:w val="0.87320764904386949"/>
          <c:h val="0.84872901531517686"/>
        </c:manualLayout>
      </c:layout>
      <c:scatterChart>
        <c:scatterStyle val="lineMarker"/>
        <c:varyColors val="0"/>
        <c:ser>
          <c:idx val="0"/>
          <c:order val="0"/>
          <c:tx>
            <c:v>α =  0.0</c:v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'IL;SDS+OH'!$A$3:$A$10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2.9999999999999997E-4</c:v>
                </c:pt>
                <c:pt idx="3">
                  <c:v>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7.0000000000000001E-3</c:v>
                </c:pt>
                <c:pt idx="7">
                  <c:v>0.01</c:v>
                </c:pt>
              </c:numCache>
            </c:numRef>
          </c:xVal>
          <c:yVal>
            <c:numRef>
              <c:f>'IL;SDS+OH'!$C$3:$C$10</c:f>
              <c:numCache>
                <c:formatCode>General</c:formatCode>
                <c:ptCount val="8"/>
                <c:pt idx="0">
                  <c:v>18.600000000000001</c:v>
                </c:pt>
                <c:pt idx="1">
                  <c:v>15.8</c:v>
                </c:pt>
                <c:pt idx="2">
                  <c:v>14.23</c:v>
                </c:pt>
                <c:pt idx="3">
                  <c:v>9.11</c:v>
                </c:pt>
                <c:pt idx="4">
                  <c:v>6.21</c:v>
                </c:pt>
                <c:pt idx="5">
                  <c:v>4.46</c:v>
                </c:pt>
                <c:pt idx="6">
                  <c:v>3.01</c:v>
                </c:pt>
                <c:pt idx="7">
                  <c:v>3.01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777-4AC5-BF09-F3B514FD6FA1}"/>
            </c:ext>
          </c:extLst>
        </c:ser>
        <c:ser>
          <c:idx val="3"/>
          <c:order val="1"/>
          <c:tx>
            <c:v>       0.3</c:v>
          </c:tx>
          <c:spPr>
            <a:ln w="12700" cap="rnd">
              <a:solidFill>
                <a:srgbClr val="FF9900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rgbClr val="FF9900"/>
                </a:solidFill>
              </a:ln>
              <a:effectLst/>
            </c:spPr>
          </c:marker>
          <c:xVal>
            <c:numRef>
              <c:f>'IL;SDS+OH'!$A$3:$A$10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2.9999999999999997E-4</c:v>
                </c:pt>
                <c:pt idx="3">
                  <c:v>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7.0000000000000001E-3</c:v>
                </c:pt>
                <c:pt idx="7">
                  <c:v>0.01</c:v>
                </c:pt>
              </c:numCache>
            </c:numRef>
          </c:xVal>
          <c:yVal>
            <c:numRef>
              <c:f>'IL;SDS+OH'!$D$3:$D$10</c:f>
              <c:numCache>
                <c:formatCode>General</c:formatCode>
                <c:ptCount val="8"/>
                <c:pt idx="0">
                  <c:v>10.4</c:v>
                </c:pt>
                <c:pt idx="1">
                  <c:v>8.17</c:v>
                </c:pt>
                <c:pt idx="2">
                  <c:v>6.29</c:v>
                </c:pt>
                <c:pt idx="3">
                  <c:v>1.53</c:v>
                </c:pt>
                <c:pt idx="4">
                  <c:v>0.43</c:v>
                </c:pt>
                <c:pt idx="5">
                  <c:v>0.31</c:v>
                </c:pt>
                <c:pt idx="6">
                  <c:v>0.26</c:v>
                </c:pt>
                <c:pt idx="7">
                  <c:v>0.24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777-4AC5-BF09-F3B514FD6FA1}"/>
            </c:ext>
          </c:extLst>
        </c:ser>
        <c:ser>
          <c:idx val="5"/>
          <c:order val="2"/>
          <c:tx>
            <c:v>       0.5</c:v>
          </c:tx>
          <c:spPr>
            <a:ln w="12700" cap="rnd">
              <a:solidFill>
                <a:srgbClr val="D6009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D60093"/>
              </a:solidFill>
              <a:ln w="9525">
                <a:solidFill>
                  <a:srgbClr val="D60093"/>
                </a:solidFill>
              </a:ln>
              <a:effectLst/>
            </c:spPr>
          </c:marker>
          <c:xVal>
            <c:numRef>
              <c:f>'IL;SDS+OH'!$A$3:$A$10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2.9999999999999997E-4</c:v>
                </c:pt>
                <c:pt idx="3">
                  <c:v>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7.0000000000000001E-3</c:v>
                </c:pt>
                <c:pt idx="7">
                  <c:v>0.01</c:v>
                </c:pt>
              </c:numCache>
            </c:numRef>
          </c:xVal>
          <c:yVal>
            <c:numRef>
              <c:f>'IL;SDS+OH'!$E$3:$E$10</c:f>
              <c:numCache>
                <c:formatCode>0.00</c:formatCode>
                <c:ptCount val="8"/>
                <c:pt idx="0" formatCode="General">
                  <c:v>12.21</c:v>
                </c:pt>
                <c:pt idx="1">
                  <c:v>10.34</c:v>
                </c:pt>
                <c:pt idx="2">
                  <c:v>8.6199999999999992</c:v>
                </c:pt>
                <c:pt idx="3">
                  <c:v>3.33</c:v>
                </c:pt>
                <c:pt idx="4">
                  <c:v>1.1200000000000001</c:v>
                </c:pt>
                <c:pt idx="5">
                  <c:v>1.03</c:v>
                </c:pt>
                <c:pt idx="6">
                  <c:v>0.91</c:v>
                </c:pt>
                <c:pt idx="7" formatCode="General">
                  <c:v>0.88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777-4AC5-BF09-F3B514FD6FA1}"/>
            </c:ext>
          </c:extLst>
        </c:ser>
        <c:ser>
          <c:idx val="7"/>
          <c:order val="3"/>
          <c:tx>
            <c:v>       0.7</c:v>
          </c:tx>
          <c:spPr>
            <a:ln w="12700" cap="rnd">
              <a:solidFill>
                <a:srgbClr val="0000FF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'IL;SDS+OH'!$A$3:$A$10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2.9999999999999997E-4</c:v>
                </c:pt>
                <c:pt idx="3">
                  <c:v>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7.0000000000000001E-3</c:v>
                </c:pt>
                <c:pt idx="7">
                  <c:v>0.01</c:v>
                </c:pt>
              </c:numCache>
            </c:numRef>
          </c:xVal>
          <c:yVal>
            <c:numRef>
              <c:f>'IL;SDS+OH'!$F$3:$F$10</c:f>
              <c:numCache>
                <c:formatCode>General</c:formatCode>
                <c:ptCount val="8"/>
                <c:pt idx="0">
                  <c:v>14</c:v>
                </c:pt>
                <c:pt idx="1">
                  <c:v>12.32</c:v>
                </c:pt>
                <c:pt idx="2">
                  <c:v>10.85</c:v>
                </c:pt>
                <c:pt idx="3">
                  <c:v>6.45</c:v>
                </c:pt>
                <c:pt idx="4">
                  <c:v>4.3</c:v>
                </c:pt>
                <c:pt idx="5">
                  <c:v>2.63</c:v>
                </c:pt>
                <c:pt idx="6">
                  <c:v>1.63</c:v>
                </c:pt>
                <c:pt idx="7">
                  <c:v>1.55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3777-4AC5-BF09-F3B514FD6FA1}"/>
            </c:ext>
          </c:extLst>
        </c:ser>
        <c:ser>
          <c:idx val="1"/>
          <c:order val="4"/>
          <c:tx>
            <c:v>       1.0</c:v>
          </c:tx>
          <c:spPr>
            <a:ln w="12700" cap="rnd">
              <a:solidFill>
                <a:srgbClr val="00CC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CC00"/>
              </a:solidFill>
              <a:ln w="9525">
                <a:solidFill>
                  <a:srgbClr val="00CC00"/>
                </a:solidFill>
              </a:ln>
              <a:effectLst/>
            </c:spPr>
          </c:marker>
          <c:xVal>
            <c:numRef>
              <c:f>'IL;SDS+OH'!$A$3:$A$10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2.9999999999999997E-4</c:v>
                </c:pt>
                <c:pt idx="3">
                  <c:v>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7.0000000000000001E-3</c:v>
                </c:pt>
                <c:pt idx="7">
                  <c:v>0.01</c:v>
                </c:pt>
              </c:numCache>
            </c:numRef>
          </c:xVal>
          <c:yVal>
            <c:numRef>
              <c:f>'IL;SDS+OH'!$G$3:$G$10</c:f>
              <c:numCache>
                <c:formatCode>General</c:formatCode>
                <c:ptCount val="8"/>
                <c:pt idx="0">
                  <c:v>21.3</c:v>
                </c:pt>
                <c:pt idx="1">
                  <c:v>19.3</c:v>
                </c:pt>
                <c:pt idx="2">
                  <c:v>18.03</c:v>
                </c:pt>
                <c:pt idx="3">
                  <c:v>14.32</c:v>
                </c:pt>
                <c:pt idx="4">
                  <c:v>12.26</c:v>
                </c:pt>
                <c:pt idx="5">
                  <c:v>10.46</c:v>
                </c:pt>
                <c:pt idx="6">
                  <c:v>8.17</c:v>
                </c:pt>
                <c:pt idx="7">
                  <c:v>8.1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3777-4AC5-BF09-F3B514FD6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6022592"/>
        <c:axId val="-306017696"/>
        <c:extLst/>
      </c:scatterChart>
      <c:valAx>
        <c:axId val="-306022592"/>
        <c:scaling>
          <c:logBase val="10"/>
          <c:orientation val="minMax"/>
          <c:max val="5.000000000000001E-2"/>
          <c:min val="1.0000000000000003E-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>
                    <a:solidFill>
                      <a:sysClr val="windowText" lastClr="000000"/>
                    </a:solidFill>
                  </a:rPr>
                  <a:t>Concentration (mol.dm</a:t>
                </a:r>
                <a:r>
                  <a:rPr lang="en-US" sz="900" b="1" i="0" u="none" strike="noStrike" baseline="30000">
                    <a:effectLst/>
                  </a:rPr>
                  <a:t>−</a:t>
                </a:r>
                <a:r>
                  <a:rPr lang="en-US" sz="900" b="1" i="0" u="none" strike="noStrike" baseline="0">
                    <a:effectLst/>
                  </a:rPr>
                  <a:t>³</a:t>
                </a:r>
                <a:r>
                  <a:rPr lang="en-US" sz="900" b="1">
                    <a:solidFill>
                      <a:sysClr val="windowText" lastClr="000000"/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39485173598477569"/>
              <c:y val="0.942906513244447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6017696"/>
        <c:crosses val="autoZero"/>
        <c:crossBetween val="midCat"/>
        <c:majorUnit val="0.1"/>
        <c:minorUnit val="1.0000000000000002E-2"/>
      </c:valAx>
      <c:valAx>
        <c:axId val="-306017696"/>
        <c:scaling>
          <c:orientation val="minMax"/>
          <c:max val="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>
                    <a:solidFill>
                      <a:sysClr val="windowText" lastClr="000000"/>
                    </a:solidFill>
                  </a:rPr>
                  <a:t>IFT (mN.m</a:t>
                </a:r>
                <a:r>
                  <a:rPr lang="en-US" sz="900" b="1" i="0" u="none" strike="noStrike" baseline="30000">
                    <a:effectLst/>
                  </a:rPr>
                  <a:t>−1</a:t>
                </a:r>
                <a:r>
                  <a:rPr lang="en-US" sz="900" b="1">
                    <a:solidFill>
                      <a:sysClr val="windowText" lastClr="000000"/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5550056242969639E-3"/>
              <c:y val="0.349689285637142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6022592"/>
        <c:crossesAt val="1.0000000000000003E-4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8.3147625645212331E-2"/>
          <c:y val="0.70824933226958964"/>
          <c:w val="0.18226478281951253"/>
          <c:h val="0.183135971161046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96923531157959"/>
          <c:y val="1.7177433786685754E-2"/>
          <c:w val="0.82292681014292945"/>
          <c:h val="0.80351016864140512"/>
        </c:manualLayout>
      </c:layout>
      <c:scatterChart>
        <c:scatterStyle val="lineMarker"/>
        <c:varyColors val="0"/>
        <c:ser>
          <c:idx val="1"/>
          <c:order val="0"/>
          <c:tx>
            <c:strRef>
              <c:f>'IL;SDS+OH'!$A$12</c:f>
              <c:strCache>
                <c:ptCount val="1"/>
                <c:pt idx="0">
                  <c:v>0.0001 (mol.dm⁻³)</c:v>
                </c:pt>
              </c:strCache>
            </c:strRef>
          </c:tx>
          <c:spPr>
            <a:ln w="1270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'IL;SDS+OH'!$C$2:$G$2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'IL;SDS+OH'!$C$3:$G$3</c:f>
              <c:numCache>
                <c:formatCode>General</c:formatCode>
                <c:ptCount val="5"/>
                <c:pt idx="0">
                  <c:v>18.600000000000001</c:v>
                </c:pt>
                <c:pt idx="1">
                  <c:v>10.4</c:v>
                </c:pt>
                <c:pt idx="2">
                  <c:v>12.21</c:v>
                </c:pt>
                <c:pt idx="3">
                  <c:v>14</c:v>
                </c:pt>
                <c:pt idx="4">
                  <c:v>21.3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E8-46B7-A21F-35BC8CE92D67}"/>
            </c:ext>
          </c:extLst>
        </c:ser>
        <c:ser>
          <c:idx val="0"/>
          <c:order val="1"/>
          <c:tx>
            <c:strRef>
              <c:f>'IL;SDS+OH'!$A$4</c:f>
              <c:strCache>
                <c:ptCount val="1"/>
                <c:pt idx="0">
                  <c:v>0.0002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FF0000"/>
                </a:solidFill>
              </a:ln>
              <a:effectLst/>
            </c:spPr>
          </c:marker>
          <c:xVal>
            <c:numRef>
              <c:f>'IL;SDS+OH'!$C$2:$G$2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'IL;SDS+OH'!$C$4:$G$4</c:f>
              <c:numCache>
                <c:formatCode>General</c:formatCode>
                <c:ptCount val="5"/>
                <c:pt idx="0">
                  <c:v>15.8</c:v>
                </c:pt>
                <c:pt idx="1">
                  <c:v>8.17</c:v>
                </c:pt>
                <c:pt idx="2" formatCode="0.00">
                  <c:v>10.34</c:v>
                </c:pt>
                <c:pt idx="3">
                  <c:v>12.32</c:v>
                </c:pt>
                <c:pt idx="4">
                  <c:v>19.3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E8-46B7-A21F-35BC8CE92D67}"/>
            </c:ext>
          </c:extLst>
        </c:ser>
        <c:ser>
          <c:idx val="2"/>
          <c:order val="2"/>
          <c:tx>
            <c:strRef>
              <c:f>'IL;SDS+OH'!$A$5</c:f>
              <c:strCache>
                <c:ptCount val="1"/>
                <c:pt idx="0">
                  <c:v>0.0003</c:v>
                </c:pt>
              </c:strCache>
            </c:strRef>
          </c:tx>
          <c:spPr>
            <a:ln w="12700" cap="rnd">
              <a:solidFill>
                <a:srgbClr val="00CC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CC00"/>
              </a:solidFill>
              <a:ln w="12700">
                <a:solidFill>
                  <a:srgbClr val="00CC00"/>
                </a:solidFill>
              </a:ln>
              <a:effectLst/>
            </c:spPr>
          </c:marker>
          <c:xVal>
            <c:numRef>
              <c:f>'IL;SDS+OH'!$C$2:$G$2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'IL;SDS+OH'!$C$5:$G$5</c:f>
              <c:numCache>
                <c:formatCode>General</c:formatCode>
                <c:ptCount val="5"/>
                <c:pt idx="0">
                  <c:v>14.23</c:v>
                </c:pt>
                <c:pt idx="1">
                  <c:v>6.29</c:v>
                </c:pt>
                <c:pt idx="2" formatCode="0.00">
                  <c:v>8.6199999999999992</c:v>
                </c:pt>
                <c:pt idx="3">
                  <c:v>10.85</c:v>
                </c:pt>
                <c:pt idx="4">
                  <c:v>18.03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AE8-46B7-A21F-35BC8CE92D67}"/>
            </c:ext>
          </c:extLst>
        </c:ser>
        <c:ser>
          <c:idx val="8"/>
          <c:order val="3"/>
          <c:tx>
            <c:strRef>
              <c:f>'IL;SDS+OH'!$A$6</c:f>
              <c:strCache>
                <c:ptCount val="1"/>
                <c:pt idx="0">
                  <c:v>0.001</c:v>
                </c:pt>
              </c:strCache>
            </c:strRef>
          </c:tx>
          <c:spPr>
            <a:ln w="12700" cap="rnd">
              <a:solidFill>
                <a:srgbClr val="D6009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D60093"/>
              </a:solidFill>
              <a:ln w="12700">
                <a:solidFill>
                  <a:srgbClr val="D60093"/>
                </a:solidFill>
              </a:ln>
              <a:effectLst/>
            </c:spPr>
          </c:marker>
          <c:xVal>
            <c:numRef>
              <c:f>'IL;SDS+OH'!$C$2:$G$2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'IL;SDS+OH'!$C$6:$G$6</c:f>
              <c:numCache>
                <c:formatCode>General</c:formatCode>
                <c:ptCount val="5"/>
                <c:pt idx="0">
                  <c:v>9.11</c:v>
                </c:pt>
                <c:pt idx="1">
                  <c:v>1.53</c:v>
                </c:pt>
                <c:pt idx="2" formatCode="0.00">
                  <c:v>3.33</c:v>
                </c:pt>
                <c:pt idx="3">
                  <c:v>6.45</c:v>
                </c:pt>
                <c:pt idx="4">
                  <c:v>14.32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AE8-46B7-A21F-35BC8CE92D67}"/>
            </c:ext>
          </c:extLst>
        </c:ser>
        <c:ser>
          <c:idx val="3"/>
          <c:order val="4"/>
          <c:tx>
            <c:strRef>
              <c:f>'IL;SDS+OH'!$A$7</c:f>
              <c:strCache>
                <c:ptCount val="1"/>
                <c:pt idx="0">
                  <c:v>0.002</c:v>
                </c:pt>
              </c:strCache>
            </c:strRef>
          </c:tx>
          <c:spPr>
            <a:ln w="12700" cap="rnd">
              <a:solidFill>
                <a:srgbClr val="FF9900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12700">
                <a:solidFill>
                  <a:srgbClr val="FF9900"/>
                </a:solidFill>
              </a:ln>
              <a:effectLst/>
            </c:spPr>
          </c:marker>
          <c:xVal>
            <c:numRef>
              <c:f>'IL;SDS+OH'!$C$2:$G$2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'IL;SDS+OH'!$C$7:$G$7</c:f>
              <c:numCache>
                <c:formatCode>General</c:formatCode>
                <c:ptCount val="5"/>
                <c:pt idx="0">
                  <c:v>6.21</c:v>
                </c:pt>
                <c:pt idx="1">
                  <c:v>0.43</c:v>
                </c:pt>
                <c:pt idx="2" formatCode="0.00">
                  <c:v>1.1200000000000001</c:v>
                </c:pt>
                <c:pt idx="3">
                  <c:v>4.3</c:v>
                </c:pt>
                <c:pt idx="4">
                  <c:v>12.26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AE8-46B7-A21F-35BC8CE92D67}"/>
            </c:ext>
          </c:extLst>
        </c:ser>
        <c:ser>
          <c:idx val="4"/>
          <c:order val="5"/>
          <c:tx>
            <c:strRef>
              <c:f>'IL;SDS+OH'!$A$8</c:f>
              <c:strCache>
                <c:ptCount val="1"/>
                <c:pt idx="0">
                  <c:v>0.003</c:v>
                </c:pt>
              </c:strCache>
            </c:strRef>
          </c:tx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'IL;SDS+OH'!$C$2:$G$2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'IL;SDS+OH'!$C$8:$G$8</c:f>
              <c:numCache>
                <c:formatCode>General</c:formatCode>
                <c:ptCount val="5"/>
                <c:pt idx="0">
                  <c:v>4.46</c:v>
                </c:pt>
                <c:pt idx="1">
                  <c:v>0.31</c:v>
                </c:pt>
                <c:pt idx="2" formatCode="0.00">
                  <c:v>1.03</c:v>
                </c:pt>
                <c:pt idx="3">
                  <c:v>2.63</c:v>
                </c:pt>
                <c:pt idx="4">
                  <c:v>10.46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AE8-46B7-A21F-35BC8CE92D67}"/>
            </c:ext>
          </c:extLst>
        </c:ser>
        <c:ser>
          <c:idx val="5"/>
          <c:order val="6"/>
          <c:tx>
            <c:strRef>
              <c:f>'IL;SDS+OH'!$A$9</c:f>
              <c:strCache>
                <c:ptCount val="1"/>
                <c:pt idx="0">
                  <c:v>0.007</c:v>
                </c:pt>
              </c:strCache>
            </c:strRef>
          </c:tx>
          <c:spPr>
            <a:ln w="12700" cap="rnd">
              <a:solidFill>
                <a:srgbClr val="00FA00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rgbClr val="00FA00"/>
                </a:solidFill>
              </a:ln>
              <a:effectLst/>
            </c:spPr>
          </c:marker>
          <c:dPt>
            <c:idx val="7"/>
            <c:marker>
              <c:symbol val="plus"/>
              <c:size val="5"/>
              <c:spPr>
                <a:noFill/>
                <a:ln w="12700">
                  <a:solidFill>
                    <a:srgbClr val="00FA00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rgbClr val="00FA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9AE8-46B7-A21F-35BC8CE92D67}"/>
              </c:ext>
            </c:extLst>
          </c:dPt>
          <c:xVal>
            <c:numRef>
              <c:f>'IL;SDS+OH'!$C$2:$G$2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'IL;SDS+OH'!$C$9:$G$9</c:f>
              <c:numCache>
                <c:formatCode>General</c:formatCode>
                <c:ptCount val="5"/>
                <c:pt idx="0">
                  <c:v>3.01</c:v>
                </c:pt>
                <c:pt idx="1">
                  <c:v>0.26</c:v>
                </c:pt>
                <c:pt idx="2" formatCode="0.00">
                  <c:v>0.91</c:v>
                </c:pt>
                <c:pt idx="3">
                  <c:v>1.63</c:v>
                </c:pt>
                <c:pt idx="4">
                  <c:v>8.17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AE8-46B7-A21F-35BC8CE92D67}"/>
            </c:ext>
          </c:extLst>
        </c:ser>
        <c:ser>
          <c:idx val="6"/>
          <c:order val="7"/>
          <c:tx>
            <c:strRef>
              <c:f>'IL;SDS+OH'!$A$10</c:f>
              <c:strCache>
                <c:ptCount val="1"/>
                <c:pt idx="0">
                  <c:v>0.01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'IL;SDS+OH'!$C$2:$G$2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'IL;SDS+OH'!$C$10:$G$10</c:f>
              <c:numCache>
                <c:formatCode>General</c:formatCode>
                <c:ptCount val="5"/>
                <c:pt idx="0">
                  <c:v>3.01</c:v>
                </c:pt>
                <c:pt idx="1">
                  <c:v>0.24</c:v>
                </c:pt>
                <c:pt idx="2">
                  <c:v>0.88</c:v>
                </c:pt>
                <c:pt idx="3">
                  <c:v>1.55</c:v>
                </c:pt>
                <c:pt idx="4">
                  <c:v>8.1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AE8-46B7-A21F-35BC8CE92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6026944"/>
        <c:axId val="-306023136"/>
      </c:scatterChart>
      <c:valAx>
        <c:axId val="-306026944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7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Mole fraction (SDS:IL)</a:t>
                </a:r>
              </a:p>
            </c:rich>
          </c:tx>
          <c:layout>
            <c:manualLayout>
              <c:xMode val="edge"/>
              <c:yMode val="edge"/>
              <c:x val="0.33869839826433334"/>
              <c:y val="0.916995329711927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6023136"/>
        <c:crosses val="autoZero"/>
        <c:crossBetween val="midCat"/>
      </c:valAx>
      <c:valAx>
        <c:axId val="-306023136"/>
        <c:scaling>
          <c:orientation val="minMax"/>
          <c:max val="25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7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IFT (</a:t>
                </a:r>
                <a:r>
                  <a:rPr lang="en-US" sz="700" b="1" i="0" u="none" strike="noStrike" baseline="0">
                    <a:effectLst/>
                  </a:rPr>
                  <a:t>mN</a:t>
                </a:r>
                <a:r>
                  <a:rPr lang="fa-IR" sz="700" b="1" i="0" u="none" strike="noStrike" baseline="0">
                    <a:effectLst/>
                  </a:rPr>
                  <a:t>.</a:t>
                </a:r>
                <a:r>
                  <a:rPr lang="en-US" sz="700" b="1" i="0" u="none" strike="noStrike" baseline="0">
                    <a:effectLst/>
                  </a:rPr>
                  <a:t>m</a:t>
                </a:r>
                <a:r>
                  <a:rPr lang="en-US" sz="700" b="1" i="0" u="none" strike="noStrike" baseline="30000">
                    <a:effectLst/>
                  </a:rPr>
                  <a:t>−1</a:t>
                </a:r>
                <a:r>
                  <a:rPr lang="en-US" sz="7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8038676900115154E-4"/>
              <c:y val="0.253345975129651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6026944"/>
        <c:crosses val="autoZero"/>
        <c:crossBetween val="midCat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29052863030764686"/>
          <c:y val="2.85238908657304E-2"/>
          <c:w val="0.37725641842379321"/>
          <c:h val="0.422006618089986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tx1">
              <a:lumMod val="85000"/>
              <a:lumOff val="15000"/>
            </a:schemeClr>
          </a:solidFill>
        </a:ln>
        <a:effectLst/>
        <a:sp3d>
          <a:contourClr>
            <a:schemeClr val="tx1">
              <a:lumMod val="85000"/>
              <a:lumOff val="15000"/>
            </a:schemeClr>
          </a:contourClr>
        </a:sp3d>
      </c:spPr>
    </c:floor>
    <c:sideWall>
      <c:thickness val="0"/>
      <c:spPr>
        <a:solidFill>
          <a:srgbClr val="7DE6FF"/>
        </a:solidFill>
        <a:ln>
          <a:solidFill>
            <a:schemeClr val="tx1">
              <a:lumMod val="85000"/>
              <a:lumOff val="15000"/>
            </a:schemeClr>
          </a:solidFill>
        </a:ln>
        <a:effectLst/>
        <a:sp3d>
          <a:contourClr>
            <a:schemeClr val="tx1">
              <a:lumMod val="85000"/>
              <a:lumOff val="15000"/>
            </a:schemeClr>
          </a:contourClr>
        </a:sp3d>
      </c:spPr>
    </c:sideWall>
    <c:backWall>
      <c:thickness val="0"/>
      <c:spPr>
        <a:solidFill>
          <a:srgbClr val="7DE6FF"/>
        </a:solidFill>
        <a:ln>
          <a:solidFill>
            <a:schemeClr val="tx1">
              <a:lumMod val="85000"/>
              <a:lumOff val="15000"/>
            </a:schemeClr>
          </a:solidFill>
        </a:ln>
        <a:effectLst/>
        <a:sp3d>
          <a:contourClr>
            <a:schemeClr val="tx1">
              <a:lumMod val="85000"/>
              <a:lumOff val="15000"/>
            </a:schemeClr>
          </a:contourClr>
        </a:sp3d>
      </c:spPr>
    </c:backWall>
    <c:plotArea>
      <c:layout>
        <c:manualLayout>
          <c:layoutTarget val="inner"/>
          <c:xMode val="edge"/>
          <c:yMode val="edge"/>
          <c:x val="0.11626458619278095"/>
          <c:y val="2.0682779235928841E-2"/>
          <c:w val="0.8629861542536541"/>
          <c:h val="0.85461431904345286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'IL;SDS+OH'!$B$31</c:f>
              <c:strCache>
                <c:ptCount val="1"/>
                <c:pt idx="0">
                  <c:v>Salt and alkali free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624-4C7D-A922-EB8EADA67DD4}"/>
              </c:ext>
            </c:extLst>
          </c:dPt>
          <c:dPt>
            <c:idx val="1"/>
            <c:invertIfNegative val="0"/>
            <c:bubble3D val="0"/>
            <c:spPr>
              <a:solidFill>
                <a:srgbClr val="FF9966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624-4C7D-A922-EB8EADA67DD4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624-4C7D-A922-EB8EADA67DD4}"/>
              </c:ext>
            </c:extLst>
          </c:dPt>
          <c:dPt>
            <c:idx val="3"/>
            <c:invertIfNegative val="0"/>
            <c:bubble3D val="0"/>
            <c:spPr>
              <a:solidFill>
                <a:srgbClr val="9BFF2D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624-4C7D-A922-EB8EADA67DD4}"/>
              </c:ext>
            </c:extLst>
          </c:dPt>
          <c:dPt>
            <c:idx val="4"/>
            <c:invertIfNegative val="0"/>
            <c:bubble3D val="0"/>
            <c:spPr>
              <a:solidFill>
                <a:srgbClr val="00DA00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624-4C7D-A922-EB8EADA67DD4}"/>
              </c:ext>
            </c:extLst>
          </c:dPt>
          <c:cat>
            <c:numRef>
              <c:f>'IL;SDS+OH'!$A$32:$A$36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cat>
          <c:val>
            <c:numRef>
              <c:f>'IL;SDS+OH'!$B$32:$B$36</c:f>
              <c:numCache>
                <c:formatCode>General</c:formatCode>
                <c:ptCount val="5"/>
                <c:pt idx="0">
                  <c:v>13.43</c:v>
                </c:pt>
                <c:pt idx="1">
                  <c:v>2.35</c:v>
                </c:pt>
                <c:pt idx="2">
                  <c:v>3.88</c:v>
                </c:pt>
                <c:pt idx="3">
                  <c:v>5.96</c:v>
                </c:pt>
                <c:pt idx="4">
                  <c:v>16.29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A-0624-4C7D-A922-EB8EADA67DD4}"/>
            </c:ext>
          </c:extLst>
        </c:ser>
        <c:ser>
          <c:idx val="0"/>
          <c:order val="1"/>
          <c:tx>
            <c:strRef>
              <c:f>'IL;SDS+OH'!$C$31</c:f>
              <c:strCache>
                <c:ptCount val="1"/>
                <c:pt idx="0">
                  <c:v>Salt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  <a:sp3d>
              <a:contourClr>
                <a:schemeClr val="tx1">
                  <a:lumMod val="85000"/>
                  <a:lumOff val="1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rgbClr val="FF0000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  <a:sp3d>
                <a:contourClr>
                  <a:schemeClr val="tx1">
                    <a:lumMod val="85000"/>
                    <a:lumOff val="1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0624-4C7D-A922-EB8EADA67DD4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rgbClr val="FF9966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  <a:sp3d>
                <a:contourClr>
                  <a:schemeClr val="tx1">
                    <a:lumMod val="85000"/>
                    <a:lumOff val="1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0624-4C7D-A922-EB8EADA67DD4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rgbClr val="FFFF00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  <a:sp3d>
                <a:contourClr>
                  <a:schemeClr val="tx1">
                    <a:lumMod val="85000"/>
                    <a:lumOff val="1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0624-4C7D-A922-EB8EADA67DD4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rgbClr val="9BFF2D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  <a:sp3d>
                <a:contourClr>
                  <a:schemeClr val="tx1">
                    <a:lumMod val="85000"/>
                    <a:lumOff val="1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0624-4C7D-A922-EB8EADA67DD4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rgbClr val="00DA00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  <a:sp3d>
                <a:contourClr>
                  <a:schemeClr val="tx1">
                    <a:lumMod val="85000"/>
                    <a:lumOff val="1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0624-4C7D-A922-EB8EADA67DD4}"/>
              </c:ext>
            </c:extLst>
          </c:dPt>
          <c:cat>
            <c:numRef>
              <c:f>'IL;SDS+OH'!$A$32:$A$36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cat>
          <c:val>
            <c:numRef>
              <c:f>'IL;SDS+OH'!$C$32:$C$36</c:f>
              <c:numCache>
                <c:formatCode>General</c:formatCode>
                <c:ptCount val="5"/>
                <c:pt idx="0">
                  <c:v>6.24</c:v>
                </c:pt>
                <c:pt idx="1">
                  <c:v>2</c:v>
                </c:pt>
                <c:pt idx="2">
                  <c:v>2.95</c:v>
                </c:pt>
                <c:pt idx="3">
                  <c:v>5.7</c:v>
                </c:pt>
                <c:pt idx="4">
                  <c:v>12.03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15-0624-4C7D-A922-EB8EADA67DD4}"/>
            </c:ext>
          </c:extLst>
        </c:ser>
        <c:ser>
          <c:idx val="2"/>
          <c:order val="2"/>
          <c:tx>
            <c:strRef>
              <c:f>'IL;SDS+OH'!$D$31</c:f>
              <c:strCache>
                <c:ptCount val="1"/>
                <c:pt idx="0">
                  <c:v>Salt-alkali</c:v>
                </c:pt>
              </c:strCache>
            </c:strRef>
          </c:tx>
          <c:spPr>
            <a:pattFill prst="dkVert">
              <a:fgClr>
                <a:sysClr val="windowText" lastClr="000000"/>
              </a:fgClr>
              <a:bgClr>
                <a:sysClr val="window" lastClr="FFFFFF"/>
              </a:bgClr>
            </a:patt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pattFill prst="dkVert">
                <a:fgClr>
                  <a:sysClr val="windowText" lastClr="000000"/>
                </a:fgClr>
                <a:bgClr>
                  <a:srgbClr val="FF0000"/>
                </a:bgClr>
              </a:patt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0624-4C7D-A922-EB8EADA67DD4}"/>
              </c:ext>
            </c:extLst>
          </c:dPt>
          <c:dPt>
            <c:idx val="1"/>
            <c:invertIfNegative val="0"/>
            <c:bubble3D val="0"/>
            <c:spPr>
              <a:pattFill prst="dkVert">
                <a:fgClr>
                  <a:sysClr val="windowText" lastClr="000000"/>
                </a:fgClr>
                <a:bgClr>
                  <a:srgbClr val="FF9966"/>
                </a:bgClr>
              </a:patt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0624-4C7D-A922-EB8EADA67DD4}"/>
              </c:ext>
            </c:extLst>
          </c:dPt>
          <c:dPt>
            <c:idx val="2"/>
            <c:invertIfNegative val="0"/>
            <c:bubble3D val="0"/>
            <c:spPr>
              <a:pattFill prst="dkVert">
                <a:fgClr>
                  <a:sysClr val="windowText" lastClr="000000"/>
                </a:fgClr>
                <a:bgClr>
                  <a:srgbClr val="FFFF00"/>
                </a:bgClr>
              </a:patt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0624-4C7D-A922-EB8EADA67DD4}"/>
              </c:ext>
            </c:extLst>
          </c:dPt>
          <c:dPt>
            <c:idx val="3"/>
            <c:invertIfNegative val="0"/>
            <c:bubble3D val="0"/>
            <c:spPr>
              <a:pattFill prst="dkVert">
                <a:fgClr>
                  <a:sysClr val="windowText" lastClr="000000"/>
                </a:fgClr>
                <a:bgClr>
                  <a:srgbClr val="9BFF2D"/>
                </a:bgClr>
              </a:patt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0624-4C7D-A922-EB8EADA67DD4}"/>
              </c:ext>
            </c:extLst>
          </c:dPt>
          <c:dPt>
            <c:idx val="4"/>
            <c:invertIfNegative val="0"/>
            <c:bubble3D val="0"/>
            <c:spPr>
              <a:pattFill prst="dkVert">
                <a:fgClr>
                  <a:sysClr val="windowText" lastClr="000000"/>
                </a:fgClr>
                <a:bgClr>
                  <a:srgbClr val="00DA00"/>
                </a:bgClr>
              </a:patt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0624-4C7D-A922-EB8EADA67DD4}"/>
              </c:ext>
            </c:extLst>
          </c:dPt>
          <c:cat>
            <c:numRef>
              <c:f>'IL;SDS+OH'!$A$32:$A$36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cat>
          <c:val>
            <c:numRef>
              <c:f>'IL;SDS+OH'!$D$32:$D$36</c:f>
              <c:numCache>
                <c:formatCode>General</c:formatCode>
                <c:ptCount val="5"/>
                <c:pt idx="0">
                  <c:v>4.46</c:v>
                </c:pt>
                <c:pt idx="1">
                  <c:v>0.31</c:v>
                </c:pt>
                <c:pt idx="2" formatCode="0.00">
                  <c:v>1.03</c:v>
                </c:pt>
                <c:pt idx="3">
                  <c:v>2.63</c:v>
                </c:pt>
                <c:pt idx="4">
                  <c:v>10.46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20-0624-4C7D-A922-EB8EADA67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304761648"/>
        <c:axId val="-304761104"/>
        <c:axId val="0"/>
      </c:bar3DChart>
      <c:catAx>
        <c:axId val="-304761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b="1" i="0"/>
                  <a:t>SAIL</a:t>
                </a:r>
                <a:r>
                  <a:rPr lang="en-US" sz="1400" b="1" i="0" baseline="0"/>
                  <a:t> mole fraction</a:t>
                </a:r>
                <a:endParaRPr lang="en-US" sz="1400" b="1" i="0"/>
              </a:p>
            </c:rich>
          </c:tx>
          <c:layout>
            <c:manualLayout>
              <c:xMode val="edge"/>
              <c:yMode val="edge"/>
              <c:x val="0.36361848346938286"/>
              <c:y val="0.931333550737930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1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761104"/>
        <c:crosses val="autoZero"/>
        <c:auto val="1"/>
        <c:lblAlgn val="ctr"/>
        <c:lblOffset val="100"/>
        <c:noMultiLvlLbl val="0"/>
      </c:catAx>
      <c:valAx>
        <c:axId val="-3047611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b="1" i="0" baseline="0">
                    <a:effectLst/>
                  </a:rPr>
                  <a:t>Crude oil−water interfacial tension (mN</a:t>
                </a:r>
                <a:r>
                  <a:rPr lang="fa-IR" sz="1400" b="1" i="0" baseline="0">
                    <a:effectLst/>
                  </a:rPr>
                  <a:t>.</a:t>
                </a:r>
                <a:r>
                  <a:rPr lang="en-US" sz="1400" b="1" i="0" baseline="0">
                    <a:effectLst/>
                  </a:rPr>
                  <a:t>m</a:t>
                </a:r>
                <a:r>
                  <a:rPr lang="en-US" sz="1400" b="1" i="0" baseline="30000">
                    <a:effectLst/>
                  </a:rPr>
                  <a:t>−1</a:t>
                </a:r>
                <a:r>
                  <a:rPr lang="en-US" sz="1400" b="1" i="0" baseline="0">
                    <a:effectLst/>
                  </a:rPr>
                  <a:t>)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1.0637386568172534E-2"/>
              <c:y val="8.382549462560805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76164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6345166028558356"/>
          <c:y val="5.6270424142780467E-2"/>
          <c:w val="0.62465592718341401"/>
          <c:h val="0.11660246437168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view3D>
      <c:rotX val="15"/>
      <c:rotY val="140"/>
      <c:rAngAx val="0"/>
    </c:view3D>
    <c:floor>
      <c:thickness val="0"/>
      <c:spPr>
        <a:noFill/>
        <a:ln w="9525" cap="flat" cmpd="sng" algn="ctr">
          <a:solidFill>
            <a:schemeClr val="tx1"/>
          </a:solidFill>
          <a:prstDash val="solid"/>
          <a:round/>
        </a:ln>
        <a:effectLst/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sideWall>
    <c:back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backWall>
    <c:plotArea>
      <c:layout>
        <c:manualLayout>
          <c:layoutTarget val="inner"/>
          <c:xMode val="edge"/>
          <c:yMode val="edge"/>
          <c:x val="7.6043382278938212E-2"/>
          <c:y val="2.2028118075114615E-2"/>
          <c:w val="0.81309298849742229"/>
          <c:h val="0.82247969818613087"/>
        </c:manualLayout>
      </c:layout>
      <c:surface3DChart>
        <c:wireframe val="0"/>
        <c:ser>
          <c:idx val="0"/>
          <c:order val="0"/>
          <c:tx>
            <c:strRef>
              <c:f>Synergism!$B$2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5">
                <a:tint val="48000"/>
              </a:schemeClr>
            </a:solidFill>
            <a:ln/>
            <a:effectLst/>
            <a:sp3d>
              <a:contourClr>
                <a:srgbClr val="00FF00"/>
              </a:contourClr>
            </a:sp3d>
          </c:spPr>
          <c:cat>
            <c:numRef>
              <c:f>Synergism!$A$3:$A$10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cat>
          <c:val>
            <c:numRef>
              <c:f>Synergism!$C$3:$C$10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1-4FA4-91C2-BF483FBAB4E9}"/>
            </c:ext>
          </c:extLst>
        </c:ser>
        <c:ser>
          <c:idx val="1"/>
          <c:order val="1"/>
          <c:tx>
            <c:strRef>
              <c:f>Synergism!$D$2</c:f>
              <c:strCache>
                <c:ptCount val="1"/>
                <c:pt idx="0">
                  <c:v>0.3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/>
            <a:effectLst/>
            <a:sp3d>
              <a:contourClr>
                <a:srgbClr val="D60093"/>
              </a:contourClr>
            </a:sp3d>
          </c:spPr>
          <c:cat>
            <c:numRef>
              <c:f>Synergism!$A$3:$A$10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cat>
          <c:val>
            <c:numRef>
              <c:f>Synergism!$F$3:$F$10</c:f>
              <c:numCache>
                <c:formatCode>General</c:formatCode>
                <c:ptCount val="8"/>
                <c:pt idx="0">
                  <c:v>56.355254842187442</c:v>
                </c:pt>
                <c:pt idx="1">
                  <c:v>56.209306018739092</c:v>
                </c:pt>
                <c:pt idx="2">
                  <c:v>63.887672166252976</c:v>
                </c:pt>
                <c:pt idx="3">
                  <c:v>78.349698115508929</c:v>
                </c:pt>
                <c:pt idx="4">
                  <c:v>83.55263157894737</c:v>
                </c:pt>
                <c:pt idx="5">
                  <c:v>78.672985781990519</c:v>
                </c:pt>
                <c:pt idx="6">
                  <c:v>71.021453730387449</c:v>
                </c:pt>
                <c:pt idx="7">
                  <c:v>72.312425226457009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91-4FA4-91C2-BF483FBAB4E9}"/>
            </c:ext>
          </c:extLst>
        </c:ser>
        <c:ser>
          <c:idx val="2"/>
          <c:order val="2"/>
          <c:tx>
            <c:strRef>
              <c:f>Synergism!$G$2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/>
            <a:effectLst/>
            <a:sp3d>
              <a:contourClr>
                <a:srgbClr val="FF0000"/>
              </a:contourClr>
            </a:sp3d>
          </c:spPr>
          <c:cat>
            <c:numRef>
              <c:f>Synergism!$A$3:$A$10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cat>
          <c:val>
            <c:numRef>
              <c:f>Synergism!$I$3:$I$10</c:f>
              <c:numCache>
                <c:formatCode>General</c:formatCode>
                <c:ptCount val="8"/>
                <c:pt idx="0">
                  <c:v>50.191570881226056</c:v>
                </c:pt>
                <c:pt idx="1">
                  <c:v>51.128404669260711</c:v>
                </c:pt>
                <c:pt idx="2">
                  <c:v>55.507765830346479</c:v>
                </c:pt>
                <c:pt idx="3">
                  <c:v>63.13771748746683</c:v>
                </c:pt>
                <c:pt idx="4">
                  <c:v>73.88963660834456</c:v>
                </c:pt>
                <c:pt idx="5">
                  <c:v>74.55268389662028</c:v>
                </c:pt>
                <c:pt idx="6">
                  <c:v>66.89280868385346</c:v>
                </c:pt>
                <c:pt idx="7">
                  <c:v>68.879371877230554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91-4FA4-91C2-BF483FBAB4E9}"/>
            </c:ext>
          </c:extLst>
        </c:ser>
        <c:ser>
          <c:idx val="3"/>
          <c:order val="3"/>
          <c:tx>
            <c:strRef>
              <c:f>Synergism!$J$2</c:f>
              <c:strCache>
                <c:ptCount val="1"/>
                <c:pt idx="0">
                  <c:v>0.7</c:v>
                </c:pt>
              </c:strCache>
            </c:strRef>
          </c:tx>
          <c:spPr>
            <a:solidFill>
              <a:schemeClr val="accent5"/>
            </a:solidFill>
            <a:ln/>
            <a:effectLst/>
            <a:sp3d>
              <a:contourClr>
                <a:srgbClr val="0000FF"/>
              </a:contourClr>
            </a:sp3d>
          </c:spPr>
          <c:cat>
            <c:numRef>
              <c:f>Synergism!$A$3:$A$10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cat>
          <c:val>
            <c:numRef>
              <c:f>Synergism!$L$3:$L$10</c:f>
              <c:numCache>
                <c:formatCode>General</c:formatCode>
                <c:ptCount val="8"/>
                <c:pt idx="0">
                  <c:v>43.821432410160867</c:v>
                </c:pt>
                <c:pt idx="1">
                  <c:v>44.338470929345334</c:v>
                </c:pt>
                <c:pt idx="2">
                  <c:v>49.819274280617748</c:v>
                </c:pt>
                <c:pt idx="3">
                  <c:v>52.264032433049742</c:v>
                </c:pt>
                <c:pt idx="4">
                  <c:v>61.378952825298072</c:v>
                </c:pt>
                <c:pt idx="5">
                  <c:v>70.09966777408637</c:v>
                </c:pt>
                <c:pt idx="6">
                  <c:v>62.679538497763133</c:v>
                </c:pt>
                <c:pt idx="7">
                  <c:v>64.088736364750588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91-4FA4-91C2-BF483FBAB4E9}"/>
            </c:ext>
          </c:extLst>
        </c:ser>
        <c:ser>
          <c:idx val="6"/>
          <c:order val="4"/>
          <c:tx>
            <c:strRef>
              <c:f>Synergism!$M$2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/>
            <a:effectLst/>
            <a:sp3d>
              <a:contourClr>
                <a:srgbClr val="FF9900"/>
              </a:contourClr>
            </a:sp3d>
          </c:spPr>
          <c:cat>
            <c:numRef>
              <c:f>Synergism!$A$3:$A$10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cat>
          <c:val>
            <c:numRef>
              <c:f>Synergism!$N$3:$N$10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C91-4FA4-91C2-BF483FBAB4E9}"/>
            </c:ext>
          </c:extLst>
        </c:ser>
        <c:bandFmts>
          <c:bandFmt>
            <c:idx val="0"/>
            <c:spPr>
              <a:solidFill>
                <a:schemeClr val="accent5">
                  <a:tint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1"/>
            <c:spPr>
              <a:solidFill>
                <a:schemeClr val="accent5">
                  <a:tint val="7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2"/>
            <c:spPr>
              <a:solidFill>
                <a:schemeClr val="accent5">
                  <a:tint val="9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3"/>
            <c:spPr>
              <a:solidFill>
                <a:schemeClr val="accent5">
                  <a:shade val="9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4"/>
            <c:spPr>
              <a:solidFill>
                <a:schemeClr val="accent5">
                  <a:shade val="7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5"/>
            <c:spPr>
              <a:solidFill>
                <a:schemeClr val="accent5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6"/>
            <c:spPr>
              <a:solidFill>
                <a:schemeClr val="accent5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7"/>
            <c:spPr>
              <a:solidFill>
                <a:schemeClr val="accent5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8"/>
            <c:spPr>
              <a:solidFill>
                <a:schemeClr val="accent5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9"/>
            <c:spPr>
              <a:solidFill>
                <a:schemeClr val="accent5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10"/>
            <c:spPr>
              <a:solidFill>
                <a:schemeClr val="accent5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11"/>
            <c:spPr>
              <a:solidFill>
                <a:schemeClr val="accent5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12"/>
            <c:spPr>
              <a:solidFill>
                <a:schemeClr val="accent5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13"/>
            <c:spPr>
              <a:solidFill>
                <a:schemeClr val="accent5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14"/>
            <c:spPr>
              <a:solidFill>
                <a:schemeClr val="accent5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</c:bandFmts>
        <c:axId val="-306016064"/>
        <c:axId val="-306024768"/>
        <c:axId val="-348740864"/>
      </c:surface3DChart>
      <c:catAx>
        <c:axId val="-3060160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Concentration (mol.dm</a:t>
                </a:r>
                <a:r>
                  <a:rPr lang="en-US" sz="900" b="1" i="0" u="none" strike="noStrike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−</a:t>
                </a:r>
                <a:r>
                  <a:rPr lang="en-US" sz="900" b="1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³</a:t>
                </a:r>
                <a:r>
                  <a:rPr lang="en-US" sz="900" b="1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en-US" sz="9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53087137975437215"/>
              <c:y val="0.851668749044952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6024768"/>
        <c:crosses val="autoZero"/>
        <c:auto val="1"/>
        <c:lblAlgn val="ctr"/>
        <c:lblOffset val="100"/>
        <c:noMultiLvlLbl val="1"/>
      </c:catAx>
      <c:valAx>
        <c:axId val="-306024768"/>
        <c:scaling>
          <c:orientation val="minMax"/>
          <c:max val="100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>
                    <a:latin typeface="Arial" panose="020B0604020202020204" pitchFamily="34" charset="0"/>
                    <a:cs typeface="Arial" panose="020B0604020202020204" pitchFamily="34" charset="0"/>
                  </a:rPr>
                  <a:t>Synergism (%)</a:t>
                </a:r>
              </a:p>
            </c:rich>
          </c:tx>
          <c:layout>
            <c:manualLayout>
              <c:xMode val="edge"/>
              <c:yMode val="edge"/>
              <c:x val="0.93306275013625251"/>
              <c:y val="0.255865760598796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2540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6016064"/>
        <c:crossesAt val="0"/>
        <c:crossBetween val="midCat"/>
        <c:majorUnit val="20"/>
      </c:valAx>
      <c:serAx>
        <c:axId val="-348740864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effectLst/>
                  </a:rPr>
                  <a:t>(</a:t>
                </a:r>
                <a:r>
                  <a:rPr lang="en-US" sz="1200" b="1" i="1" baseline="0">
                    <a:effectLst/>
                  </a:rPr>
                  <a:t>a</a:t>
                </a:r>
                <a:r>
                  <a:rPr lang="en-US" sz="1200" b="1" i="0" baseline="-25000">
                    <a:effectLst/>
                  </a:rPr>
                  <a:t>1</a:t>
                </a:r>
                <a:r>
                  <a:rPr lang="en-US" sz="1200" b="1" i="0" baseline="0">
                    <a:effectLst/>
                  </a:rPr>
                  <a:t>)</a:t>
                </a:r>
                <a:endParaRPr lang="en-US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11654884104169391"/>
              <c:y val="0.77132902176160201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602476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view3D>
      <c:rotX val="15"/>
      <c:rotY val="140"/>
      <c:rAngAx val="0"/>
    </c:view3D>
    <c:floor>
      <c:thickness val="0"/>
      <c:spPr>
        <a:noFill/>
        <a:ln w="9525" cap="flat" cmpd="sng" algn="ctr">
          <a:solidFill>
            <a:schemeClr val="tx1"/>
          </a:solidFill>
          <a:prstDash val="solid"/>
          <a:round/>
        </a:ln>
        <a:effectLst/>
        <a:scene3d>
          <a:camera prst="orthographicFront"/>
          <a:lightRig rig="threePt" dir="t"/>
        </a:scene3d>
        <a:sp3d contourW="9525">
          <a:contourClr>
            <a:schemeClr val="tx1"/>
          </a:contourClr>
        </a:sp3d>
      </c:spPr>
    </c:floor>
    <c:side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sideWall>
    <c:back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backWall>
    <c:plotArea>
      <c:layout>
        <c:manualLayout>
          <c:layoutTarget val="inner"/>
          <c:xMode val="edge"/>
          <c:yMode val="edge"/>
          <c:x val="8.321975394579903E-2"/>
          <c:y val="2.2028118075114615E-2"/>
          <c:w val="0.79884906220631924"/>
          <c:h val="0.82247969818613087"/>
        </c:manualLayout>
      </c:layout>
      <c:surface3DChart>
        <c:wireframe val="0"/>
        <c:ser>
          <c:idx val="0"/>
          <c:order val="0"/>
          <c:tx>
            <c:strRef>
              <c:f>Synergism!$B$2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6">
                <a:tint val="48000"/>
              </a:schemeClr>
            </a:solidFill>
            <a:ln/>
            <a:effectLst/>
            <a:sp3d>
              <a:contourClr>
                <a:srgbClr val="00FF00"/>
              </a:contourClr>
            </a:sp3d>
          </c:spPr>
          <c:cat>
            <c:numRef>
              <c:f>Synergism!$A$3:$A$10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cat>
          <c:val>
            <c:numRef>
              <c:f>Synergism!$C$14:$C$21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1-4FA4-91C2-BF483FBAB4E9}"/>
            </c:ext>
          </c:extLst>
        </c:ser>
        <c:ser>
          <c:idx val="1"/>
          <c:order val="1"/>
          <c:tx>
            <c:strRef>
              <c:f>Synergism!$D$2</c:f>
              <c:strCache>
                <c:ptCount val="1"/>
                <c:pt idx="0">
                  <c:v>0.3</c:v>
                </c:pt>
              </c:strCache>
            </c:strRef>
          </c:tx>
          <c:spPr>
            <a:solidFill>
              <a:schemeClr val="accent6">
                <a:tint val="65000"/>
              </a:schemeClr>
            </a:solidFill>
            <a:ln/>
            <a:effectLst/>
            <a:sp3d>
              <a:contourClr>
                <a:srgbClr val="D60093"/>
              </a:contourClr>
            </a:sp3d>
          </c:spPr>
          <c:cat>
            <c:numRef>
              <c:f>Synergism!$A$3:$A$10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cat>
          <c:val>
            <c:numRef>
              <c:f>Synergism!$F$14:$F$21</c:f>
              <c:numCache>
                <c:formatCode>General</c:formatCode>
                <c:ptCount val="8"/>
                <c:pt idx="0">
                  <c:v>34.618310930763371</c:v>
                </c:pt>
                <c:pt idx="1">
                  <c:v>40.997977073499655</c:v>
                </c:pt>
                <c:pt idx="2">
                  <c:v>45.378911195514554</c:v>
                </c:pt>
                <c:pt idx="3">
                  <c:v>56.320213685285566</c:v>
                </c:pt>
                <c:pt idx="4">
                  <c:v>72.826086956521735</c:v>
                </c:pt>
                <c:pt idx="5">
                  <c:v>74.927917763570264</c:v>
                </c:pt>
                <c:pt idx="6">
                  <c:v>67.924528301886795</c:v>
                </c:pt>
                <c:pt idx="7">
                  <c:v>67.151104917380053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91-4FA4-91C2-BF483FBAB4E9}"/>
            </c:ext>
          </c:extLst>
        </c:ser>
        <c:ser>
          <c:idx val="2"/>
          <c:order val="2"/>
          <c:tx>
            <c:strRef>
              <c:f>Synergism!$G$2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chemeClr val="accent6">
                <a:tint val="83000"/>
              </a:schemeClr>
            </a:solidFill>
            <a:ln/>
            <a:effectLst/>
            <a:sp3d>
              <a:contourClr>
                <a:srgbClr val="FF0000"/>
              </a:contourClr>
            </a:sp3d>
          </c:spPr>
          <c:cat>
            <c:numRef>
              <c:f>Synergism!$A$3:$A$10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cat>
          <c:val>
            <c:numRef>
              <c:f>Synergism!$I$14:$I$21</c:f>
              <c:numCache>
                <c:formatCode>General</c:formatCode>
                <c:ptCount val="8"/>
                <c:pt idx="0">
                  <c:v>27.51545117428925</c:v>
                </c:pt>
                <c:pt idx="1">
                  <c:v>34.16757344940153</c:v>
                </c:pt>
                <c:pt idx="2">
                  <c:v>36.239465271723326</c:v>
                </c:pt>
                <c:pt idx="3">
                  <c:v>44.432112467628563</c:v>
                </c:pt>
                <c:pt idx="4">
                  <c:v>56.934306569343072</c:v>
                </c:pt>
                <c:pt idx="5">
                  <c:v>67.706622879036672</c:v>
                </c:pt>
                <c:pt idx="6">
                  <c:v>66.510903426791273</c:v>
                </c:pt>
                <c:pt idx="7">
                  <c:v>64.459346186085497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91-4FA4-91C2-BF483FBAB4E9}"/>
            </c:ext>
          </c:extLst>
        </c:ser>
        <c:ser>
          <c:idx val="3"/>
          <c:order val="3"/>
          <c:tx>
            <c:strRef>
              <c:f>Synergism!$J$2</c:f>
              <c:strCache>
                <c:ptCount val="1"/>
                <c:pt idx="0">
                  <c:v>0.7</c:v>
                </c:pt>
              </c:strCache>
            </c:strRef>
          </c:tx>
          <c:spPr>
            <a:solidFill>
              <a:schemeClr val="accent6"/>
            </a:solidFill>
            <a:ln/>
            <a:effectLst/>
            <a:sp3d>
              <a:contourClr>
                <a:srgbClr val="0000FF"/>
              </a:contourClr>
            </a:sp3d>
          </c:spPr>
          <c:cat>
            <c:numRef>
              <c:f>Synergism!$A$3:$A$10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cat>
          <c:val>
            <c:numRef>
              <c:f>Synergism!$L$14:$L$21</c:f>
              <c:numCache>
                <c:formatCode>General</c:formatCode>
                <c:ptCount val="8"/>
                <c:pt idx="0">
                  <c:v>20.665541355196527</c:v>
                </c:pt>
                <c:pt idx="1">
                  <c:v>26.703227167264281</c:v>
                </c:pt>
                <c:pt idx="2">
                  <c:v>31.380800089771643</c:v>
                </c:pt>
                <c:pt idx="3">
                  <c:v>36.78763722816587</c:v>
                </c:pt>
                <c:pt idx="4">
                  <c:v>43.42456608811748</c:v>
                </c:pt>
                <c:pt idx="5">
                  <c:v>44.622559020693672</c:v>
                </c:pt>
                <c:pt idx="6">
                  <c:v>60.212201591511935</c:v>
                </c:pt>
                <c:pt idx="7">
                  <c:v>56.855364123353127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91-4FA4-91C2-BF483FBAB4E9}"/>
            </c:ext>
          </c:extLst>
        </c:ser>
        <c:ser>
          <c:idx val="6"/>
          <c:order val="4"/>
          <c:tx>
            <c:strRef>
              <c:f>Synergism!$M$2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6">
                <a:shade val="47000"/>
              </a:schemeClr>
            </a:solidFill>
            <a:ln/>
            <a:effectLst/>
            <a:sp3d>
              <a:contourClr>
                <a:srgbClr val="FF9900"/>
              </a:contourClr>
            </a:sp3d>
          </c:spPr>
          <c:cat>
            <c:numRef>
              <c:f>Synergism!$A$3:$A$10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cat>
          <c:val>
            <c:numRef>
              <c:f>Synergism!$N$14:$N$21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C91-4FA4-91C2-BF483FBAB4E9}"/>
            </c:ext>
          </c:extLst>
        </c:ser>
        <c:bandFmts>
          <c:bandFmt>
            <c:idx val="0"/>
            <c:spPr>
              <a:solidFill>
                <a:schemeClr val="accent6">
                  <a:tint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1"/>
            <c:spPr>
              <a:solidFill>
                <a:schemeClr val="accent6">
                  <a:tint val="7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2"/>
            <c:spPr>
              <a:solidFill>
                <a:schemeClr val="accent6">
                  <a:tint val="9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3"/>
            <c:spPr>
              <a:solidFill>
                <a:schemeClr val="accent6">
                  <a:shade val="9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4"/>
            <c:spPr>
              <a:solidFill>
                <a:schemeClr val="accent6">
                  <a:shade val="7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5"/>
            <c:spPr>
              <a:solidFill>
                <a:schemeClr val="accent6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6"/>
            <c:spPr>
              <a:solidFill>
                <a:schemeClr val="accent6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7"/>
            <c:spPr>
              <a:solidFill>
                <a:schemeClr val="accent6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8"/>
            <c:spPr>
              <a:solidFill>
                <a:schemeClr val="accent6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9"/>
            <c:spPr>
              <a:solidFill>
                <a:schemeClr val="accent6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10"/>
            <c:spPr>
              <a:solidFill>
                <a:schemeClr val="accent6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11"/>
            <c:spPr>
              <a:solidFill>
                <a:schemeClr val="accent6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12"/>
            <c:spPr>
              <a:solidFill>
                <a:schemeClr val="accent6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13"/>
            <c:spPr>
              <a:solidFill>
                <a:schemeClr val="accent6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14"/>
            <c:spPr>
              <a:solidFill>
                <a:schemeClr val="accent6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</c:bandFmts>
        <c:axId val="-306015520"/>
        <c:axId val="-306030752"/>
        <c:axId val="-348740240"/>
      </c:surface3DChart>
      <c:catAx>
        <c:axId val="-306015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Concentration (mol.dm</a:t>
                </a:r>
                <a:r>
                  <a:rPr lang="en-US" sz="900" b="1" i="0" u="none" strike="noStrike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−</a:t>
                </a:r>
                <a:r>
                  <a:rPr lang="en-US" sz="900" b="1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³</a:t>
                </a:r>
                <a:r>
                  <a:rPr lang="en-US" sz="900" b="1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en-US" sz="9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51593946688514392"/>
              <c:y val="0.827886039924151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6030752"/>
        <c:crosses val="autoZero"/>
        <c:auto val="1"/>
        <c:lblAlgn val="ctr"/>
        <c:lblOffset val="100"/>
        <c:noMultiLvlLbl val="1"/>
      </c:catAx>
      <c:valAx>
        <c:axId val="-306030752"/>
        <c:scaling>
          <c:orientation val="minMax"/>
          <c:max val="100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>
                    <a:latin typeface="Arial" panose="020B0604020202020204" pitchFamily="34" charset="0"/>
                    <a:cs typeface="Arial" panose="020B0604020202020204" pitchFamily="34" charset="0"/>
                  </a:rPr>
                  <a:t>Synergism (%)</a:t>
                </a:r>
              </a:p>
            </c:rich>
          </c:tx>
          <c:layout>
            <c:manualLayout>
              <c:xMode val="edge"/>
              <c:yMode val="edge"/>
              <c:x val="0.93306275013625251"/>
              <c:y val="0.255865760598796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2540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6015520"/>
        <c:crossesAt val="0"/>
        <c:crossBetween val="midCat"/>
        <c:majorUnit val="20"/>
      </c:valAx>
      <c:serAx>
        <c:axId val="-348740240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effectLst/>
                  </a:rPr>
                  <a:t>(</a:t>
                </a:r>
                <a:r>
                  <a:rPr lang="en-US" sz="1200" b="1" i="1" baseline="0">
                    <a:effectLst/>
                  </a:rPr>
                  <a:t>a</a:t>
                </a:r>
                <a:r>
                  <a:rPr lang="en-US" sz="1200" b="1" i="0" baseline="-25000">
                    <a:effectLst/>
                  </a:rPr>
                  <a:t>1</a:t>
                </a:r>
                <a:r>
                  <a:rPr lang="en-US" sz="1200" b="1" i="0" baseline="0">
                    <a:effectLst/>
                  </a:rPr>
                  <a:t>)</a:t>
                </a:r>
                <a:endParaRPr lang="en-US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11356244115381323"/>
              <c:y val="0.78093638641305185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603075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15"/>
      <c:rotY val="140"/>
      <c:rAngAx val="0"/>
    </c:view3D>
    <c:floor>
      <c:thickness val="0"/>
      <c:spPr>
        <a:noFill/>
        <a:ln w="9525" cap="flat" cmpd="sng" algn="ctr">
          <a:solidFill>
            <a:schemeClr val="tx1"/>
          </a:solidFill>
          <a:prstDash val="solid"/>
          <a:round/>
        </a:ln>
        <a:effectLst/>
        <a:scene3d>
          <a:camera prst="orthographicFront"/>
          <a:lightRig rig="threePt" dir="t"/>
        </a:scene3d>
        <a:sp3d contourW="9525">
          <a:contourClr>
            <a:schemeClr val="tx1"/>
          </a:contourClr>
        </a:sp3d>
      </c:spPr>
    </c:floor>
    <c:side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sideWall>
    <c:back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backWall>
    <c:plotArea>
      <c:layout>
        <c:manualLayout>
          <c:layoutTarget val="inner"/>
          <c:xMode val="edge"/>
          <c:yMode val="edge"/>
          <c:x val="7.6880466936689623E-2"/>
          <c:y val="2.2028118075114615E-2"/>
          <c:w val="0.80790688463448601"/>
          <c:h val="0.82247969818613087"/>
        </c:manualLayout>
      </c:layout>
      <c:surface3DChart>
        <c:wireframe val="0"/>
        <c:ser>
          <c:idx val="0"/>
          <c:order val="0"/>
          <c:tx>
            <c:strRef>
              <c:f>Synergism!$B$2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3">
                <a:tint val="48000"/>
              </a:schemeClr>
            </a:solidFill>
            <a:ln/>
            <a:effectLst/>
            <a:sp3d>
              <a:contourClr>
                <a:srgbClr val="00FF00"/>
              </a:contourClr>
            </a:sp3d>
          </c:spPr>
          <c:cat>
            <c:numRef>
              <c:f>Synergism!$A$3:$A$10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cat>
          <c:val>
            <c:numRef>
              <c:f>Synergism!$C$25:$C$32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1-4FA4-91C2-BF483FBAB4E9}"/>
            </c:ext>
          </c:extLst>
        </c:ser>
        <c:ser>
          <c:idx val="1"/>
          <c:order val="1"/>
          <c:tx>
            <c:strRef>
              <c:f>Synergism!$D$2</c:f>
              <c:strCache>
                <c:ptCount val="1"/>
                <c:pt idx="0">
                  <c:v>0.3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/>
            <a:effectLst/>
            <a:sp3d>
              <a:contourClr>
                <a:srgbClr val="D60093"/>
              </a:contourClr>
            </a:sp3d>
          </c:spPr>
          <c:cat>
            <c:numRef>
              <c:f>Synergism!$A$3:$A$10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cat>
          <c:val>
            <c:numRef>
              <c:f>Synergism!$F$25:$F$32</c:f>
              <c:numCache>
                <c:formatCode>General</c:formatCode>
                <c:ptCount val="8"/>
                <c:pt idx="0">
                  <c:v>46.419371458011334</c:v>
                </c:pt>
                <c:pt idx="1">
                  <c:v>51.513353115727014</c:v>
                </c:pt>
                <c:pt idx="2">
                  <c:v>59.076122316200397</c:v>
                </c:pt>
                <c:pt idx="3">
                  <c:v>85.664761547830977</c:v>
                </c:pt>
                <c:pt idx="4">
                  <c:v>94.64174454828661</c:v>
                </c:pt>
                <c:pt idx="5">
                  <c:v>95.047923322683715</c:v>
                </c:pt>
                <c:pt idx="6">
                  <c:v>94.295743747257575</c:v>
                </c:pt>
                <c:pt idx="7">
                  <c:v>94.710160899272637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91-4FA4-91C2-BF483FBAB4E9}"/>
            </c:ext>
          </c:extLst>
        </c:ser>
        <c:ser>
          <c:idx val="2"/>
          <c:order val="2"/>
          <c:tx>
            <c:strRef>
              <c:f>Synergism!$G$2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chemeClr val="accent3">
                <a:tint val="83000"/>
              </a:schemeClr>
            </a:solidFill>
            <a:ln/>
            <a:effectLst/>
            <a:sp3d>
              <a:contourClr>
                <a:srgbClr val="FF0000"/>
              </a:contourClr>
            </a:sp3d>
          </c:spPr>
          <c:cat>
            <c:numRef>
              <c:f>Synergism!$A$3:$A$10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cat>
          <c:val>
            <c:numRef>
              <c:f>Synergism!$I$25:$I$32</c:f>
              <c:numCache>
                <c:formatCode>General</c:formatCode>
                <c:ptCount val="8"/>
                <c:pt idx="0">
                  <c:v>38.796992481203013</c:v>
                </c:pt>
                <c:pt idx="1">
                  <c:v>41.082621082621088</c:v>
                </c:pt>
                <c:pt idx="2">
                  <c:v>46.559206447613157</c:v>
                </c:pt>
                <c:pt idx="3">
                  <c:v>71.574903969270167</c:v>
                </c:pt>
                <c:pt idx="4">
                  <c:v>87.872225230102856</c:v>
                </c:pt>
                <c:pt idx="5">
                  <c:v>86.193029490616624</c:v>
                </c:pt>
                <c:pt idx="6">
                  <c:v>83.720930232558132</c:v>
                </c:pt>
                <c:pt idx="7">
                  <c:v>84.158415841584159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91-4FA4-91C2-BF483FBAB4E9}"/>
            </c:ext>
          </c:extLst>
        </c:ser>
        <c:ser>
          <c:idx val="3"/>
          <c:order val="3"/>
          <c:tx>
            <c:strRef>
              <c:f>Synergism!$J$2</c:f>
              <c:strCache>
                <c:ptCount val="1"/>
                <c:pt idx="0">
                  <c:v>0.7</c:v>
                </c:pt>
              </c:strCache>
            </c:strRef>
          </c:tx>
          <c:spPr>
            <a:solidFill>
              <a:schemeClr val="accent3"/>
            </a:solidFill>
            <a:ln/>
            <a:effectLst/>
            <a:sp3d>
              <a:contourClr>
                <a:srgbClr val="0000FF"/>
              </a:contourClr>
            </a:sp3d>
          </c:spPr>
          <c:cat>
            <c:numRef>
              <c:f>Synergism!$A$3:$A$10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cat>
          <c:val>
            <c:numRef>
              <c:f>Synergism!$L$25:$L$32</c:f>
              <c:numCache>
                <c:formatCode>General</c:formatCode>
                <c:ptCount val="8"/>
                <c:pt idx="0">
                  <c:v>31.673987310883366</c:v>
                </c:pt>
                <c:pt idx="1">
                  <c:v>32.493150684931507</c:v>
                </c:pt>
                <c:pt idx="2">
                  <c:v>35.760805210183541</c:v>
                </c:pt>
                <c:pt idx="3">
                  <c:v>49.439523398918233</c:v>
                </c:pt>
                <c:pt idx="4">
                  <c:v>58.831977022498791</c:v>
                </c:pt>
                <c:pt idx="5">
                  <c:v>69.63048498845265</c:v>
                </c:pt>
                <c:pt idx="6">
                  <c:v>75.385080036242826</c:v>
                </c:pt>
                <c:pt idx="7">
                  <c:v>76.41868248897002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91-4FA4-91C2-BF483FBAB4E9}"/>
            </c:ext>
          </c:extLst>
        </c:ser>
        <c:ser>
          <c:idx val="6"/>
          <c:order val="4"/>
          <c:tx>
            <c:strRef>
              <c:f>Synergism!$M$2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3">
                <a:shade val="47000"/>
              </a:schemeClr>
            </a:solidFill>
            <a:ln/>
            <a:effectLst/>
            <a:sp3d>
              <a:contourClr>
                <a:srgbClr val="FF9900"/>
              </a:contourClr>
            </a:sp3d>
          </c:spPr>
          <c:cat>
            <c:numRef>
              <c:f>Synergism!$A$3:$A$10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cat>
          <c:val>
            <c:numRef>
              <c:f>Synergism!$N$25:$N$32</c:f>
              <c:numCache>
                <c:formatCode>0.00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C91-4FA4-91C2-BF483FBAB4E9}"/>
            </c:ext>
          </c:extLst>
        </c:ser>
        <c:bandFmts>
          <c:bandFmt>
            <c:idx val="0"/>
            <c:spPr>
              <a:solidFill>
                <a:schemeClr val="accent3">
                  <a:tint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1"/>
            <c:spPr>
              <a:solidFill>
                <a:schemeClr val="accent3">
                  <a:tint val="7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2"/>
            <c:spPr>
              <a:solidFill>
                <a:schemeClr val="accent3">
                  <a:tint val="9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3"/>
            <c:spPr>
              <a:solidFill>
                <a:schemeClr val="accent3">
                  <a:shade val="9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4"/>
            <c:spPr>
              <a:solidFill>
                <a:schemeClr val="accent3">
                  <a:shade val="7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5"/>
            <c:spPr>
              <a:solidFill>
                <a:schemeClr val="accent3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6"/>
            <c:spPr>
              <a:solidFill>
                <a:schemeClr val="accent3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7"/>
            <c:spPr>
              <a:solidFill>
                <a:schemeClr val="accent3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8"/>
            <c:spPr>
              <a:solidFill>
                <a:schemeClr val="accent3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9"/>
            <c:spPr>
              <a:solidFill>
                <a:schemeClr val="accent3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10"/>
            <c:spPr>
              <a:solidFill>
                <a:schemeClr val="accent3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11"/>
            <c:spPr>
              <a:solidFill>
                <a:schemeClr val="accent3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12"/>
            <c:spPr>
              <a:solidFill>
                <a:schemeClr val="accent3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13"/>
            <c:spPr>
              <a:solidFill>
                <a:schemeClr val="accent3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  <c:bandFmt>
            <c:idx val="14"/>
            <c:spPr>
              <a:solidFill>
                <a:schemeClr val="accent3">
                  <a:shade val="50000"/>
                </a:schemeClr>
              </a:solidFill>
              <a:ln/>
              <a:effectLst/>
              <a:sp3d>
                <a:contourClr>
                  <a:srgbClr val="00FF00"/>
                </a:contourClr>
              </a:sp3d>
            </c:spPr>
          </c:bandFmt>
        </c:bandFmts>
        <c:axId val="-306022048"/>
        <c:axId val="-306021504"/>
        <c:axId val="-305292032"/>
      </c:surface3DChart>
      <c:catAx>
        <c:axId val="-306022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Concentration (mol.dm</a:t>
                </a:r>
                <a:r>
                  <a:rPr lang="en-US" sz="900" b="1" i="0" u="none" strike="noStrike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−</a:t>
                </a:r>
                <a:r>
                  <a:rPr lang="en-US" sz="900" b="1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³</a:t>
                </a:r>
                <a:r>
                  <a:rPr lang="en-US" sz="900" b="1" i="0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en-US" sz="9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51593946688514392"/>
              <c:y val="0.8278860399241514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6021504"/>
        <c:crosses val="autoZero"/>
        <c:auto val="1"/>
        <c:lblAlgn val="ctr"/>
        <c:lblOffset val="100"/>
        <c:noMultiLvlLbl val="1"/>
      </c:catAx>
      <c:valAx>
        <c:axId val="-306021504"/>
        <c:scaling>
          <c:orientation val="minMax"/>
          <c:max val="100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>
                    <a:latin typeface="Arial" panose="020B0604020202020204" pitchFamily="34" charset="0"/>
                    <a:cs typeface="Arial" panose="020B0604020202020204" pitchFamily="34" charset="0"/>
                  </a:rPr>
                  <a:t>Synergism (%)</a:t>
                </a:r>
              </a:p>
            </c:rich>
          </c:tx>
          <c:layout>
            <c:manualLayout>
              <c:xMode val="edge"/>
              <c:yMode val="edge"/>
              <c:x val="0.93306275013625251"/>
              <c:y val="0.255865760598796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none"/>
        <c:minorTickMark val="none"/>
        <c:tickLblPos val="nextTo"/>
        <c:spPr>
          <a:noFill/>
          <a:ln w="2540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6022048"/>
        <c:crossesAt val="0"/>
        <c:crossBetween val="midCat"/>
        <c:majorUnit val="20"/>
      </c:valAx>
      <c:serAx>
        <c:axId val="-305292032"/>
        <c:scaling>
          <c:orientation val="minMax"/>
        </c:scaling>
        <c:delete val="0"/>
        <c:axPos val="b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0" baseline="0">
                    <a:effectLst/>
                  </a:rPr>
                  <a:t>(</a:t>
                </a:r>
                <a:r>
                  <a:rPr lang="en-US" sz="1200" b="1" i="1" baseline="0">
                    <a:effectLst/>
                  </a:rPr>
                  <a:t>a</a:t>
                </a:r>
                <a:r>
                  <a:rPr lang="en-US" sz="1200" b="1" i="0" baseline="-25000">
                    <a:effectLst/>
                  </a:rPr>
                  <a:t>1</a:t>
                </a:r>
                <a:r>
                  <a:rPr lang="en-US" sz="1200" b="1" i="0" baseline="0">
                    <a:effectLst/>
                  </a:rPr>
                  <a:t>)</a:t>
                </a:r>
                <a:endParaRPr lang="en-US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11953524092957458"/>
              <c:y val="0.7856196703939482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602150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11180814814473E-2"/>
          <c:y val="4.1760680885290086E-2"/>
          <c:w val="0.88050919931965022"/>
          <c:h val="0.83854164062096292"/>
        </c:manualLayout>
      </c:layout>
      <c:scatterChart>
        <c:scatterStyle val="lineMarker"/>
        <c:varyColors val="0"/>
        <c:ser>
          <c:idx val="6"/>
          <c:order val="0"/>
          <c:tx>
            <c:v>α = 0.0</c:v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'IL;SDS'!$B$3:$B$10</c:f>
              <c:numCache>
                <c:formatCode>General</c:formatCode>
                <c:ptCount val="8"/>
                <c:pt idx="0">
                  <c:v>-4</c:v>
                </c:pt>
                <c:pt idx="1">
                  <c:v>-3.6989700043360187</c:v>
                </c:pt>
                <c:pt idx="2">
                  <c:v>-3</c:v>
                </c:pt>
                <c:pt idx="3">
                  <c:v>-2.6989700043360187</c:v>
                </c:pt>
                <c:pt idx="4">
                  <c:v>-2.5228787452803374</c:v>
                </c:pt>
                <c:pt idx="5">
                  <c:v>-2.1549019599857431</c:v>
                </c:pt>
                <c:pt idx="6">
                  <c:v>-2</c:v>
                </c:pt>
                <c:pt idx="7">
                  <c:v>-1.6989700043360187</c:v>
                </c:pt>
              </c:numCache>
            </c:numRef>
          </c:xVal>
          <c:yVal>
            <c:numRef>
              <c:f>'IL;SDS'!$C$3:$C$10</c:f>
              <c:numCache>
                <c:formatCode>General</c:formatCode>
                <c:ptCount val="8"/>
                <c:pt idx="0">
                  <c:v>26.14</c:v>
                </c:pt>
                <c:pt idx="1">
                  <c:v>24.42</c:v>
                </c:pt>
                <c:pt idx="2">
                  <c:v>19.98</c:v>
                </c:pt>
                <c:pt idx="3">
                  <c:v>15.56</c:v>
                </c:pt>
                <c:pt idx="4">
                  <c:v>13.43</c:v>
                </c:pt>
                <c:pt idx="5">
                  <c:v>8.1199999999999992</c:v>
                </c:pt>
                <c:pt idx="6">
                  <c:v>4.5599999999999996</c:v>
                </c:pt>
                <c:pt idx="7">
                  <c:v>4.12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36-4724-B5DB-1D53F5C27587}"/>
            </c:ext>
          </c:extLst>
        </c:ser>
        <c:ser>
          <c:idx val="5"/>
          <c:order val="1"/>
          <c:tx>
            <c:v>       0.3</c:v>
          </c:tx>
          <c:spPr>
            <a:ln w="12700" cap="rnd">
              <a:solidFill>
                <a:srgbClr val="FF9900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12700">
                <a:solidFill>
                  <a:srgbClr val="FF9900"/>
                </a:solidFill>
              </a:ln>
              <a:effectLst/>
            </c:spPr>
          </c:marker>
          <c:xVal>
            <c:numRef>
              <c:f>'IL;SDS'!$B$3:$B$10</c:f>
              <c:numCache>
                <c:formatCode>General</c:formatCode>
                <c:ptCount val="8"/>
                <c:pt idx="0">
                  <c:v>-4</c:v>
                </c:pt>
                <c:pt idx="1">
                  <c:v>-3.6989700043360187</c:v>
                </c:pt>
                <c:pt idx="2">
                  <c:v>-3</c:v>
                </c:pt>
                <c:pt idx="3">
                  <c:v>-2.6989700043360187</c:v>
                </c:pt>
                <c:pt idx="4">
                  <c:v>-2.5228787452803374</c:v>
                </c:pt>
                <c:pt idx="5">
                  <c:v>-2.1549019599857431</c:v>
                </c:pt>
                <c:pt idx="6">
                  <c:v>-2</c:v>
                </c:pt>
                <c:pt idx="7">
                  <c:v>-1.6989700043360187</c:v>
                </c:pt>
              </c:numCache>
            </c:numRef>
          </c:xVal>
          <c:yVal>
            <c:numRef>
              <c:f>'IL;SDS'!$D$3:$D$10</c:f>
              <c:numCache>
                <c:formatCode>General</c:formatCode>
                <c:ptCount val="8"/>
                <c:pt idx="0">
                  <c:v>11.74</c:v>
                </c:pt>
                <c:pt idx="1">
                  <c:v>11.03</c:v>
                </c:pt>
                <c:pt idx="2">
                  <c:v>7.42</c:v>
                </c:pt>
                <c:pt idx="3">
                  <c:v>3.55</c:v>
                </c:pt>
                <c:pt idx="4">
                  <c:v>2.35</c:v>
                </c:pt>
                <c:pt idx="5">
                  <c:v>1.98</c:v>
                </c:pt>
                <c:pt idx="6">
                  <c:v>1.81</c:v>
                </c:pt>
                <c:pt idx="7">
                  <c:v>1.62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DB36-4724-B5DB-1D53F5C27587}"/>
            </c:ext>
          </c:extLst>
        </c:ser>
        <c:ser>
          <c:idx val="3"/>
          <c:order val="2"/>
          <c:tx>
            <c:v>       0.5</c:v>
          </c:tx>
          <c:spPr>
            <a:ln w="12700" cap="rnd">
              <a:solidFill>
                <a:srgbClr val="D60093"/>
              </a:solidFill>
              <a:round/>
            </a:ln>
            <a:effectLst/>
          </c:spPr>
          <c:marker>
            <c:symbol val="diamond"/>
            <c:size val="5"/>
            <c:spPr>
              <a:noFill/>
              <a:ln w="12700">
                <a:solidFill>
                  <a:srgbClr val="D60093"/>
                </a:solidFill>
              </a:ln>
              <a:effectLst/>
            </c:spPr>
          </c:marker>
          <c:xVal>
            <c:numRef>
              <c:f>'IL;SDS'!$B$3:$B$10</c:f>
              <c:numCache>
                <c:formatCode>General</c:formatCode>
                <c:ptCount val="8"/>
                <c:pt idx="0">
                  <c:v>-4</c:v>
                </c:pt>
                <c:pt idx="1">
                  <c:v>-3.6989700043360187</c:v>
                </c:pt>
                <c:pt idx="2">
                  <c:v>-3</c:v>
                </c:pt>
                <c:pt idx="3">
                  <c:v>-2.6989700043360187</c:v>
                </c:pt>
                <c:pt idx="4">
                  <c:v>-2.5228787452803374</c:v>
                </c:pt>
                <c:pt idx="5">
                  <c:v>-2.1549019599857431</c:v>
                </c:pt>
                <c:pt idx="6">
                  <c:v>-2</c:v>
                </c:pt>
                <c:pt idx="7">
                  <c:v>-1.6989700043360187</c:v>
                </c:pt>
              </c:numCache>
            </c:numRef>
          </c:xVal>
          <c:yVal>
            <c:numRef>
              <c:f>'IL;SDS'!$E$3:$E$10</c:f>
              <c:numCache>
                <c:formatCode>General</c:formatCode>
                <c:ptCount val="8"/>
                <c:pt idx="0">
                  <c:v>13.65</c:v>
                </c:pt>
                <c:pt idx="1">
                  <c:v>12.56</c:v>
                </c:pt>
                <c:pt idx="2">
                  <c:v>9.31</c:v>
                </c:pt>
                <c:pt idx="3">
                  <c:v>6.25</c:v>
                </c:pt>
                <c:pt idx="4">
                  <c:v>3.88</c:v>
                </c:pt>
                <c:pt idx="5">
                  <c:v>2.56</c:v>
                </c:pt>
                <c:pt idx="6">
                  <c:v>2.44</c:v>
                </c:pt>
                <c:pt idx="7">
                  <c:v>2.1800000000000002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DB36-4724-B5DB-1D53F5C27587}"/>
            </c:ext>
          </c:extLst>
        </c:ser>
        <c:ser>
          <c:idx val="1"/>
          <c:order val="3"/>
          <c:tx>
            <c:v>       0.7</c:v>
          </c:tx>
          <c:spPr>
            <a:ln w="12700" cap="rnd">
              <a:solidFill>
                <a:srgbClr val="0000FF"/>
              </a:solidFill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'IL;SDS'!$B$3:$B$10</c:f>
              <c:numCache>
                <c:formatCode>General</c:formatCode>
                <c:ptCount val="8"/>
                <c:pt idx="0">
                  <c:v>-4</c:v>
                </c:pt>
                <c:pt idx="1">
                  <c:v>-3.6989700043360187</c:v>
                </c:pt>
                <c:pt idx="2">
                  <c:v>-3</c:v>
                </c:pt>
                <c:pt idx="3">
                  <c:v>-2.6989700043360187</c:v>
                </c:pt>
                <c:pt idx="4">
                  <c:v>-2.5228787452803374</c:v>
                </c:pt>
                <c:pt idx="5">
                  <c:v>-2.1549019599857431</c:v>
                </c:pt>
                <c:pt idx="6">
                  <c:v>-2</c:v>
                </c:pt>
                <c:pt idx="7">
                  <c:v>-1.6989700043360187</c:v>
                </c:pt>
              </c:numCache>
            </c:numRef>
          </c:xVal>
          <c:yVal>
            <c:numRef>
              <c:f>'IL;SDS'!$F$3:$F$10</c:f>
              <c:numCache>
                <c:formatCode>General</c:formatCode>
                <c:ptCount val="8"/>
                <c:pt idx="0">
                  <c:v>15.68</c:v>
                </c:pt>
                <c:pt idx="1">
                  <c:v>14.59</c:v>
                </c:pt>
                <c:pt idx="2">
                  <c:v>10.69</c:v>
                </c:pt>
                <c:pt idx="3">
                  <c:v>8.36</c:v>
                </c:pt>
                <c:pt idx="4">
                  <c:v>5.96</c:v>
                </c:pt>
                <c:pt idx="5">
                  <c:v>3.24</c:v>
                </c:pt>
                <c:pt idx="6">
                  <c:v>3.17</c:v>
                </c:pt>
                <c:pt idx="7">
                  <c:v>2.93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DB36-4724-B5DB-1D53F5C27587}"/>
            </c:ext>
          </c:extLst>
        </c:ser>
        <c:ser>
          <c:idx val="0"/>
          <c:order val="4"/>
          <c:tx>
            <c:v>       1.0</c:v>
          </c:tx>
          <c:spPr>
            <a:ln w="12700" cap="rnd">
              <a:solidFill>
                <a:srgbClr val="00CC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CC00"/>
                </a:solidFill>
              </a:ln>
              <a:effectLst/>
            </c:spPr>
          </c:marker>
          <c:xVal>
            <c:numRef>
              <c:f>'IL;SDS'!$B$3:$B$10</c:f>
              <c:numCache>
                <c:formatCode>General</c:formatCode>
                <c:ptCount val="8"/>
                <c:pt idx="0">
                  <c:v>-4</c:v>
                </c:pt>
                <c:pt idx="1">
                  <c:v>-3.6989700043360187</c:v>
                </c:pt>
                <c:pt idx="2">
                  <c:v>-3</c:v>
                </c:pt>
                <c:pt idx="3">
                  <c:v>-2.6989700043360187</c:v>
                </c:pt>
                <c:pt idx="4">
                  <c:v>-2.5228787452803374</c:v>
                </c:pt>
                <c:pt idx="5">
                  <c:v>-2.1549019599857431</c:v>
                </c:pt>
                <c:pt idx="6">
                  <c:v>-2</c:v>
                </c:pt>
                <c:pt idx="7">
                  <c:v>-1.6989700043360187</c:v>
                </c:pt>
              </c:numCache>
            </c:numRef>
          </c:xVal>
          <c:yVal>
            <c:numRef>
              <c:f>'IL;SDS'!$G$3:$G$10</c:f>
              <c:numCache>
                <c:formatCode>General</c:formatCode>
                <c:ptCount val="8"/>
                <c:pt idx="0">
                  <c:v>28.67</c:v>
                </c:pt>
                <c:pt idx="1">
                  <c:v>26.98</c:v>
                </c:pt>
                <c:pt idx="2">
                  <c:v>21.87</c:v>
                </c:pt>
                <c:pt idx="3">
                  <c:v>18.350000000000001</c:v>
                </c:pt>
                <c:pt idx="4">
                  <c:v>16.29</c:v>
                </c:pt>
                <c:pt idx="5">
                  <c:v>12</c:v>
                </c:pt>
                <c:pt idx="6">
                  <c:v>10.18</c:v>
                </c:pt>
                <c:pt idx="7">
                  <c:v>9.89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B0-4E3B-97E8-95324454A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72113808"/>
        <c:axId val="-572120336"/>
      </c:scatterChart>
      <c:valAx>
        <c:axId val="-572113808"/>
        <c:scaling>
          <c:orientation val="minMax"/>
          <c:max val="-1.4"/>
          <c:min val="-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 concentration (mol.dm</a:t>
                </a:r>
                <a:r>
                  <a:rPr lang="en-US" sz="900" b="1" i="0" u="none" strike="noStrike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−</a:t>
                </a:r>
                <a:r>
                  <a:rPr lang="en-US" sz="900" b="1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³</a:t>
                </a:r>
                <a:r>
                  <a:rPr lang="en-US" sz="9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72120336"/>
        <c:crossesAt val="-6"/>
        <c:crossBetween val="midCat"/>
        <c:majorUnit val="0.5"/>
        <c:minorUnit val="0.1"/>
      </c:valAx>
      <c:valAx>
        <c:axId val="-572120336"/>
        <c:scaling>
          <c:orientation val="minMax"/>
          <c:max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IFT(mN.m</a:t>
                </a:r>
                <a:r>
                  <a:rPr lang="en-US" sz="1000" b="1" i="0" u="none" strike="noStrike" baseline="30000">
                    <a:effectLst/>
                  </a:rPr>
                  <a:t>−1</a:t>
                </a: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5.4945952363701978E-4"/>
              <c:y val="0.362500996458382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72113808"/>
        <c:crossesAt val="-7"/>
        <c:crossBetween val="midCat"/>
        <c:minorUnit val="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7205710454226006"/>
          <c:y val="5.506829067457019E-2"/>
          <c:w val="0.14281594696825456"/>
          <c:h val="0.347896938128834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view3D>
      <c:rotX val="20"/>
      <c:rotY val="210"/>
      <c:rAngAx val="0"/>
    </c:view3D>
    <c:floor>
      <c:thickness val="0"/>
      <c:spPr>
        <a:noFill/>
        <a:ln w="9525" cap="flat" cmpd="sng" algn="ctr">
          <a:solidFill>
            <a:schemeClr val="tx1"/>
          </a:solidFill>
          <a:prstDash val="solid"/>
          <a:round/>
        </a:ln>
        <a:effectLst/>
        <a:scene3d>
          <a:camera prst="orthographicFront"/>
          <a:lightRig rig="threePt" dir="t"/>
        </a:scene3d>
        <a:sp3d>
          <a:contourClr>
            <a:srgbClr val="000000"/>
          </a:contourClr>
        </a:sp3d>
      </c:spPr>
    </c:floor>
    <c:side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sideWall>
    <c:back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backWall>
    <c:plotArea>
      <c:layout>
        <c:manualLayout>
          <c:layoutTarget val="inner"/>
          <c:xMode val="edge"/>
          <c:yMode val="edge"/>
          <c:x val="8.5127831243316812E-2"/>
          <c:y val="2.3920702010341351E-2"/>
          <c:w val="0.86211747837075925"/>
          <c:h val="0.91810286872035729"/>
        </c:manualLayout>
      </c:layout>
      <c:bar3DChart>
        <c:barDir val="col"/>
        <c:grouping val="standard"/>
        <c:varyColors val="0"/>
        <c:ser>
          <c:idx val="1"/>
          <c:order val="0"/>
          <c:tx>
            <c:strRef>
              <c:f>Synergism!$D$2</c:f>
              <c:strCache>
                <c:ptCount val="1"/>
                <c:pt idx="0">
                  <c:v>0.3</c:v>
                </c:pt>
              </c:strCache>
            </c:strRef>
          </c:tx>
          <c:spPr>
            <a:solidFill>
              <a:srgbClr val="00DA00"/>
            </a:solidFill>
            <a:ln/>
            <a:effectLst/>
            <a:sp3d>
              <a:contourClr>
                <a:srgbClr val="D60093"/>
              </a:contourClr>
            </a:sp3d>
          </c:spPr>
          <c:invertIfNegative val="0"/>
          <c:cat>
            <c:numRef>
              <c:f>Synergism!$A$3:$A$10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cat>
          <c:val>
            <c:numRef>
              <c:f>Synergism!$F$3:$F$10</c:f>
              <c:numCache>
                <c:formatCode>General</c:formatCode>
                <c:ptCount val="8"/>
                <c:pt idx="0">
                  <c:v>56.355254842187442</c:v>
                </c:pt>
                <c:pt idx="1">
                  <c:v>56.209306018739092</c:v>
                </c:pt>
                <c:pt idx="2">
                  <c:v>63.887672166252976</c:v>
                </c:pt>
                <c:pt idx="3">
                  <c:v>78.349698115508929</c:v>
                </c:pt>
                <c:pt idx="4">
                  <c:v>83.55263157894737</c:v>
                </c:pt>
                <c:pt idx="5">
                  <c:v>78.672985781990519</c:v>
                </c:pt>
                <c:pt idx="6">
                  <c:v>71.021453730387449</c:v>
                </c:pt>
                <c:pt idx="7">
                  <c:v>72.312425226457009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91-4FA4-91C2-BF483FBAB4E9}"/>
            </c:ext>
          </c:extLst>
        </c:ser>
        <c:ser>
          <c:idx val="2"/>
          <c:order val="1"/>
          <c:tx>
            <c:strRef>
              <c:f>Synergism!$G$2</c:f>
              <c:strCache>
                <c:ptCount val="1"/>
                <c:pt idx="0">
                  <c:v>0.5</c:v>
                </c:pt>
              </c:strCache>
            </c:strRef>
          </c:tx>
          <c:spPr>
            <a:solidFill>
              <a:srgbClr val="0066FF"/>
            </a:solidFill>
            <a:ln/>
            <a:effectLst/>
            <a:sp3d>
              <a:contourClr>
                <a:srgbClr val="FF0000"/>
              </a:contourClr>
            </a:sp3d>
          </c:spPr>
          <c:invertIfNegative val="0"/>
          <c:cat>
            <c:numRef>
              <c:f>Synergism!$A$3:$A$10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cat>
          <c:val>
            <c:numRef>
              <c:f>Synergism!$I$3:$I$10</c:f>
              <c:numCache>
                <c:formatCode>General</c:formatCode>
                <c:ptCount val="8"/>
                <c:pt idx="0">
                  <c:v>50.191570881226056</c:v>
                </c:pt>
                <c:pt idx="1">
                  <c:v>51.128404669260711</c:v>
                </c:pt>
                <c:pt idx="2">
                  <c:v>55.507765830346479</c:v>
                </c:pt>
                <c:pt idx="3">
                  <c:v>63.13771748746683</c:v>
                </c:pt>
                <c:pt idx="4">
                  <c:v>73.88963660834456</c:v>
                </c:pt>
                <c:pt idx="5">
                  <c:v>74.55268389662028</c:v>
                </c:pt>
                <c:pt idx="6">
                  <c:v>66.89280868385346</c:v>
                </c:pt>
                <c:pt idx="7">
                  <c:v>68.879371877230554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C91-4FA4-91C2-BF483FBAB4E9}"/>
            </c:ext>
          </c:extLst>
        </c:ser>
        <c:ser>
          <c:idx val="3"/>
          <c:order val="2"/>
          <c:tx>
            <c:strRef>
              <c:f>Synergism!$J$2</c:f>
              <c:strCache>
                <c:ptCount val="1"/>
                <c:pt idx="0">
                  <c:v>0.7</c:v>
                </c:pt>
              </c:strCache>
            </c:strRef>
          </c:tx>
          <c:spPr>
            <a:solidFill>
              <a:srgbClr val="FF0000"/>
            </a:solidFill>
            <a:ln/>
            <a:effectLst/>
            <a:sp3d>
              <a:contourClr>
                <a:srgbClr val="0000FF"/>
              </a:contourClr>
            </a:sp3d>
          </c:spPr>
          <c:invertIfNegative val="0"/>
          <c:cat>
            <c:numRef>
              <c:f>Synergism!$A$3:$A$10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cat>
          <c:val>
            <c:numRef>
              <c:f>Synergism!$L$3:$L$10</c:f>
              <c:numCache>
                <c:formatCode>General</c:formatCode>
                <c:ptCount val="8"/>
                <c:pt idx="0">
                  <c:v>43.821432410160867</c:v>
                </c:pt>
                <c:pt idx="1">
                  <c:v>44.338470929345334</c:v>
                </c:pt>
                <c:pt idx="2">
                  <c:v>49.819274280617748</c:v>
                </c:pt>
                <c:pt idx="3">
                  <c:v>52.264032433049742</c:v>
                </c:pt>
                <c:pt idx="4">
                  <c:v>61.378952825298072</c:v>
                </c:pt>
                <c:pt idx="5">
                  <c:v>70.09966777408637</c:v>
                </c:pt>
                <c:pt idx="6">
                  <c:v>62.679538497763133</c:v>
                </c:pt>
                <c:pt idx="7">
                  <c:v>64.088736364750588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C91-4FA4-91C2-BF483FBAB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9"/>
        <c:gapDepth val="365"/>
        <c:shape val="box"/>
        <c:axId val="-306025312"/>
        <c:axId val="-304756208"/>
        <c:axId val="-305285792"/>
      </c:bar3DChart>
      <c:catAx>
        <c:axId val="-30602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2540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756208"/>
        <c:crosses val="autoZero"/>
        <c:auto val="1"/>
        <c:lblAlgn val="ctr"/>
        <c:lblOffset val="100"/>
        <c:noMultiLvlLbl val="1"/>
      </c:catAx>
      <c:valAx>
        <c:axId val="-304756208"/>
        <c:scaling>
          <c:orientation val="minMax"/>
          <c:max val="100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 w="2540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6025312"/>
        <c:crossesAt val="0"/>
        <c:crossBetween val="between"/>
        <c:majorUnit val="20"/>
      </c:valAx>
      <c:serAx>
        <c:axId val="-305285792"/>
        <c:scaling>
          <c:orientation val="minMax"/>
        </c:scaling>
        <c:delete val="0"/>
        <c:axPos val="b"/>
        <c:majorTickMark val="out"/>
        <c:minorTickMark val="out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756208"/>
        <c:crosses val="autoZero"/>
        <c:tickLblSkip val="1"/>
        <c:tickMarkSkip val="2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5"/>
      <c:depthPercent val="50"/>
      <c:rAngAx val="1"/>
    </c:view3D>
    <c:floor>
      <c:thickness val="0"/>
      <c:spPr>
        <a:noFill/>
        <a:ln>
          <a:solidFill>
            <a:schemeClr val="bg1">
              <a:lumMod val="50000"/>
            </a:schemeClr>
          </a:solidFill>
        </a:ln>
        <a:effectLst/>
        <a:scene3d>
          <a:camera prst="orthographicFront"/>
          <a:lightRig rig="threePt" dir="t"/>
        </a:scene3d>
        <a:sp3d>
          <a:contourClr>
            <a:schemeClr val="bg1">
              <a:lumMod val="50000"/>
            </a:schemeClr>
          </a:contourClr>
        </a:sp3d>
      </c:spPr>
    </c:floor>
    <c:sideWall>
      <c:thickness val="0"/>
      <c:spPr>
        <a:noFill/>
        <a:ln w="12700">
          <a:solidFill>
            <a:schemeClr val="tx1"/>
          </a:solidFill>
        </a:ln>
        <a:effectLst>
          <a:outerShdw dist="50800" dir="4200000" algn="ctr" rotWithShape="0">
            <a:schemeClr val="bg1"/>
          </a:outerShdw>
        </a:effectLst>
        <a:scene3d>
          <a:camera prst="orthographicFront"/>
          <a:lightRig rig="threePt" dir="t"/>
        </a:scene3d>
        <a:sp3d contourW="12700">
          <a:contourClr>
            <a:schemeClr val="tx1"/>
          </a:contourClr>
        </a:sp3d>
      </c:spPr>
    </c:sideWall>
    <c:backWall>
      <c:thickness val="0"/>
      <c:spPr>
        <a:noFill/>
        <a:ln w="12700">
          <a:solidFill>
            <a:schemeClr val="tx1"/>
          </a:solidFill>
        </a:ln>
        <a:effectLst>
          <a:outerShdw dist="50800" dir="4200000" algn="ctr" rotWithShape="0">
            <a:schemeClr val="bg1"/>
          </a:outerShdw>
        </a:effectLst>
        <a:scene3d>
          <a:camera prst="orthographicFront"/>
          <a:lightRig rig="threePt" dir="t"/>
        </a:scene3d>
        <a:sp3d contourW="12700">
          <a:bevelT w="635000"/>
          <a:contourClr>
            <a:schemeClr val="tx1"/>
          </a:contourClr>
        </a:sp3d>
      </c:spPr>
    </c:backWall>
    <c:plotArea>
      <c:layout>
        <c:manualLayout>
          <c:layoutTarget val="inner"/>
          <c:xMode val="edge"/>
          <c:yMode val="edge"/>
          <c:x val="8.0539209109698168E-2"/>
          <c:y val="1.2798707213896206E-2"/>
          <c:w val="0.89385230412544248"/>
          <c:h val="0.82666114104158039"/>
        </c:manualLayout>
      </c:layout>
      <c:bar3DChart>
        <c:barDir val="col"/>
        <c:grouping val="clustered"/>
        <c:varyColors val="0"/>
        <c:ser>
          <c:idx val="0"/>
          <c:order val="0"/>
          <c:tx>
            <c:v>α = 0.3</c:v>
          </c:tx>
          <c:spPr>
            <a:solidFill>
              <a:srgbClr val="00AC00"/>
            </a:solidFill>
            <a:ln w="6350">
              <a:solidFill>
                <a:schemeClr val="tx1"/>
              </a:solidFill>
            </a:ln>
            <a:effectLst>
              <a:outerShdw sx="1000" sy="1000" rotWithShape="0">
                <a:srgbClr val="000000"/>
              </a:outerShdw>
            </a:effectLst>
            <a:scene3d>
              <a:camera prst="orthographicFront"/>
              <a:lightRig rig="threePt" dir="t"/>
            </a:scene3d>
            <a:sp3d contourW="6350" prstMaterial="matte">
              <a:contourClr>
                <a:schemeClr val="tx1"/>
              </a:contourClr>
            </a:sp3d>
          </c:spPr>
          <c:invertIfNegative val="0"/>
          <c:dPt>
            <c:idx val="4"/>
            <c:invertIfNegative val="0"/>
            <c:bubble3D val="0"/>
            <c:spPr>
              <a:solidFill>
                <a:srgbClr val="00AC00"/>
              </a:solidFill>
              <a:ln w="6350">
                <a:solidFill>
                  <a:schemeClr val="tx1"/>
                </a:solidFill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/>
                <a:lightRig rig="threePt" dir="t"/>
              </a:scene3d>
              <a:sp3d contourW="6350" prstMaterial="matte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4CB-40B7-BE9C-5EDABDE8DF65}"/>
              </c:ext>
            </c:extLst>
          </c:dPt>
          <c:cat>
            <c:numRef>
              <c:f>Synergism!$A$3:$A$10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cat>
          <c:val>
            <c:numRef>
              <c:f>Synergism!$F$3:$F$10</c:f>
              <c:numCache>
                <c:formatCode>General</c:formatCode>
                <c:ptCount val="8"/>
                <c:pt idx="0">
                  <c:v>56.355254842187442</c:v>
                </c:pt>
                <c:pt idx="1">
                  <c:v>56.209306018739092</c:v>
                </c:pt>
                <c:pt idx="2">
                  <c:v>63.887672166252976</c:v>
                </c:pt>
                <c:pt idx="3">
                  <c:v>78.349698115508929</c:v>
                </c:pt>
                <c:pt idx="4">
                  <c:v>83.55263157894737</c:v>
                </c:pt>
                <c:pt idx="5">
                  <c:v>78.672985781990519</c:v>
                </c:pt>
                <c:pt idx="6">
                  <c:v>71.021453730387449</c:v>
                </c:pt>
                <c:pt idx="7">
                  <c:v>72.312425226457009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6FC6-4318-9540-2CD70677C410}"/>
            </c:ext>
          </c:extLst>
        </c:ser>
        <c:ser>
          <c:idx val="1"/>
          <c:order val="1"/>
          <c:tx>
            <c:v>α = 0.5</c:v>
          </c:tx>
          <c:spPr>
            <a:pattFill prst="ltUpDiag">
              <a:fgClr>
                <a:schemeClr val="tx1"/>
              </a:fgClr>
              <a:bgClr>
                <a:srgbClr val="0000FF"/>
              </a:bgClr>
            </a:pattFill>
            <a:ln w="6350">
              <a:solidFill>
                <a:schemeClr val="tx1"/>
              </a:solidFill>
            </a:ln>
            <a:effectLst>
              <a:outerShdw blurRad="50800" dist="63500" dir="5400000" algn="ctr" rotWithShape="0">
                <a:srgbClr val="000000">
                  <a:alpha val="0"/>
                </a:srgbClr>
              </a:outerShdw>
            </a:effectLst>
            <a:scene3d>
              <a:camera prst="orthographicFront"/>
              <a:lightRig rig="threePt" dir="t"/>
            </a:scene3d>
            <a:sp3d contourW="6350" prstMaterial="matte">
              <a:contourClr>
                <a:schemeClr val="tx1"/>
              </a:contourClr>
            </a:sp3d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4CB-40B7-BE9C-5EDABDE8DF65}"/>
              </c:ext>
            </c:extLst>
          </c:dPt>
          <c:cat>
            <c:numRef>
              <c:f>Synergism!$A$3:$A$10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cat>
          <c:val>
            <c:numRef>
              <c:f>Synergism!$I$3:$I$10</c:f>
              <c:numCache>
                <c:formatCode>General</c:formatCode>
                <c:ptCount val="8"/>
                <c:pt idx="0">
                  <c:v>50.191570881226056</c:v>
                </c:pt>
                <c:pt idx="1">
                  <c:v>51.128404669260711</c:v>
                </c:pt>
                <c:pt idx="2">
                  <c:v>55.507765830346479</c:v>
                </c:pt>
                <c:pt idx="3">
                  <c:v>63.13771748746683</c:v>
                </c:pt>
                <c:pt idx="4">
                  <c:v>73.88963660834456</c:v>
                </c:pt>
                <c:pt idx="5">
                  <c:v>74.55268389662028</c:v>
                </c:pt>
                <c:pt idx="6">
                  <c:v>66.89280868385346</c:v>
                </c:pt>
                <c:pt idx="7">
                  <c:v>68.879371877230554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6FC6-4318-9540-2CD70677C410}"/>
            </c:ext>
          </c:extLst>
        </c:ser>
        <c:ser>
          <c:idx val="2"/>
          <c:order val="2"/>
          <c:tx>
            <c:v>α = 0.7</c:v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  <a:scene3d>
              <a:camera prst="orthographicFront"/>
              <a:lightRig rig="threePt" dir="t"/>
            </a:scene3d>
            <a:sp3d prstMaterial="matte">
              <a:contourClr>
                <a:schemeClr val="tx1"/>
              </a:contourClr>
            </a:sp3d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4CB-40B7-BE9C-5EDABDE8DF65}"/>
              </c:ext>
            </c:extLst>
          </c:dPt>
          <c:cat>
            <c:numRef>
              <c:f>Synergism!$A$3:$A$10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cat>
          <c:val>
            <c:numRef>
              <c:f>Synergism!$L$3:$L$10</c:f>
              <c:numCache>
                <c:formatCode>General</c:formatCode>
                <c:ptCount val="8"/>
                <c:pt idx="0">
                  <c:v>43.821432410160867</c:v>
                </c:pt>
                <c:pt idx="1">
                  <c:v>44.338470929345334</c:v>
                </c:pt>
                <c:pt idx="2">
                  <c:v>49.819274280617748</c:v>
                </c:pt>
                <c:pt idx="3">
                  <c:v>52.264032433049742</c:v>
                </c:pt>
                <c:pt idx="4">
                  <c:v>61.378952825298072</c:v>
                </c:pt>
                <c:pt idx="5">
                  <c:v>70.09966777408637</c:v>
                </c:pt>
                <c:pt idx="6">
                  <c:v>62.679538497763133</c:v>
                </c:pt>
                <c:pt idx="7">
                  <c:v>64.088736364750588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6-94CB-40B7-BE9C-5EDABDE8D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2"/>
        <c:gapDepth val="490"/>
        <c:shape val="box"/>
        <c:axId val="-304758384"/>
        <c:axId val="-304749136"/>
        <c:axId val="0"/>
      </c:bar3DChart>
      <c:catAx>
        <c:axId val="-304758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Mixture</a:t>
                </a:r>
                <a:r>
                  <a:rPr lang="en-US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</a:t>
                </a: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oncentration </a:t>
                </a:r>
                <a:r>
                  <a:rPr lang="en-US" sz="9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(mol</a:t>
                </a:r>
                <a:r>
                  <a:rPr lang="en-US" sz="1100">
                    <a:solidFill>
                      <a:sysClr val="windowText" lastClr="000000"/>
                    </a:solidFill>
                    <a:effectLst/>
                    <a:latin typeface="Calibri" panose="020F0502020204030204" pitchFamily="34" charset="0"/>
                    <a:ea typeface="+mn-ea"/>
                    <a:cs typeface="+mn-cs"/>
                  </a:rPr>
                  <a:t>ˑ</a:t>
                </a:r>
                <a:r>
                  <a:rPr lang="en-US" sz="9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dm</a:t>
                </a:r>
                <a:r>
                  <a:rPr lang="en-US" sz="900" b="1" i="0" baseline="3000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−</a:t>
                </a:r>
                <a:r>
                  <a:rPr lang="en-US" sz="9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³)</a:t>
                </a:r>
                <a:endParaRPr lang="en-US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34373256683193554"/>
              <c:y val="0.941938584194214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749136"/>
        <c:crossesAt val="0"/>
        <c:auto val="1"/>
        <c:lblAlgn val="ctr"/>
        <c:lblOffset val="100"/>
        <c:noMultiLvlLbl val="0"/>
      </c:catAx>
      <c:valAx>
        <c:axId val="-304749136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Synergism (%)</a:t>
                </a:r>
              </a:p>
            </c:rich>
          </c:tx>
          <c:layout>
            <c:manualLayout>
              <c:xMode val="edge"/>
              <c:yMode val="edge"/>
              <c:x val="3.934064786347489E-3"/>
              <c:y val="0.345782540361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758384"/>
        <c:crosses val="autoZero"/>
        <c:crossBetween val="between"/>
        <c:majorUnit val="20"/>
      </c:valAx>
      <c:spPr>
        <a:noFill/>
        <a:ln w="25400">
          <a:noFill/>
        </a:ln>
        <a:effectLst>
          <a:glow rad="139700">
            <a:schemeClr val="accent1">
              <a:alpha val="40000"/>
            </a:schemeClr>
          </a:glow>
        </a:effectLst>
      </c:spPr>
    </c:plotArea>
    <c:legend>
      <c:legendPos val="t"/>
      <c:layout>
        <c:manualLayout>
          <c:xMode val="edge"/>
          <c:yMode val="edge"/>
          <c:x val="0.17029802673807129"/>
          <c:y val="2.0293122886133032E-2"/>
          <c:w val="0.39883213683760815"/>
          <c:h val="0.21415020465286763"/>
        </c:manualLayout>
      </c:layout>
      <c:overlay val="0"/>
      <c:spPr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5"/>
      <c:depthPercent val="50"/>
      <c:rAngAx val="1"/>
    </c:view3D>
    <c:floor>
      <c:thickness val="0"/>
      <c:spPr>
        <a:noFill/>
        <a:ln>
          <a:solidFill>
            <a:schemeClr val="bg1">
              <a:lumMod val="50000"/>
            </a:schemeClr>
          </a:solidFill>
        </a:ln>
        <a:effectLst/>
        <a:scene3d>
          <a:camera prst="orthographicFront"/>
          <a:lightRig rig="threePt" dir="t"/>
        </a:scene3d>
        <a:sp3d>
          <a:contourClr>
            <a:schemeClr val="bg1">
              <a:lumMod val="50000"/>
            </a:schemeClr>
          </a:contourClr>
        </a:sp3d>
      </c:spPr>
    </c:floor>
    <c:sideWall>
      <c:thickness val="0"/>
      <c:spPr>
        <a:noFill/>
        <a:ln w="12700">
          <a:solidFill>
            <a:schemeClr val="tx1"/>
          </a:solidFill>
        </a:ln>
        <a:effectLst>
          <a:outerShdw dist="50800" dir="4200000" algn="ctr" rotWithShape="0">
            <a:schemeClr val="bg1"/>
          </a:outerShdw>
        </a:effectLst>
        <a:scene3d>
          <a:camera prst="orthographicFront"/>
          <a:lightRig rig="threePt" dir="t"/>
        </a:scene3d>
        <a:sp3d contourW="12700">
          <a:contourClr>
            <a:schemeClr val="tx1"/>
          </a:contourClr>
        </a:sp3d>
      </c:spPr>
    </c:sideWall>
    <c:backWall>
      <c:thickness val="0"/>
      <c:spPr>
        <a:noFill/>
        <a:ln w="12700">
          <a:solidFill>
            <a:schemeClr val="tx1"/>
          </a:solidFill>
        </a:ln>
        <a:effectLst>
          <a:outerShdw dist="50800" dir="4200000" algn="ctr" rotWithShape="0">
            <a:schemeClr val="bg1"/>
          </a:outerShdw>
        </a:effectLst>
        <a:scene3d>
          <a:camera prst="orthographicFront"/>
          <a:lightRig rig="threePt" dir="t"/>
        </a:scene3d>
        <a:sp3d contourW="12700">
          <a:bevelT w="635000"/>
          <a:contourClr>
            <a:schemeClr val="tx1"/>
          </a:contourClr>
        </a:sp3d>
      </c:spPr>
    </c:backWall>
    <c:plotArea>
      <c:layout>
        <c:manualLayout>
          <c:layoutTarget val="inner"/>
          <c:xMode val="edge"/>
          <c:yMode val="edge"/>
          <c:x val="8.0539209109698168E-2"/>
          <c:y val="1.2798707213896206E-2"/>
          <c:w val="0.89385230412544248"/>
          <c:h val="0.83148457386222963"/>
        </c:manualLayout>
      </c:layout>
      <c:bar3DChart>
        <c:barDir val="col"/>
        <c:grouping val="clustered"/>
        <c:varyColors val="0"/>
        <c:ser>
          <c:idx val="0"/>
          <c:order val="0"/>
          <c:tx>
            <c:v>α = 0.3</c:v>
          </c:tx>
          <c:spPr>
            <a:pattFill prst="dotDmnd">
              <a:fgClr>
                <a:schemeClr val="tx1"/>
              </a:fgClr>
              <a:bgClr>
                <a:srgbClr val="AAE600"/>
              </a:bgClr>
            </a:pattFill>
            <a:ln w="6350">
              <a:solidFill>
                <a:schemeClr val="tx1"/>
              </a:solidFill>
            </a:ln>
            <a:effectLst>
              <a:outerShdw sx="1000" sy="1000" rotWithShape="0">
                <a:srgbClr val="000000"/>
              </a:outerShdw>
            </a:effectLst>
            <a:scene3d>
              <a:camera prst="orthographicFront"/>
              <a:lightRig rig="threePt" dir="t"/>
            </a:scene3d>
            <a:sp3d contourW="6350" prstMaterial="matte">
              <a:contourClr>
                <a:schemeClr val="tx1"/>
              </a:contourClr>
            </a:sp3d>
          </c:spPr>
          <c:invertIfNegative val="0"/>
          <c:dPt>
            <c:idx val="4"/>
            <c:invertIfNegative val="0"/>
            <c:bubble3D val="0"/>
            <c:spPr>
              <a:pattFill prst="dotDmnd">
                <a:fgClr>
                  <a:schemeClr val="tx1"/>
                </a:fgClr>
                <a:bgClr>
                  <a:srgbClr val="AAE600"/>
                </a:bgClr>
              </a:pattFill>
              <a:ln w="6350">
                <a:solidFill>
                  <a:schemeClr val="tx1"/>
                </a:solidFill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/>
                <a:lightRig rig="threePt" dir="t"/>
              </a:scene3d>
              <a:sp3d contourW="6350" prstMaterial="matte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23E-4567-B90F-27C6E99F1FF0}"/>
              </c:ext>
            </c:extLst>
          </c:dPt>
          <c:cat>
            <c:numRef>
              <c:f>Synergism!$A$14:$A$21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2.9999999999999997E-4</c:v>
                </c:pt>
                <c:pt idx="3">
                  <c:v>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7.0000000000000001E-3</c:v>
                </c:pt>
                <c:pt idx="7">
                  <c:v>0.01</c:v>
                </c:pt>
              </c:numCache>
            </c:numRef>
          </c:cat>
          <c:val>
            <c:numRef>
              <c:f>Synergism!$F$14:$F$21</c:f>
              <c:numCache>
                <c:formatCode>General</c:formatCode>
                <c:ptCount val="8"/>
                <c:pt idx="0">
                  <c:v>34.618310930763371</c:v>
                </c:pt>
                <c:pt idx="1">
                  <c:v>40.997977073499655</c:v>
                </c:pt>
                <c:pt idx="2">
                  <c:v>45.378911195514554</c:v>
                </c:pt>
                <c:pt idx="3">
                  <c:v>56.320213685285566</c:v>
                </c:pt>
                <c:pt idx="4">
                  <c:v>72.826086956521735</c:v>
                </c:pt>
                <c:pt idx="5">
                  <c:v>74.927917763570264</c:v>
                </c:pt>
                <c:pt idx="6">
                  <c:v>67.924528301886795</c:v>
                </c:pt>
                <c:pt idx="7">
                  <c:v>67.151104917380053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223E-4567-B90F-27C6E99F1FF0}"/>
            </c:ext>
          </c:extLst>
        </c:ser>
        <c:ser>
          <c:idx val="1"/>
          <c:order val="1"/>
          <c:tx>
            <c:v>α = 0.5</c:v>
          </c:tx>
          <c:spPr>
            <a:pattFill prst="ltUpDiag">
              <a:fgClr>
                <a:schemeClr val="tx1"/>
              </a:fgClr>
              <a:bgClr>
                <a:srgbClr val="7DE6FF"/>
              </a:bgClr>
            </a:pattFill>
            <a:ln w="6350">
              <a:solidFill>
                <a:schemeClr val="tx1"/>
              </a:solidFill>
            </a:ln>
            <a:effectLst>
              <a:outerShdw blurRad="50800" dist="63500" dir="5400000" algn="ctr" rotWithShape="0">
                <a:srgbClr val="000000">
                  <a:alpha val="0"/>
                </a:srgbClr>
              </a:outerShdw>
            </a:effectLst>
            <a:scene3d>
              <a:camera prst="orthographicFront"/>
              <a:lightRig rig="threePt" dir="t"/>
            </a:scene3d>
            <a:sp3d contourW="6350" prstMaterial="matte">
              <a:contourClr>
                <a:schemeClr val="tx1"/>
              </a:contourClr>
            </a:sp3d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23E-4567-B90F-27C6E99F1FF0}"/>
              </c:ext>
            </c:extLst>
          </c:dPt>
          <c:cat>
            <c:numRef>
              <c:f>Synergism!$A$14:$A$21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2.9999999999999997E-4</c:v>
                </c:pt>
                <c:pt idx="3">
                  <c:v>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7.0000000000000001E-3</c:v>
                </c:pt>
                <c:pt idx="7">
                  <c:v>0.01</c:v>
                </c:pt>
              </c:numCache>
            </c:numRef>
          </c:cat>
          <c:val>
            <c:numRef>
              <c:f>Synergism!$I$14:$I$21</c:f>
              <c:numCache>
                <c:formatCode>General</c:formatCode>
                <c:ptCount val="8"/>
                <c:pt idx="0">
                  <c:v>27.51545117428925</c:v>
                </c:pt>
                <c:pt idx="1">
                  <c:v>34.16757344940153</c:v>
                </c:pt>
                <c:pt idx="2">
                  <c:v>36.239465271723326</c:v>
                </c:pt>
                <c:pt idx="3">
                  <c:v>44.432112467628563</c:v>
                </c:pt>
                <c:pt idx="4">
                  <c:v>56.934306569343072</c:v>
                </c:pt>
                <c:pt idx="5">
                  <c:v>67.706622879036672</c:v>
                </c:pt>
                <c:pt idx="6">
                  <c:v>66.510903426791273</c:v>
                </c:pt>
                <c:pt idx="7">
                  <c:v>64.459346186085497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4-223E-4567-B90F-27C6E99F1FF0}"/>
            </c:ext>
          </c:extLst>
        </c:ser>
        <c:ser>
          <c:idx val="2"/>
          <c:order val="2"/>
          <c:tx>
            <c:v>α = 0.7</c:v>
          </c:tx>
          <c:spPr>
            <a:solidFill>
              <a:srgbClr val="FF6600"/>
            </a:solidFill>
            <a:ln>
              <a:solidFill>
                <a:schemeClr val="tx1"/>
              </a:solidFill>
            </a:ln>
            <a:effectLst/>
            <a:scene3d>
              <a:camera prst="orthographicFront"/>
              <a:lightRig rig="threePt" dir="t"/>
            </a:scene3d>
            <a:sp3d prstMaterial="matte">
              <a:contourClr>
                <a:schemeClr val="tx1"/>
              </a:contourClr>
            </a:sp3d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23E-4567-B90F-27C6E99F1FF0}"/>
              </c:ext>
            </c:extLst>
          </c:dPt>
          <c:cat>
            <c:numRef>
              <c:f>Synergism!$A$14:$A$21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2.9999999999999997E-4</c:v>
                </c:pt>
                <c:pt idx="3">
                  <c:v>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7.0000000000000001E-3</c:v>
                </c:pt>
                <c:pt idx="7">
                  <c:v>0.01</c:v>
                </c:pt>
              </c:numCache>
            </c:numRef>
          </c:cat>
          <c:val>
            <c:numRef>
              <c:f>Synergism!$L$14:$L$21</c:f>
              <c:numCache>
                <c:formatCode>General</c:formatCode>
                <c:ptCount val="8"/>
                <c:pt idx="0">
                  <c:v>20.665541355196527</c:v>
                </c:pt>
                <c:pt idx="1">
                  <c:v>26.703227167264281</c:v>
                </c:pt>
                <c:pt idx="2">
                  <c:v>31.380800089771643</c:v>
                </c:pt>
                <c:pt idx="3">
                  <c:v>36.78763722816587</c:v>
                </c:pt>
                <c:pt idx="4">
                  <c:v>43.42456608811748</c:v>
                </c:pt>
                <c:pt idx="5">
                  <c:v>44.622559020693672</c:v>
                </c:pt>
                <c:pt idx="6">
                  <c:v>60.212201591511935</c:v>
                </c:pt>
                <c:pt idx="7">
                  <c:v>56.855364123353127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6-223E-4567-B90F-27C6E99F1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2"/>
        <c:gapDepth val="490"/>
        <c:shape val="box"/>
        <c:axId val="-304758384"/>
        <c:axId val="-304749136"/>
        <c:axId val="0"/>
      </c:bar3DChart>
      <c:catAx>
        <c:axId val="-304758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Mixture</a:t>
                </a:r>
                <a:r>
                  <a:rPr lang="en-US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</a:t>
                </a: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oncentration </a:t>
                </a:r>
                <a:r>
                  <a:rPr lang="en-US" sz="9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(mol</a:t>
                </a:r>
                <a:r>
                  <a:rPr lang="en-US" sz="1100">
                    <a:solidFill>
                      <a:sysClr val="windowText" lastClr="000000"/>
                    </a:solidFill>
                    <a:effectLst/>
                    <a:latin typeface="Calibri" panose="020F0502020204030204" pitchFamily="34" charset="0"/>
                    <a:ea typeface="+mn-ea"/>
                    <a:cs typeface="+mn-cs"/>
                  </a:rPr>
                  <a:t>ˑ</a:t>
                </a:r>
                <a:r>
                  <a:rPr lang="en-US" sz="9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dm</a:t>
                </a:r>
                <a:r>
                  <a:rPr lang="en-US" sz="900" b="1" i="0" baseline="3000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−</a:t>
                </a:r>
                <a:r>
                  <a:rPr lang="en-US" sz="9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³)</a:t>
                </a:r>
                <a:endParaRPr lang="en-US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34373256760778065"/>
              <c:y val="0.917333333333333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749136"/>
        <c:crossesAt val="0"/>
        <c:auto val="1"/>
        <c:lblAlgn val="ctr"/>
        <c:lblOffset val="100"/>
        <c:noMultiLvlLbl val="0"/>
      </c:catAx>
      <c:valAx>
        <c:axId val="-304749136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Synergism (%)</a:t>
                </a:r>
              </a:p>
            </c:rich>
          </c:tx>
          <c:layout>
            <c:manualLayout>
              <c:xMode val="edge"/>
              <c:yMode val="edge"/>
              <c:x val="3.934064786347489E-3"/>
              <c:y val="0.345782540361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758384"/>
        <c:crosses val="autoZero"/>
        <c:crossBetween val="between"/>
        <c:majorUnit val="20"/>
      </c:valAx>
      <c:spPr>
        <a:noFill/>
        <a:ln w="25400">
          <a:noFill/>
        </a:ln>
        <a:effectLst>
          <a:glow rad="139700">
            <a:schemeClr val="accent1">
              <a:alpha val="40000"/>
            </a:schemeClr>
          </a:glow>
        </a:effectLst>
      </c:spPr>
    </c:plotArea>
    <c:legend>
      <c:legendPos val="t"/>
      <c:layout>
        <c:manualLayout>
          <c:xMode val="edge"/>
          <c:yMode val="edge"/>
          <c:x val="0.13098364895132406"/>
          <c:y val="1.5245466841497145E-2"/>
          <c:w val="0.39883213683760815"/>
          <c:h val="0.1687204213419842"/>
        </c:manualLayout>
      </c:layout>
      <c:overlay val="0"/>
      <c:spPr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5"/>
      <c:depthPercent val="50"/>
      <c:rAngAx val="1"/>
    </c:view3D>
    <c:floor>
      <c:thickness val="0"/>
      <c:spPr>
        <a:noFill/>
        <a:ln>
          <a:solidFill>
            <a:schemeClr val="bg1">
              <a:lumMod val="50000"/>
            </a:schemeClr>
          </a:solidFill>
        </a:ln>
        <a:effectLst/>
        <a:scene3d>
          <a:camera prst="orthographicFront"/>
          <a:lightRig rig="threePt" dir="t"/>
        </a:scene3d>
        <a:sp3d>
          <a:contourClr>
            <a:schemeClr val="bg1">
              <a:lumMod val="50000"/>
            </a:schemeClr>
          </a:contourClr>
        </a:sp3d>
      </c:spPr>
    </c:floor>
    <c:sideWall>
      <c:thickness val="0"/>
      <c:spPr>
        <a:noFill/>
        <a:ln w="12700">
          <a:solidFill>
            <a:schemeClr val="tx1"/>
          </a:solidFill>
        </a:ln>
        <a:effectLst>
          <a:outerShdw dist="50800" dir="4200000" algn="ctr" rotWithShape="0">
            <a:schemeClr val="bg1"/>
          </a:outerShdw>
        </a:effectLst>
        <a:scene3d>
          <a:camera prst="orthographicFront"/>
          <a:lightRig rig="threePt" dir="t"/>
        </a:scene3d>
        <a:sp3d contourW="12700">
          <a:contourClr>
            <a:schemeClr val="tx1"/>
          </a:contourClr>
        </a:sp3d>
      </c:spPr>
    </c:sideWall>
    <c:backWall>
      <c:thickness val="0"/>
      <c:spPr>
        <a:noFill/>
        <a:ln w="12700">
          <a:solidFill>
            <a:schemeClr val="tx1"/>
          </a:solidFill>
        </a:ln>
        <a:effectLst>
          <a:outerShdw dist="50800" dir="4200000" algn="ctr" rotWithShape="0">
            <a:schemeClr val="bg1"/>
          </a:outerShdw>
        </a:effectLst>
        <a:scene3d>
          <a:camera prst="orthographicFront"/>
          <a:lightRig rig="threePt" dir="t"/>
        </a:scene3d>
        <a:sp3d contourW="12700">
          <a:bevelT w="635000"/>
          <a:contourClr>
            <a:schemeClr val="tx1"/>
          </a:contourClr>
        </a:sp3d>
      </c:spPr>
    </c:backWall>
    <c:plotArea>
      <c:layout>
        <c:manualLayout>
          <c:layoutTarget val="inner"/>
          <c:xMode val="edge"/>
          <c:yMode val="edge"/>
          <c:x val="8.0539209109698168E-2"/>
          <c:y val="1.2798707213896206E-2"/>
          <c:w val="0.89385230412544248"/>
          <c:h val="0.8370227602146747"/>
        </c:manualLayout>
      </c:layout>
      <c:bar3DChart>
        <c:barDir val="col"/>
        <c:grouping val="clustered"/>
        <c:varyColors val="0"/>
        <c:ser>
          <c:idx val="0"/>
          <c:order val="0"/>
          <c:tx>
            <c:v>α = 0.3</c:v>
          </c:tx>
          <c:spPr>
            <a:pattFill prst="dotDmnd">
              <a:fgClr>
                <a:schemeClr val="tx1"/>
              </a:fgClr>
              <a:bgClr>
                <a:srgbClr val="AAE600"/>
              </a:bgClr>
            </a:pattFill>
            <a:ln w="6350">
              <a:solidFill>
                <a:schemeClr val="tx1"/>
              </a:solidFill>
            </a:ln>
            <a:effectLst>
              <a:outerShdw sx="1000" sy="1000" rotWithShape="0">
                <a:srgbClr val="000000"/>
              </a:outerShdw>
            </a:effectLst>
            <a:scene3d>
              <a:camera prst="orthographicFront"/>
              <a:lightRig rig="threePt" dir="t"/>
            </a:scene3d>
            <a:sp3d contourW="6350" prstMaterial="matte">
              <a:contourClr>
                <a:schemeClr val="tx1"/>
              </a:contourClr>
            </a:sp3d>
          </c:spPr>
          <c:invertIfNegative val="0"/>
          <c:dPt>
            <c:idx val="4"/>
            <c:invertIfNegative val="0"/>
            <c:bubble3D val="0"/>
            <c:spPr>
              <a:pattFill prst="dotDmnd">
                <a:fgClr>
                  <a:schemeClr val="tx1"/>
                </a:fgClr>
                <a:bgClr>
                  <a:srgbClr val="AAE600"/>
                </a:bgClr>
              </a:pattFill>
              <a:ln w="6350">
                <a:solidFill>
                  <a:schemeClr val="tx1"/>
                </a:solidFill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/>
                <a:lightRig rig="threePt" dir="t"/>
              </a:scene3d>
              <a:sp3d contourW="6350" prstMaterial="matte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F72-483C-8FD5-599086E5ABF4}"/>
              </c:ext>
            </c:extLst>
          </c:dPt>
          <c:cat>
            <c:numRef>
              <c:f>Synergism!$A$25:$A$32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2.9999999999999997E-4</c:v>
                </c:pt>
                <c:pt idx="3">
                  <c:v>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7.0000000000000001E-3</c:v>
                </c:pt>
                <c:pt idx="7">
                  <c:v>0.01</c:v>
                </c:pt>
              </c:numCache>
            </c:numRef>
          </c:cat>
          <c:val>
            <c:numRef>
              <c:f>Synergism!$F$25:$F$32</c:f>
              <c:numCache>
                <c:formatCode>General</c:formatCode>
                <c:ptCount val="8"/>
                <c:pt idx="0">
                  <c:v>46.419371458011334</c:v>
                </c:pt>
                <c:pt idx="1">
                  <c:v>51.513353115727014</c:v>
                </c:pt>
                <c:pt idx="2">
                  <c:v>59.076122316200397</c:v>
                </c:pt>
                <c:pt idx="3">
                  <c:v>85.664761547830977</c:v>
                </c:pt>
                <c:pt idx="4">
                  <c:v>94.64174454828661</c:v>
                </c:pt>
                <c:pt idx="5">
                  <c:v>95.047923322683715</c:v>
                </c:pt>
                <c:pt idx="6">
                  <c:v>94.295743747257575</c:v>
                </c:pt>
                <c:pt idx="7">
                  <c:v>94.710160899272637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EF72-483C-8FD5-599086E5ABF4}"/>
            </c:ext>
          </c:extLst>
        </c:ser>
        <c:ser>
          <c:idx val="1"/>
          <c:order val="1"/>
          <c:tx>
            <c:v>α = 0.5</c:v>
          </c:tx>
          <c:spPr>
            <a:pattFill prst="ltUpDiag">
              <a:fgClr>
                <a:schemeClr val="tx1"/>
              </a:fgClr>
              <a:bgClr>
                <a:srgbClr val="7DE6FF"/>
              </a:bgClr>
            </a:pattFill>
            <a:ln w="6350">
              <a:solidFill>
                <a:schemeClr val="tx1"/>
              </a:solidFill>
            </a:ln>
            <a:effectLst>
              <a:outerShdw blurRad="50800" dist="63500" dir="5400000" algn="ctr" rotWithShape="0">
                <a:srgbClr val="000000">
                  <a:alpha val="0"/>
                </a:srgbClr>
              </a:outerShdw>
            </a:effectLst>
            <a:scene3d>
              <a:camera prst="orthographicFront"/>
              <a:lightRig rig="threePt" dir="t"/>
            </a:scene3d>
            <a:sp3d contourW="6350" prstMaterial="matte">
              <a:contourClr>
                <a:schemeClr val="tx1"/>
              </a:contourClr>
            </a:sp3d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F72-483C-8FD5-599086E5ABF4}"/>
              </c:ext>
            </c:extLst>
          </c:dPt>
          <c:cat>
            <c:numRef>
              <c:f>Synergism!$A$25:$A$32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2.9999999999999997E-4</c:v>
                </c:pt>
                <c:pt idx="3">
                  <c:v>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7.0000000000000001E-3</c:v>
                </c:pt>
                <c:pt idx="7">
                  <c:v>0.01</c:v>
                </c:pt>
              </c:numCache>
            </c:numRef>
          </c:cat>
          <c:val>
            <c:numRef>
              <c:f>Synergism!$I$25:$I$32</c:f>
              <c:numCache>
                <c:formatCode>General</c:formatCode>
                <c:ptCount val="8"/>
                <c:pt idx="0">
                  <c:v>38.796992481203013</c:v>
                </c:pt>
                <c:pt idx="1">
                  <c:v>41.082621082621088</c:v>
                </c:pt>
                <c:pt idx="2">
                  <c:v>46.559206447613157</c:v>
                </c:pt>
                <c:pt idx="3">
                  <c:v>71.574903969270167</c:v>
                </c:pt>
                <c:pt idx="4">
                  <c:v>87.872225230102856</c:v>
                </c:pt>
                <c:pt idx="5">
                  <c:v>86.193029490616624</c:v>
                </c:pt>
                <c:pt idx="6">
                  <c:v>83.720930232558132</c:v>
                </c:pt>
                <c:pt idx="7">
                  <c:v>84.158415841584159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4-EF72-483C-8FD5-599086E5ABF4}"/>
            </c:ext>
          </c:extLst>
        </c:ser>
        <c:ser>
          <c:idx val="2"/>
          <c:order val="2"/>
          <c:tx>
            <c:v>α = 0.7</c:v>
          </c:tx>
          <c:spPr>
            <a:solidFill>
              <a:srgbClr val="FF6600"/>
            </a:solidFill>
            <a:ln>
              <a:solidFill>
                <a:schemeClr val="tx1"/>
              </a:solidFill>
            </a:ln>
            <a:effectLst/>
            <a:scene3d>
              <a:camera prst="orthographicFront"/>
              <a:lightRig rig="threePt" dir="t"/>
            </a:scene3d>
            <a:sp3d prstMaterial="matte">
              <a:contourClr>
                <a:schemeClr val="tx1"/>
              </a:contourClr>
            </a:sp3d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F72-483C-8FD5-599086E5ABF4}"/>
              </c:ext>
            </c:extLst>
          </c:dPt>
          <c:cat>
            <c:numRef>
              <c:f>Synergism!$A$25:$A$32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2.9999999999999997E-4</c:v>
                </c:pt>
                <c:pt idx="3">
                  <c:v>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7.0000000000000001E-3</c:v>
                </c:pt>
                <c:pt idx="7">
                  <c:v>0.01</c:v>
                </c:pt>
              </c:numCache>
            </c:numRef>
          </c:cat>
          <c:val>
            <c:numRef>
              <c:f>Synergism!$L$25:$L$32</c:f>
              <c:numCache>
                <c:formatCode>General</c:formatCode>
                <c:ptCount val="8"/>
                <c:pt idx="0">
                  <c:v>31.673987310883366</c:v>
                </c:pt>
                <c:pt idx="1">
                  <c:v>32.493150684931507</c:v>
                </c:pt>
                <c:pt idx="2">
                  <c:v>35.760805210183541</c:v>
                </c:pt>
                <c:pt idx="3">
                  <c:v>49.439523398918233</c:v>
                </c:pt>
                <c:pt idx="4">
                  <c:v>58.831977022498791</c:v>
                </c:pt>
                <c:pt idx="5">
                  <c:v>69.63048498845265</c:v>
                </c:pt>
                <c:pt idx="6">
                  <c:v>75.385080036242826</c:v>
                </c:pt>
                <c:pt idx="7">
                  <c:v>76.41868248897002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6-EF72-483C-8FD5-599086E5A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2"/>
        <c:gapDepth val="490"/>
        <c:shape val="box"/>
        <c:axId val="-304758384"/>
        <c:axId val="-304749136"/>
        <c:axId val="0"/>
      </c:bar3DChart>
      <c:catAx>
        <c:axId val="-304758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Mixture</a:t>
                </a:r>
                <a:r>
                  <a:rPr lang="en-US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</a:t>
                </a: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oncentration </a:t>
                </a:r>
                <a:r>
                  <a:rPr lang="en-US" sz="9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(mol</a:t>
                </a:r>
                <a:r>
                  <a:rPr lang="en-US" sz="1100">
                    <a:solidFill>
                      <a:sysClr val="windowText" lastClr="000000"/>
                    </a:solidFill>
                    <a:effectLst/>
                    <a:latin typeface="Calibri" panose="020F0502020204030204" pitchFamily="34" charset="0"/>
                    <a:ea typeface="+mn-ea"/>
                    <a:cs typeface="+mn-cs"/>
                  </a:rPr>
                  <a:t>ˑ</a:t>
                </a:r>
                <a:r>
                  <a:rPr lang="en-US" sz="9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dm</a:t>
                </a:r>
                <a:r>
                  <a:rPr lang="en-US" sz="900" b="1" i="0" baseline="3000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−</a:t>
                </a:r>
                <a:r>
                  <a:rPr lang="en-US" sz="9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³)</a:t>
                </a:r>
                <a:endParaRPr lang="en-US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34373256683193554"/>
              <c:y val="0.941938584194214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749136"/>
        <c:crossesAt val="0"/>
        <c:auto val="1"/>
        <c:lblAlgn val="ctr"/>
        <c:lblOffset val="100"/>
        <c:noMultiLvlLbl val="0"/>
      </c:catAx>
      <c:valAx>
        <c:axId val="-304749136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Synergism (%)</a:t>
                </a:r>
              </a:p>
            </c:rich>
          </c:tx>
          <c:layout>
            <c:manualLayout>
              <c:xMode val="edge"/>
              <c:yMode val="edge"/>
              <c:x val="3.934064786347489E-3"/>
              <c:y val="0.345782540361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758384"/>
        <c:crosses val="autoZero"/>
        <c:crossBetween val="between"/>
        <c:majorUnit val="20"/>
      </c:valAx>
      <c:spPr>
        <a:noFill/>
        <a:ln w="25400">
          <a:noFill/>
        </a:ln>
        <a:effectLst>
          <a:glow rad="139700">
            <a:schemeClr val="accent1">
              <a:alpha val="40000"/>
            </a:schemeClr>
          </a:glow>
        </a:effectLst>
      </c:spPr>
    </c:plotArea>
    <c:legend>
      <c:legendPos val="t"/>
      <c:layout>
        <c:manualLayout>
          <c:xMode val="edge"/>
          <c:yMode val="edge"/>
          <c:x val="0.13400782857711635"/>
          <c:y val="2.0293023073608335E-2"/>
          <c:w val="0.39883213683760815"/>
          <c:h val="0.14947349864848983"/>
        </c:manualLayout>
      </c:layout>
      <c:overlay val="0"/>
      <c:spPr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40"/>
      <c:depthPercent val="50"/>
      <c:rAngAx val="1"/>
    </c:view3D>
    <c:floor>
      <c:thickness val="0"/>
      <c:spPr>
        <a:noFill/>
        <a:ln>
          <a:solidFill>
            <a:schemeClr val="bg1">
              <a:lumMod val="50000"/>
            </a:schemeClr>
          </a:solidFill>
        </a:ln>
        <a:effectLst/>
        <a:scene3d>
          <a:camera prst="orthographicFront"/>
          <a:lightRig rig="threePt" dir="t"/>
        </a:scene3d>
        <a:sp3d>
          <a:contourClr>
            <a:schemeClr val="bg1">
              <a:lumMod val="50000"/>
            </a:schemeClr>
          </a:contourClr>
        </a:sp3d>
      </c:spPr>
    </c:floor>
    <c:sideWall>
      <c:thickness val="0"/>
      <c:spPr>
        <a:noFill/>
        <a:ln w="12700">
          <a:solidFill>
            <a:schemeClr val="tx1"/>
          </a:solidFill>
        </a:ln>
        <a:effectLst>
          <a:outerShdw dist="50800" dir="4200000" algn="ctr" rotWithShape="0">
            <a:schemeClr val="bg1"/>
          </a:outerShdw>
        </a:effectLst>
        <a:scene3d>
          <a:camera prst="orthographicFront"/>
          <a:lightRig rig="threePt" dir="t"/>
        </a:scene3d>
        <a:sp3d contourW="12700">
          <a:contourClr>
            <a:schemeClr val="tx1"/>
          </a:contourClr>
        </a:sp3d>
      </c:spPr>
    </c:sideWall>
    <c:backWall>
      <c:thickness val="0"/>
      <c:spPr>
        <a:noFill/>
        <a:ln w="12700">
          <a:solidFill>
            <a:schemeClr val="tx1"/>
          </a:solidFill>
        </a:ln>
        <a:effectLst>
          <a:outerShdw dist="50800" dir="4200000" algn="ctr" rotWithShape="0">
            <a:schemeClr val="bg1"/>
          </a:outerShdw>
        </a:effectLst>
        <a:scene3d>
          <a:camera prst="orthographicFront"/>
          <a:lightRig rig="threePt" dir="t"/>
        </a:scene3d>
        <a:sp3d contourW="12700">
          <a:bevelT w="635000"/>
          <a:contourClr>
            <a:schemeClr val="tx1"/>
          </a:contourClr>
        </a:sp3d>
      </c:spPr>
    </c:backWall>
    <c:plotArea>
      <c:layout>
        <c:manualLayout>
          <c:layoutTarget val="inner"/>
          <c:xMode val="edge"/>
          <c:yMode val="edge"/>
          <c:x val="8.0539209109698168E-2"/>
          <c:y val="1.2798707213896206E-2"/>
          <c:w val="0.89385230412544248"/>
          <c:h val="0.8817988889297422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'Max sinergy'!$B$2</c:f>
              <c:strCache>
                <c:ptCount val="1"/>
                <c:pt idx="0">
                  <c:v>Salt and alkali free</c:v>
                </c:pt>
              </c:strCache>
            </c:strRef>
          </c:tx>
          <c:spPr>
            <a:solidFill>
              <a:srgbClr val="FF6600"/>
            </a:solidFill>
            <a:ln w="6350">
              <a:solidFill>
                <a:schemeClr val="tx1"/>
              </a:solidFill>
            </a:ln>
            <a:effectLst>
              <a:outerShdw sx="1000" sy="1000" rotWithShape="0">
                <a:srgbClr val="000000"/>
              </a:outerShdw>
            </a:effectLst>
            <a:scene3d>
              <a:camera prst="orthographicFront"/>
              <a:lightRig rig="threePt" dir="t"/>
            </a:scene3d>
            <a:sp3d contourW="6350" prstMaterial="matte">
              <a:contourClr>
                <a:schemeClr val="tx1"/>
              </a:contourClr>
            </a:sp3d>
          </c:spPr>
          <c:invertIfNegative val="0"/>
          <c:dPt>
            <c:idx val="4"/>
            <c:invertIfNegative val="0"/>
            <c:bubble3D val="0"/>
            <c:spPr>
              <a:solidFill>
                <a:srgbClr val="FF6600"/>
              </a:solidFill>
              <a:ln w="6350">
                <a:solidFill>
                  <a:schemeClr val="tx1"/>
                </a:solidFill>
              </a:ln>
              <a:effectLst>
                <a:outerShdw sx="1000" sy="1000" rotWithShape="0">
                  <a:srgbClr val="000000"/>
                </a:outerShdw>
              </a:effectLst>
              <a:scene3d>
                <a:camera prst="orthographicFront"/>
                <a:lightRig rig="threePt" dir="t"/>
              </a:scene3d>
              <a:sp3d contourW="6350" prstMaterial="matte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D7F-43C8-AC73-A68886718ADE}"/>
              </c:ext>
            </c:extLst>
          </c:dPt>
          <c:cat>
            <c:numRef>
              <c:f>'Max sinergy'!$A$3:$A$9</c:f>
              <c:numCache>
                <c:formatCode>General</c:formatCode>
                <c:ptCount val="7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</c:numCache>
            </c:numRef>
          </c:cat>
          <c:val>
            <c:numRef>
              <c:f>'Max sinergy'!$B$3:$B$9</c:f>
              <c:numCache>
                <c:formatCode>General</c:formatCode>
                <c:ptCount val="7"/>
                <c:pt idx="0">
                  <c:v>56.355254842187442</c:v>
                </c:pt>
                <c:pt idx="1">
                  <c:v>56.209306018739092</c:v>
                </c:pt>
                <c:pt idx="2">
                  <c:v>63.887672166252976</c:v>
                </c:pt>
                <c:pt idx="3">
                  <c:v>78.349698115508929</c:v>
                </c:pt>
                <c:pt idx="4">
                  <c:v>83.55263157894737</c:v>
                </c:pt>
                <c:pt idx="5">
                  <c:v>78.672985781990519</c:v>
                </c:pt>
                <c:pt idx="6">
                  <c:v>71.021453730387449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6FC6-4318-9540-2CD70677C410}"/>
            </c:ext>
          </c:extLst>
        </c:ser>
        <c:ser>
          <c:idx val="1"/>
          <c:order val="1"/>
          <c:tx>
            <c:strRef>
              <c:f>'Max sinergy'!$C$2</c:f>
              <c:strCache>
                <c:ptCount val="1"/>
                <c:pt idx="0">
                  <c:v>Salt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rgbClr val="7DE6FF"/>
              </a:bgClr>
            </a:pattFill>
            <a:ln w="6350">
              <a:solidFill>
                <a:schemeClr val="tx1"/>
              </a:solidFill>
            </a:ln>
            <a:effectLst>
              <a:outerShdw blurRad="50800" dist="63500" dir="5400000" algn="ctr" rotWithShape="0">
                <a:srgbClr val="000000">
                  <a:alpha val="0"/>
                </a:srgbClr>
              </a:outerShdw>
            </a:effectLst>
            <a:scene3d>
              <a:camera prst="orthographicFront"/>
              <a:lightRig rig="threePt" dir="t"/>
            </a:scene3d>
            <a:sp3d contourW="6350" prstMaterial="matte">
              <a:contourClr>
                <a:schemeClr val="tx1"/>
              </a:contourClr>
            </a:sp3d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D7F-43C8-AC73-A68886718ADE}"/>
              </c:ext>
            </c:extLst>
          </c:dPt>
          <c:cat>
            <c:numRef>
              <c:f>'Max sinergy'!$A$3:$A$9</c:f>
              <c:numCache>
                <c:formatCode>General</c:formatCode>
                <c:ptCount val="7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</c:numCache>
            </c:numRef>
          </c:cat>
          <c:val>
            <c:numRef>
              <c:f>'Max sinergy'!$C$3:$C$9</c:f>
              <c:numCache>
                <c:formatCode>General</c:formatCode>
                <c:ptCount val="7"/>
                <c:pt idx="0">
                  <c:v>34.618310930763371</c:v>
                </c:pt>
                <c:pt idx="1">
                  <c:v>40.997977073499655</c:v>
                </c:pt>
                <c:pt idx="2">
                  <c:v>56.320213685285566</c:v>
                </c:pt>
                <c:pt idx="3">
                  <c:v>72.826086956521735</c:v>
                </c:pt>
                <c:pt idx="4">
                  <c:v>74.927917763570264</c:v>
                </c:pt>
                <c:pt idx="5">
                  <c:v>67.924528301886795</c:v>
                </c:pt>
                <c:pt idx="6">
                  <c:v>67.151104917380053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6FC6-4318-9540-2CD70677C410}"/>
            </c:ext>
          </c:extLst>
        </c:ser>
        <c:ser>
          <c:idx val="2"/>
          <c:order val="2"/>
          <c:tx>
            <c:strRef>
              <c:f>'Max sinergy'!$D$2</c:f>
              <c:strCache>
                <c:ptCount val="1"/>
                <c:pt idx="0">
                  <c:v>Salt-alkali</c:v>
                </c:pt>
              </c:strCache>
            </c:strRef>
          </c:tx>
          <c:spPr>
            <a:solidFill>
              <a:srgbClr val="AAE600"/>
            </a:solidFill>
            <a:ln>
              <a:solidFill>
                <a:schemeClr val="tx1"/>
              </a:solidFill>
            </a:ln>
            <a:effectLst/>
            <a:scene3d>
              <a:camera prst="orthographicFront"/>
              <a:lightRig rig="threePt" dir="t"/>
            </a:scene3d>
            <a:sp3d prstMaterial="matte">
              <a:contourClr>
                <a:schemeClr val="tx1"/>
              </a:contourClr>
            </a:sp3d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D7F-43C8-AC73-A68886718ADE}"/>
              </c:ext>
            </c:extLst>
          </c:dPt>
          <c:val>
            <c:numRef>
              <c:f>'Max sinergy'!$D$3:$D$9</c:f>
              <c:numCache>
                <c:formatCode>General</c:formatCode>
                <c:ptCount val="7"/>
                <c:pt idx="0">
                  <c:v>46.419371458011334</c:v>
                </c:pt>
                <c:pt idx="1">
                  <c:v>51.513353115727014</c:v>
                </c:pt>
                <c:pt idx="2">
                  <c:v>85.664761547830977</c:v>
                </c:pt>
                <c:pt idx="3">
                  <c:v>94.64174454828661</c:v>
                </c:pt>
                <c:pt idx="4">
                  <c:v>95.047923322683715</c:v>
                </c:pt>
                <c:pt idx="5">
                  <c:v>94.295743747257575</c:v>
                </c:pt>
                <c:pt idx="6">
                  <c:v>94.710160899272637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6-AD7F-43C8-AC73-A68886718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2"/>
        <c:gapDepth val="490"/>
        <c:shape val="box"/>
        <c:axId val="-304754576"/>
        <c:axId val="-304755120"/>
        <c:axId val="0"/>
      </c:bar3DChart>
      <c:catAx>
        <c:axId val="-304754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Concentration(mol.dm</a:t>
                </a:r>
                <a:r>
                  <a:rPr lang="en-US" sz="900" b="1" i="0" u="none" strike="noStrike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−</a:t>
                </a:r>
                <a:r>
                  <a:rPr lang="en-US" sz="900" b="1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³</a:t>
                </a:r>
                <a:r>
                  <a:rPr lang="en-US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39025834499008444"/>
              <c:y val="0.950795597341448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755120"/>
        <c:crossesAt val="0"/>
        <c:auto val="1"/>
        <c:lblAlgn val="ctr"/>
        <c:lblOffset val="100"/>
        <c:noMultiLvlLbl val="0"/>
      </c:catAx>
      <c:valAx>
        <c:axId val="-304755120"/>
        <c:scaling>
          <c:orientation val="minMax"/>
          <c:max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Maximum degree of synergism (%)</a:t>
                </a:r>
              </a:p>
            </c:rich>
          </c:tx>
          <c:layout>
            <c:manualLayout>
              <c:xMode val="edge"/>
              <c:yMode val="edge"/>
              <c:x val="9.1561213343837339E-3"/>
              <c:y val="0.26114452684830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754576"/>
        <c:crosses val="autoZero"/>
        <c:crossBetween val="between"/>
        <c:majorUnit val="20"/>
      </c:valAx>
      <c:spPr>
        <a:noFill/>
        <a:ln w="25400">
          <a:noFill/>
        </a:ln>
        <a:effectLst>
          <a:glow rad="139700">
            <a:schemeClr val="accent1">
              <a:alpha val="40000"/>
            </a:schemeClr>
          </a:glow>
        </a:effectLst>
      </c:spPr>
    </c:plotArea>
    <c:legend>
      <c:legendPos val="t"/>
      <c:layout>
        <c:manualLayout>
          <c:xMode val="edge"/>
          <c:yMode val="edge"/>
          <c:x val="0.21207507532022468"/>
          <c:y val="4.4979192365303095E-2"/>
          <c:w val="0.32050041607806307"/>
          <c:h val="0.11819735409051223"/>
        </c:manualLayout>
      </c:layout>
      <c:overlay val="0"/>
      <c:spPr>
        <a:noFill/>
        <a:ln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10770024714649E-2"/>
          <c:y val="3.3665862646775242E-2"/>
          <c:w val="0.8623254754446017"/>
          <c:h val="0.82943790754745184"/>
        </c:manualLayout>
      </c:layout>
      <c:scatterChart>
        <c:scatterStyle val="lineMarker"/>
        <c:varyColors val="0"/>
        <c:ser>
          <c:idx val="2"/>
          <c:order val="0"/>
          <c:tx>
            <c:strRef>
              <c:f>'Max sinergy'!$D$2</c:f>
              <c:strCache>
                <c:ptCount val="1"/>
                <c:pt idx="0">
                  <c:v>Salt-alkali</c:v>
                </c:pt>
              </c:strCache>
            </c:strRef>
          </c:tx>
          <c:spPr>
            <a:ln w="12700" cap="rnd">
              <a:solidFill>
                <a:srgbClr val="00CC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CC00"/>
                </a:solidFill>
              </a:ln>
              <a:effectLst/>
            </c:spPr>
          </c:marker>
          <c:xVal>
            <c:numRef>
              <c:f>'Max sinergy'!$A$3:$A$9</c:f>
              <c:numCache>
                <c:formatCode>General</c:formatCode>
                <c:ptCount val="7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</c:numCache>
            </c:numRef>
          </c:xVal>
          <c:yVal>
            <c:numRef>
              <c:f>'Max sinergy'!$D$3:$D$9</c:f>
              <c:numCache>
                <c:formatCode>General</c:formatCode>
                <c:ptCount val="7"/>
                <c:pt idx="0">
                  <c:v>46.419371458011334</c:v>
                </c:pt>
                <c:pt idx="1">
                  <c:v>51.513353115727014</c:v>
                </c:pt>
                <c:pt idx="2">
                  <c:v>85.664761547830977</c:v>
                </c:pt>
                <c:pt idx="3">
                  <c:v>94.64174454828661</c:v>
                </c:pt>
                <c:pt idx="4">
                  <c:v>95.047923322683715</c:v>
                </c:pt>
                <c:pt idx="5">
                  <c:v>94.295743747257575</c:v>
                </c:pt>
                <c:pt idx="6">
                  <c:v>94.710160899272637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67-4303-A0BA-79D4C44AC18C}"/>
            </c:ext>
          </c:extLst>
        </c:ser>
        <c:ser>
          <c:idx val="0"/>
          <c:order val="1"/>
          <c:tx>
            <c:strRef>
              <c:f>'Max sinergy'!$B$2</c:f>
              <c:strCache>
                <c:ptCount val="1"/>
                <c:pt idx="0">
                  <c:v>Salt and alkali free</c:v>
                </c:pt>
              </c:strCache>
            </c:strRef>
          </c:tx>
          <c:spPr>
            <a:ln w="12700" cap="rnd">
              <a:solidFill>
                <a:srgbClr val="FF6600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rgbClr val="FF6600"/>
                </a:solidFill>
              </a:ln>
              <a:effectLst/>
            </c:spPr>
          </c:marker>
          <c:xVal>
            <c:numRef>
              <c:f>'Max sinergy'!$A$3:$A$9</c:f>
              <c:numCache>
                <c:formatCode>General</c:formatCode>
                <c:ptCount val="7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</c:numCache>
            </c:numRef>
          </c:xVal>
          <c:yVal>
            <c:numRef>
              <c:f>'Max sinergy'!$B$3:$B$9</c:f>
              <c:numCache>
                <c:formatCode>General</c:formatCode>
                <c:ptCount val="7"/>
                <c:pt idx="0">
                  <c:v>56.355254842187442</c:v>
                </c:pt>
                <c:pt idx="1">
                  <c:v>56.209306018739092</c:v>
                </c:pt>
                <c:pt idx="2">
                  <c:v>63.887672166252976</c:v>
                </c:pt>
                <c:pt idx="3">
                  <c:v>78.349698115508929</c:v>
                </c:pt>
                <c:pt idx="4">
                  <c:v>83.55263157894737</c:v>
                </c:pt>
                <c:pt idx="5">
                  <c:v>78.672985781990519</c:v>
                </c:pt>
                <c:pt idx="6">
                  <c:v>71.021453730387449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AD-4152-8651-0D6C24CB0AAA}"/>
            </c:ext>
          </c:extLst>
        </c:ser>
        <c:ser>
          <c:idx val="1"/>
          <c:order val="2"/>
          <c:tx>
            <c:strRef>
              <c:f>'Max sinergy'!$C$2</c:f>
              <c:strCache>
                <c:ptCount val="1"/>
                <c:pt idx="0">
                  <c:v>Salt</c:v>
                </c:pt>
              </c:strCache>
            </c:strRef>
          </c:tx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'Max sinergy'!$A$3:$A$9</c:f>
              <c:numCache>
                <c:formatCode>General</c:formatCode>
                <c:ptCount val="7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</c:numCache>
            </c:numRef>
          </c:xVal>
          <c:yVal>
            <c:numRef>
              <c:f>'Max sinergy'!$C$3:$C$9</c:f>
              <c:numCache>
                <c:formatCode>General</c:formatCode>
                <c:ptCount val="7"/>
                <c:pt idx="0">
                  <c:v>34.618310930763371</c:v>
                </c:pt>
                <c:pt idx="1">
                  <c:v>40.997977073499655</c:v>
                </c:pt>
                <c:pt idx="2">
                  <c:v>56.320213685285566</c:v>
                </c:pt>
                <c:pt idx="3">
                  <c:v>72.826086956521735</c:v>
                </c:pt>
                <c:pt idx="4">
                  <c:v>74.927917763570264</c:v>
                </c:pt>
                <c:pt idx="5">
                  <c:v>67.924528301886795</c:v>
                </c:pt>
                <c:pt idx="6">
                  <c:v>67.151104917380053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AD-4152-8651-0D6C24CB0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4756752"/>
        <c:axId val="-304747504"/>
      </c:scatterChart>
      <c:valAx>
        <c:axId val="-304756752"/>
        <c:scaling>
          <c:orientation val="minMax"/>
          <c:max val="1.0000000000000002E-2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 (mol.dm</a:t>
                </a:r>
                <a:r>
                  <a:rPr lang="en-US" sz="900" b="1" i="0" u="none" strike="noStrike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−</a:t>
                </a:r>
                <a:r>
                  <a:rPr lang="en-US" sz="900" b="1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³</a:t>
                </a: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747504"/>
        <c:crosses val="autoZero"/>
        <c:crossBetween val="midCat"/>
      </c:valAx>
      <c:valAx>
        <c:axId val="-304747504"/>
        <c:scaling>
          <c:orientation val="minMax"/>
          <c:max val="100"/>
          <c:min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Muximum </a:t>
                </a:r>
                <a:r>
                  <a:rPr lang="en-US" sz="900" b="1" i="0" u="none" strike="noStrike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degree </a:t>
                </a: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of</a:t>
                </a:r>
                <a:r>
                  <a:rPr lang="en-US" sz="9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synergism (%)</a:t>
                </a:r>
                <a:endParaRPr lang="en-US" sz="900" b="1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756752"/>
        <c:crosses val="autoZero"/>
        <c:crossBetween val="midCat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38241909004402341"/>
          <c:y val="0.68258583410412699"/>
          <c:w val="0.50076606957994796"/>
          <c:h val="0.111495507281570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tx1">
              <a:lumMod val="85000"/>
              <a:lumOff val="15000"/>
            </a:schemeClr>
          </a:solidFill>
        </a:ln>
        <a:effectLst/>
        <a:sp3d>
          <a:contourClr>
            <a:schemeClr val="tx1">
              <a:lumMod val="85000"/>
              <a:lumOff val="15000"/>
            </a:schemeClr>
          </a:contourClr>
        </a:sp3d>
      </c:spPr>
    </c:floor>
    <c:sideWall>
      <c:thickness val="0"/>
      <c:spPr>
        <a:noFill/>
        <a:ln>
          <a:solidFill>
            <a:schemeClr val="tx1">
              <a:lumMod val="85000"/>
              <a:lumOff val="15000"/>
            </a:schemeClr>
          </a:solidFill>
        </a:ln>
        <a:effectLst/>
        <a:sp3d>
          <a:contourClr>
            <a:schemeClr val="tx1">
              <a:lumMod val="85000"/>
              <a:lumOff val="15000"/>
            </a:schemeClr>
          </a:contourClr>
        </a:sp3d>
      </c:spPr>
    </c:sideWall>
    <c:backWall>
      <c:thickness val="0"/>
      <c:spPr>
        <a:noFill/>
        <a:ln>
          <a:solidFill>
            <a:schemeClr val="tx1">
              <a:lumMod val="85000"/>
              <a:lumOff val="15000"/>
            </a:schemeClr>
          </a:solidFill>
        </a:ln>
        <a:effectLst/>
        <a:sp3d>
          <a:contourClr>
            <a:schemeClr val="tx1">
              <a:lumMod val="85000"/>
              <a:lumOff val="15000"/>
            </a:schemeClr>
          </a:contourClr>
        </a:sp3d>
      </c:spPr>
    </c:backWall>
    <c:plotArea>
      <c:layout>
        <c:manualLayout>
          <c:layoutTarget val="inner"/>
          <c:xMode val="edge"/>
          <c:yMode val="edge"/>
          <c:x val="0.14072945349190721"/>
          <c:y val="2.0682779235928841E-2"/>
          <c:w val="0.83852124894663771"/>
          <c:h val="0.85461431904345286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'CMC comparision'!$C$1</c:f>
              <c:strCache>
                <c:ptCount val="1"/>
                <c:pt idx="0">
                  <c:v>Salt and alkali free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6EE-4C50-A17D-362AE7E774C1}"/>
              </c:ext>
            </c:extLst>
          </c:dPt>
          <c:dPt>
            <c:idx val="1"/>
            <c:invertIfNegative val="0"/>
            <c:bubble3D val="0"/>
            <c:spPr>
              <a:solidFill>
                <a:srgbClr val="FF9966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6EE-4C50-A17D-362AE7E774C1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6EE-4C50-A17D-362AE7E774C1}"/>
              </c:ext>
            </c:extLst>
          </c:dPt>
          <c:dPt>
            <c:idx val="3"/>
            <c:invertIfNegative val="0"/>
            <c:bubble3D val="0"/>
            <c:spPr>
              <a:solidFill>
                <a:srgbClr val="9BFF2D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6EE-4C50-A17D-362AE7E774C1}"/>
              </c:ext>
            </c:extLst>
          </c:dPt>
          <c:dPt>
            <c:idx val="4"/>
            <c:invertIfNegative val="0"/>
            <c:bubble3D val="0"/>
            <c:spPr>
              <a:solidFill>
                <a:srgbClr val="00DA00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6EE-4C50-A17D-362AE7E774C1}"/>
              </c:ext>
            </c:extLst>
          </c:dPt>
          <c:cat>
            <c:numRef>
              <c:f>'CMC comparision'!$A$3:$A$7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cat>
          <c:val>
            <c:numRef>
              <c:f>'CMC comparision'!$B$3:$B$7</c:f>
              <c:numCache>
                <c:formatCode>General</c:formatCode>
                <c:ptCount val="5"/>
                <c:pt idx="0">
                  <c:v>9.4000000000000004E-3</c:v>
                </c:pt>
                <c:pt idx="1">
                  <c:v>2.7000000000000001E-3</c:v>
                </c:pt>
                <c:pt idx="2">
                  <c:v>3.7000000000000002E-3</c:v>
                </c:pt>
                <c:pt idx="3">
                  <c:v>6.7999999999999996E-3</c:v>
                </c:pt>
                <c:pt idx="4">
                  <c:v>9.7000000000000003E-3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A-56EE-4C50-A17D-362AE7E774C1}"/>
            </c:ext>
          </c:extLst>
        </c:ser>
        <c:ser>
          <c:idx val="0"/>
          <c:order val="1"/>
          <c:tx>
            <c:strRef>
              <c:f>'CMC comparision'!$F$1</c:f>
              <c:strCache>
                <c:ptCount val="1"/>
                <c:pt idx="0">
                  <c:v>Salt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  <a:sp3d>
              <a:contourClr>
                <a:schemeClr val="tx1">
                  <a:lumMod val="85000"/>
                  <a:lumOff val="1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rgbClr val="FF0000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  <a:sp3d>
                <a:contourClr>
                  <a:schemeClr val="tx1">
                    <a:lumMod val="85000"/>
                    <a:lumOff val="1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56EE-4C50-A17D-362AE7E774C1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rgbClr val="FF9966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  <a:sp3d>
                <a:contourClr>
                  <a:schemeClr val="tx1">
                    <a:lumMod val="85000"/>
                    <a:lumOff val="1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56EE-4C50-A17D-362AE7E774C1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rgbClr val="FFFF00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  <a:sp3d>
                <a:contourClr>
                  <a:schemeClr val="tx1">
                    <a:lumMod val="85000"/>
                    <a:lumOff val="1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56EE-4C50-A17D-362AE7E774C1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rgbClr val="9BFF2D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  <a:sp3d>
                <a:contourClr>
                  <a:schemeClr val="tx1">
                    <a:lumMod val="85000"/>
                    <a:lumOff val="1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56EE-4C50-A17D-362AE7E774C1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rgbClr val="00DA00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  <a:sp3d>
                <a:contourClr>
                  <a:schemeClr val="tx1">
                    <a:lumMod val="85000"/>
                    <a:lumOff val="1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56EE-4C50-A17D-362AE7E774C1}"/>
              </c:ext>
            </c:extLst>
          </c:dPt>
          <c:cat>
            <c:numRef>
              <c:f>'CMC comparision'!$A$3:$A$7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cat>
          <c:val>
            <c:numRef>
              <c:f>'CMC comparision'!$E$3:$E$7</c:f>
              <c:numCache>
                <c:formatCode>General</c:formatCode>
                <c:ptCount val="5"/>
                <c:pt idx="0">
                  <c:v>6.1999999999999998E-3</c:v>
                </c:pt>
                <c:pt idx="1">
                  <c:v>2.3E-3</c:v>
                </c:pt>
                <c:pt idx="2">
                  <c:v>3.5999999999999999E-3</c:v>
                </c:pt>
                <c:pt idx="3">
                  <c:v>6.4999999999999997E-3</c:v>
                </c:pt>
                <c:pt idx="4">
                  <c:v>9.1000000000000004E-3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15-56EE-4C50-A17D-362AE7E774C1}"/>
            </c:ext>
          </c:extLst>
        </c:ser>
        <c:ser>
          <c:idx val="2"/>
          <c:order val="2"/>
          <c:tx>
            <c:strRef>
              <c:f>'CMC comparision'!$I$1</c:f>
              <c:strCache>
                <c:ptCount val="1"/>
                <c:pt idx="0">
                  <c:v>Salt-alkali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pattFill prst="pct10">
                <a:fgClr>
                  <a:schemeClr val="tx1"/>
                </a:fgClr>
                <a:bgClr>
                  <a:srgbClr val="FF0000"/>
                </a:bgClr>
              </a:patt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56EE-4C50-A17D-362AE7E774C1}"/>
              </c:ext>
            </c:extLst>
          </c:dPt>
          <c:dPt>
            <c:idx val="1"/>
            <c:invertIfNegative val="0"/>
            <c:bubble3D val="0"/>
            <c:spPr>
              <a:pattFill prst="pct10">
                <a:fgClr>
                  <a:schemeClr val="tx1"/>
                </a:fgClr>
                <a:bgClr>
                  <a:srgbClr val="FF9966"/>
                </a:bgClr>
              </a:patt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56EE-4C50-A17D-362AE7E774C1}"/>
              </c:ext>
            </c:extLst>
          </c:dPt>
          <c:dPt>
            <c:idx val="2"/>
            <c:invertIfNegative val="0"/>
            <c:bubble3D val="0"/>
            <c:spPr>
              <a:pattFill prst="pct10">
                <a:fgClr>
                  <a:schemeClr val="tx1"/>
                </a:fgClr>
                <a:bgClr>
                  <a:srgbClr val="FFFF00"/>
                </a:bgClr>
              </a:patt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56EE-4C50-A17D-362AE7E774C1}"/>
              </c:ext>
            </c:extLst>
          </c:dPt>
          <c:dPt>
            <c:idx val="3"/>
            <c:invertIfNegative val="0"/>
            <c:bubble3D val="0"/>
            <c:spPr>
              <a:pattFill prst="pct10">
                <a:fgClr>
                  <a:schemeClr val="tx1"/>
                </a:fgClr>
                <a:bgClr>
                  <a:srgbClr val="9BFF2D"/>
                </a:bgClr>
              </a:patt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56EE-4C50-A17D-362AE7E774C1}"/>
              </c:ext>
            </c:extLst>
          </c:dPt>
          <c:dPt>
            <c:idx val="4"/>
            <c:invertIfNegative val="0"/>
            <c:bubble3D val="0"/>
            <c:spPr>
              <a:pattFill prst="pct10">
                <a:fgClr>
                  <a:schemeClr val="tx1"/>
                </a:fgClr>
                <a:bgClr>
                  <a:srgbClr val="00DA00"/>
                </a:bgClr>
              </a:patt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56EE-4C50-A17D-362AE7E774C1}"/>
              </c:ext>
            </c:extLst>
          </c:dPt>
          <c:val>
            <c:numRef>
              <c:f>'CMC comparision'!$H$3:$H$7</c:f>
              <c:numCache>
                <c:formatCode>General</c:formatCode>
                <c:ptCount val="5"/>
                <c:pt idx="0">
                  <c:v>4.7000000000000002E-3</c:v>
                </c:pt>
                <c:pt idx="1">
                  <c:v>1.5E-3</c:v>
                </c:pt>
                <c:pt idx="2">
                  <c:v>1.9E-3</c:v>
                </c:pt>
                <c:pt idx="3">
                  <c:v>3.8999999999999998E-3</c:v>
                </c:pt>
                <c:pt idx="4">
                  <c:v>5.8999999999999999E-3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20-56EE-4C50-A17D-362AE7E77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304757840"/>
        <c:axId val="-304748048"/>
        <c:axId val="0"/>
      </c:bar3DChart>
      <c:catAx>
        <c:axId val="-304757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900" b="1" i="1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α</a:t>
                </a:r>
                <a:r>
                  <a:rPr lang="en-US" sz="900" b="1" i="0" baseline="-2500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1</a:t>
                </a:r>
                <a:endParaRPr lang="en-US" sz="900" i="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9083565027034654"/>
              <c:y val="0.935181904345290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1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748048"/>
        <c:crosses val="autoZero"/>
        <c:auto val="1"/>
        <c:lblAlgn val="ctr"/>
        <c:lblOffset val="100"/>
        <c:noMultiLvlLbl val="0"/>
      </c:catAx>
      <c:valAx>
        <c:axId val="-30474804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 i="0" baseline="0">
                    <a:effectLst/>
                  </a:rPr>
                  <a:t>CMC (mol.dm</a:t>
                </a:r>
                <a:r>
                  <a:rPr lang="en-US" sz="900" b="1" i="0" u="none" strike="noStrike" baseline="0">
                    <a:effectLst/>
                  </a:rPr>
                  <a:t>⁻</a:t>
                </a:r>
                <a:r>
                  <a:rPr lang="en-US" sz="900" b="1" i="0" baseline="0">
                    <a:effectLst/>
                  </a:rPr>
                  <a:t>³)</a:t>
                </a:r>
                <a:endParaRPr lang="en-US" sz="2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268055356362629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757840"/>
        <c:crosses val="autoZero"/>
        <c:crossBetween val="between"/>
        <c:majorUnit val="2.0000000000000005E-3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373708949709956"/>
          <c:y val="5.6270241243942219E-2"/>
          <c:w val="0.55995878796966658"/>
          <c:h val="0.17473717651532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tx1">
              <a:lumMod val="85000"/>
              <a:lumOff val="15000"/>
            </a:schemeClr>
          </a:solidFill>
        </a:ln>
        <a:effectLst/>
        <a:sp3d>
          <a:contourClr>
            <a:schemeClr val="tx1">
              <a:lumMod val="85000"/>
              <a:lumOff val="15000"/>
            </a:schemeClr>
          </a:contourClr>
        </a:sp3d>
      </c:spPr>
    </c:floor>
    <c:sideWall>
      <c:thickness val="0"/>
      <c:spPr>
        <a:noFill/>
        <a:ln>
          <a:solidFill>
            <a:schemeClr val="tx1">
              <a:lumMod val="85000"/>
              <a:lumOff val="15000"/>
            </a:schemeClr>
          </a:solidFill>
        </a:ln>
        <a:effectLst/>
        <a:sp3d>
          <a:contourClr>
            <a:schemeClr val="tx1">
              <a:lumMod val="85000"/>
              <a:lumOff val="15000"/>
            </a:schemeClr>
          </a:contourClr>
        </a:sp3d>
      </c:spPr>
    </c:sideWall>
    <c:backWall>
      <c:thickness val="0"/>
      <c:spPr>
        <a:noFill/>
        <a:ln>
          <a:solidFill>
            <a:schemeClr val="tx1">
              <a:lumMod val="85000"/>
              <a:lumOff val="15000"/>
            </a:schemeClr>
          </a:solidFill>
        </a:ln>
        <a:effectLst/>
        <a:sp3d>
          <a:contourClr>
            <a:schemeClr val="tx1">
              <a:lumMod val="85000"/>
              <a:lumOff val="15000"/>
            </a:schemeClr>
          </a:contourClr>
        </a:sp3d>
      </c:spPr>
    </c:backWall>
    <c:plotArea>
      <c:layout>
        <c:manualLayout>
          <c:layoutTarget val="inner"/>
          <c:xMode val="edge"/>
          <c:yMode val="edge"/>
          <c:x val="0.14072945349190721"/>
          <c:y val="2.0682779235928841E-2"/>
          <c:w val="0.83852124894663771"/>
          <c:h val="0.85461431904345286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'CMC comparision'!$C$1</c:f>
              <c:strCache>
                <c:ptCount val="1"/>
                <c:pt idx="0">
                  <c:v>Salt and alkali free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624-4C7D-A922-EB8EADA67DD4}"/>
              </c:ext>
            </c:extLst>
          </c:dPt>
          <c:dPt>
            <c:idx val="1"/>
            <c:invertIfNegative val="0"/>
            <c:bubble3D val="0"/>
            <c:spPr>
              <a:solidFill>
                <a:srgbClr val="FF9966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624-4C7D-A922-EB8EADA67DD4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624-4C7D-A922-EB8EADA67DD4}"/>
              </c:ext>
            </c:extLst>
          </c:dPt>
          <c:dPt>
            <c:idx val="3"/>
            <c:invertIfNegative val="0"/>
            <c:bubble3D val="0"/>
            <c:spPr>
              <a:solidFill>
                <a:srgbClr val="9BFF2D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624-4C7D-A922-EB8EADA67DD4}"/>
              </c:ext>
            </c:extLst>
          </c:dPt>
          <c:dPt>
            <c:idx val="4"/>
            <c:invertIfNegative val="0"/>
            <c:bubble3D val="0"/>
            <c:spPr>
              <a:solidFill>
                <a:srgbClr val="00DA00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624-4C7D-A922-EB8EADA67DD4}"/>
              </c:ext>
            </c:extLst>
          </c:dPt>
          <c:cat>
            <c:numRef>
              <c:f>'CMC comparision'!$A$3:$A$7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cat>
          <c:val>
            <c:numRef>
              <c:f>'CMC comparision'!$D$3:$D$7</c:f>
              <c:numCache>
                <c:formatCode>General</c:formatCode>
                <c:ptCount val="5"/>
                <c:pt idx="0">
                  <c:v>4.7300000000000004</c:v>
                </c:pt>
                <c:pt idx="1">
                  <c:v>2.41</c:v>
                </c:pt>
                <c:pt idx="2">
                  <c:v>3.62</c:v>
                </c:pt>
                <c:pt idx="3">
                  <c:v>3.35</c:v>
                </c:pt>
                <c:pt idx="4">
                  <c:v>10.45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A-0624-4C7D-A922-EB8EADA67DD4}"/>
            </c:ext>
          </c:extLst>
        </c:ser>
        <c:ser>
          <c:idx val="0"/>
          <c:order val="1"/>
          <c:tx>
            <c:strRef>
              <c:f>'CMC comparision'!$F$1</c:f>
              <c:strCache>
                <c:ptCount val="1"/>
                <c:pt idx="0">
                  <c:v>Salt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  <a:sp3d>
              <a:contourClr>
                <a:schemeClr val="tx1">
                  <a:lumMod val="85000"/>
                  <a:lumOff val="1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rgbClr val="FF0000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  <a:sp3d>
                <a:contourClr>
                  <a:schemeClr val="tx1">
                    <a:lumMod val="85000"/>
                    <a:lumOff val="1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0624-4C7D-A922-EB8EADA67DD4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rgbClr val="FF9966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  <a:sp3d>
                <a:contourClr>
                  <a:schemeClr val="tx1">
                    <a:lumMod val="85000"/>
                    <a:lumOff val="1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0624-4C7D-A922-EB8EADA67DD4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rgbClr val="FFFF00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  <a:sp3d>
                <a:contourClr>
                  <a:schemeClr val="tx1">
                    <a:lumMod val="85000"/>
                    <a:lumOff val="1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0624-4C7D-A922-EB8EADA67DD4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rgbClr val="9BFF2D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  <a:sp3d>
                <a:contourClr>
                  <a:schemeClr val="tx1">
                    <a:lumMod val="85000"/>
                    <a:lumOff val="1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0624-4C7D-A922-EB8EADA67DD4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rgbClr val="00DA00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  <a:sp3d>
                <a:contourClr>
                  <a:schemeClr val="tx1">
                    <a:lumMod val="85000"/>
                    <a:lumOff val="1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0624-4C7D-A922-EB8EADA67DD4}"/>
              </c:ext>
            </c:extLst>
          </c:dPt>
          <c:cat>
            <c:numRef>
              <c:f>'CMC comparision'!$A$3:$A$7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cat>
          <c:val>
            <c:numRef>
              <c:f>'CMC comparision'!$G$3:$G$7</c:f>
              <c:numCache>
                <c:formatCode>General</c:formatCode>
                <c:ptCount val="5"/>
                <c:pt idx="0">
                  <c:v>4.0599999999999996</c:v>
                </c:pt>
                <c:pt idx="1">
                  <c:v>2.39</c:v>
                </c:pt>
                <c:pt idx="2">
                  <c:v>2.7</c:v>
                </c:pt>
                <c:pt idx="3">
                  <c:v>3.1</c:v>
                </c:pt>
                <c:pt idx="4">
                  <c:v>8.89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15-0624-4C7D-A922-EB8EADA67DD4}"/>
            </c:ext>
          </c:extLst>
        </c:ser>
        <c:ser>
          <c:idx val="2"/>
          <c:order val="2"/>
          <c:tx>
            <c:strRef>
              <c:f>'CMC comparision'!$I$1</c:f>
              <c:strCache>
                <c:ptCount val="1"/>
                <c:pt idx="0">
                  <c:v>Salt-alkali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pattFill prst="pct10">
                <a:fgClr>
                  <a:schemeClr val="tx1"/>
                </a:fgClr>
                <a:bgClr>
                  <a:srgbClr val="FF0000"/>
                </a:bgClr>
              </a:patt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0624-4C7D-A922-EB8EADA67DD4}"/>
              </c:ext>
            </c:extLst>
          </c:dPt>
          <c:dPt>
            <c:idx val="1"/>
            <c:invertIfNegative val="0"/>
            <c:bubble3D val="0"/>
            <c:spPr>
              <a:pattFill prst="pct10">
                <a:fgClr>
                  <a:schemeClr val="tx1"/>
                </a:fgClr>
                <a:bgClr>
                  <a:srgbClr val="FF9966"/>
                </a:bgClr>
              </a:patt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0624-4C7D-A922-EB8EADA67DD4}"/>
              </c:ext>
            </c:extLst>
          </c:dPt>
          <c:dPt>
            <c:idx val="2"/>
            <c:invertIfNegative val="0"/>
            <c:bubble3D val="0"/>
            <c:spPr>
              <a:pattFill prst="pct10">
                <a:fgClr>
                  <a:schemeClr val="tx1"/>
                </a:fgClr>
                <a:bgClr>
                  <a:srgbClr val="FFFF00"/>
                </a:bgClr>
              </a:patt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0624-4C7D-A922-EB8EADA67DD4}"/>
              </c:ext>
            </c:extLst>
          </c:dPt>
          <c:dPt>
            <c:idx val="3"/>
            <c:invertIfNegative val="0"/>
            <c:bubble3D val="0"/>
            <c:spPr>
              <a:pattFill prst="pct10">
                <a:fgClr>
                  <a:schemeClr val="tx1"/>
                </a:fgClr>
                <a:bgClr>
                  <a:srgbClr val="9BFF2D"/>
                </a:bgClr>
              </a:patt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0624-4C7D-A922-EB8EADA67DD4}"/>
              </c:ext>
            </c:extLst>
          </c:dPt>
          <c:dPt>
            <c:idx val="4"/>
            <c:invertIfNegative val="0"/>
            <c:bubble3D val="0"/>
            <c:spPr>
              <a:pattFill prst="pct10">
                <a:fgClr>
                  <a:schemeClr val="tx1"/>
                </a:fgClr>
                <a:bgClr>
                  <a:srgbClr val="00DA00"/>
                </a:bgClr>
              </a:patt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0624-4C7D-A922-EB8EADA67DD4}"/>
              </c:ext>
            </c:extLst>
          </c:dPt>
          <c:val>
            <c:numRef>
              <c:f>'CMC comparision'!$J$3:$J$7</c:f>
              <c:numCache>
                <c:formatCode>General</c:formatCode>
                <c:ptCount val="5"/>
                <c:pt idx="0">
                  <c:v>4.03</c:v>
                </c:pt>
                <c:pt idx="1">
                  <c:v>0.98</c:v>
                </c:pt>
                <c:pt idx="2">
                  <c:v>1.27</c:v>
                </c:pt>
                <c:pt idx="3">
                  <c:v>2.33</c:v>
                </c:pt>
                <c:pt idx="4">
                  <c:v>8.32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20-0624-4C7D-A922-EB8EADA67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304761648"/>
        <c:axId val="-304761104"/>
        <c:axId val="0"/>
      </c:bar3DChart>
      <c:catAx>
        <c:axId val="-3047616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900" b="1" i="1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α</a:t>
                </a:r>
                <a:r>
                  <a:rPr lang="en-US" sz="900" b="1" i="0" baseline="-2500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1</a:t>
                </a:r>
                <a:endParaRPr lang="en-US" sz="900" i="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9083565027034654"/>
              <c:y val="0.935181904345290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1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761104"/>
        <c:crosses val="autoZero"/>
        <c:auto val="1"/>
        <c:lblAlgn val="ctr"/>
        <c:lblOffset val="100"/>
        <c:noMultiLvlLbl val="0"/>
      </c:catAx>
      <c:valAx>
        <c:axId val="-3047611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i="1">
                    <a:effectLst/>
                  </a:rPr>
                  <a:t>ɣ</a:t>
                </a:r>
                <a:r>
                  <a:rPr lang="en-US" sz="900" baseline="-25000">
                    <a:effectLst/>
                  </a:rPr>
                  <a:t>CMC</a:t>
                </a: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  <a:r>
                  <a:rPr lang="en-US" sz="900" b="1" i="0" baseline="0">
                    <a:effectLst/>
                  </a:rPr>
                  <a:t>(mN</a:t>
                </a:r>
                <a:r>
                  <a:rPr lang="fa-IR" sz="900" b="1" i="0" baseline="0">
                    <a:effectLst/>
                  </a:rPr>
                  <a:t>.</a:t>
                </a:r>
                <a:r>
                  <a:rPr lang="en-US" sz="900" b="1" i="0" baseline="0">
                    <a:effectLst/>
                  </a:rPr>
                  <a:t>m</a:t>
                </a:r>
                <a:r>
                  <a:rPr lang="en-US" sz="900" b="1" i="0" u="none" strike="noStrike" baseline="30000">
                    <a:effectLst/>
                  </a:rPr>
                  <a:t>−1</a:t>
                </a:r>
                <a:r>
                  <a:rPr lang="en-US" sz="900" b="1" i="0" baseline="0">
                    <a:effectLst/>
                  </a:rPr>
                  <a:t>)</a:t>
                </a:r>
                <a:endParaRPr lang="en-US" sz="900">
                  <a:effectLst/>
                </a:endParaRPr>
              </a:p>
            </c:rich>
          </c:tx>
          <c:layout>
            <c:manualLayout>
              <c:xMode val="edge"/>
              <c:yMode val="edge"/>
              <c:x val="1.2762082615291223E-2"/>
              <c:y val="0.26805519101778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76164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28094731534655"/>
          <c:y val="5.6270499742537304E-2"/>
          <c:w val="0.59285161944753839"/>
          <c:h val="0.184909540358725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tx1">
              <a:lumMod val="85000"/>
              <a:lumOff val="15000"/>
            </a:schemeClr>
          </a:solidFill>
        </a:ln>
        <a:effectLst/>
        <a:sp3d>
          <a:contourClr>
            <a:schemeClr val="tx1">
              <a:lumMod val="85000"/>
              <a:lumOff val="15000"/>
            </a:schemeClr>
          </a:contourClr>
        </a:sp3d>
      </c:spPr>
    </c:floor>
    <c:sideWall>
      <c:thickness val="0"/>
      <c:spPr>
        <a:noFill/>
        <a:ln>
          <a:solidFill>
            <a:schemeClr val="tx1">
              <a:lumMod val="85000"/>
              <a:lumOff val="15000"/>
            </a:schemeClr>
          </a:solidFill>
        </a:ln>
        <a:effectLst/>
        <a:sp3d>
          <a:contourClr>
            <a:schemeClr val="tx1">
              <a:lumMod val="85000"/>
              <a:lumOff val="15000"/>
            </a:schemeClr>
          </a:contourClr>
        </a:sp3d>
      </c:spPr>
    </c:sideWall>
    <c:backWall>
      <c:thickness val="0"/>
      <c:spPr>
        <a:noFill/>
        <a:ln>
          <a:solidFill>
            <a:schemeClr val="tx1">
              <a:lumMod val="85000"/>
              <a:lumOff val="15000"/>
            </a:schemeClr>
          </a:solidFill>
        </a:ln>
        <a:effectLst/>
        <a:sp3d>
          <a:contourClr>
            <a:schemeClr val="tx1">
              <a:lumMod val="85000"/>
              <a:lumOff val="15000"/>
            </a:schemeClr>
          </a:contourClr>
        </a:sp3d>
      </c:spPr>
    </c:backWall>
    <c:plotArea>
      <c:layout>
        <c:manualLayout>
          <c:layoutTarget val="inner"/>
          <c:xMode val="edge"/>
          <c:yMode val="edge"/>
          <c:x val="0.14464907407407407"/>
          <c:y val="3.5101282051282053E-2"/>
          <c:w val="0.83852124894663771"/>
          <c:h val="0.85461431904345286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'CMC comparision'!$C$1</c:f>
              <c:strCache>
                <c:ptCount val="1"/>
                <c:pt idx="0">
                  <c:v>Salt and alkali free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433-4A2A-9F39-2813065283E6}"/>
              </c:ext>
            </c:extLst>
          </c:dPt>
          <c:dPt>
            <c:idx val="1"/>
            <c:invertIfNegative val="0"/>
            <c:bubble3D val="0"/>
            <c:spPr>
              <a:solidFill>
                <a:srgbClr val="FF9966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433-4A2A-9F39-2813065283E6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433-4A2A-9F39-2813065283E6}"/>
              </c:ext>
            </c:extLst>
          </c:dPt>
          <c:dPt>
            <c:idx val="3"/>
            <c:invertIfNegative val="0"/>
            <c:bubble3D val="0"/>
            <c:spPr>
              <a:solidFill>
                <a:srgbClr val="9BFF2D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433-4A2A-9F39-2813065283E6}"/>
              </c:ext>
            </c:extLst>
          </c:dPt>
          <c:dPt>
            <c:idx val="4"/>
            <c:invertIfNegative val="0"/>
            <c:bubble3D val="0"/>
            <c:spPr>
              <a:solidFill>
                <a:srgbClr val="00DA00"/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433-4A2A-9F39-2813065283E6}"/>
              </c:ext>
            </c:extLst>
          </c:dPt>
          <c:cat>
            <c:numRef>
              <c:f>'CMC comparision'!$A$3:$A$7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cat>
          <c:val>
            <c:numRef>
              <c:f>'CMC comparision'!$C$3:$C$7</c:f>
              <c:numCache>
                <c:formatCode>General</c:formatCode>
                <c:ptCount val="5"/>
                <c:pt idx="0">
                  <c:v>0</c:v>
                </c:pt>
                <c:pt idx="1">
                  <c:v>71.548998946259218</c:v>
                </c:pt>
                <c:pt idx="2">
                  <c:v>61.256544502617793</c:v>
                </c:pt>
                <c:pt idx="3">
                  <c:v>29.240374609781483</c:v>
                </c:pt>
                <c:pt idx="4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A-B433-4A2A-9F39-2813065283E6}"/>
            </c:ext>
          </c:extLst>
        </c:ser>
        <c:ser>
          <c:idx val="0"/>
          <c:order val="1"/>
          <c:tx>
            <c:strRef>
              <c:f>'CMC comparision'!$F$1</c:f>
              <c:strCache>
                <c:ptCount val="1"/>
                <c:pt idx="0">
                  <c:v>Salt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  <a:sp3d>
              <a:contourClr>
                <a:schemeClr val="tx1">
                  <a:lumMod val="85000"/>
                  <a:lumOff val="1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rgbClr val="FF0000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  <a:sp3d>
                <a:contourClr>
                  <a:schemeClr val="tx1">
                    <a:lumMod val="85000"/>
                    <a:lumOff val="1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C-B433-4A2A-9F39-2813065283E6}"/>
              </c:ext>
            </c:extLst>
          </c:dPt>
          <c:dPt>
            <c:idx val="1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rgbClr val="FF9966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  <a:sp3d>
                <a:contourClr>
                  <a:schemeClr val="tx1">
                    <a:lumMod val="85000"/>
                    <a:lumOff val="1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E-B433-4A2A-9F39-2813065283E6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rgbClr val="FFFF00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  <a:sp3d>
                <a:contourClr>
                  <a:schemeClr val="tx1">
                    <a:lumMod val="85000"/>
                    <a:lumOff val="1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0-B433-4A2A-9F39-2813065283E6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rgbClr val="9BFF2D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  <a:sp3d>
                <a:contourClr>
                  <a:schemeClr val="tx1">
                    <a:lumMod val="85000"/>
                    <a:lumOff val="1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B433-4A2A-9F39-2813065283E6}"/>
              </c:ext>
            </c:extLst>
          </c:dPt>
          <c:dPt>
            <c:idx val="4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rgbClr val="00DA00"/>
                </a:bgClr>
              </a:patt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  <a:effectLst/>
              <a:sp3d>
                <a:contourClr>
                  <a:schemeClr val="tx1">
                    <a:lumMod val="85000"/>
                    <a:lumOff val="1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4-B433-4A2A-9F39-2813065283E6}"/>
              </c:ext>
            </c:extLst>
          </c:dPt>
          <c:cat>
            <c:numRef>
              <c:f>'CMC comparision'!$A$3:$A$7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cat>
          <c:val>
            <c:numRef>
              <c:f>'CMC comparision'!$F$3:$F$7</c:f>
              <c:numCache>
                <c:formatCode>General</c:formatCode>
                <c:ptCount val="5"/>
                <c:pt idx="0">
                  <c:v>0</c:v>
                </c:pt>
                <c:pt idx="1">
                  <c:v>67.468175388967467</c:v>
                </c:pt>
                <c:pt idx="2">
                  <c:v>52.941176470588239</c:v>
                </c:pt>
                <c:pt idx="3">
                  <c:v>21.020656136087485</c:v>
                </c:pt>
                <c:pt idx="4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15-B433-4A2A-9F39-2813065283E6}"/>
            </c:ext>
          </c:extLst>
        </c:ser>
        <c:ser>
          <c:idx val="2"/>
          <c:order val="2"/>
          <c:tx>
            <c:strRef>
              <c:f>'CMC comparision'!$I$1</c:f>
              <c:strCache>
                <c:ptCount val="1"/>
                <c:pt idx="0">
                  <c:v>Salt-alkali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pattFill prst="pct10">
                <a:fgClr>
                  <a:schemeClr val="tx1"/>
                </a:fgClr>
                <a:bgClr>
                  <a:srgbClr val="FF0000"/>
                </a:bgClr>
              </a:patt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B433-4A2A-9F39-2813065283E6}"/>
              </c:ext>
            </c:extLst>
          </c:dPt>
          <c:dPt>
            <c:idx val="1"/>
            <c:invertIfNegative val="0"/>
            <c:bubble3D val="0"/>
            <c:spPr>
              <a:pattFill prst="pct10">
                <a:fgClr>
                  <a:schemeClr val="tx1"/>
                </a:fgClr>
                <a:bgClr>
                  <a:srgbClr val="FF9966"/>
                </a:bgClr>
              </a:patt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B433-4A2A-9F39-2813065283E6}"/>
              </c:ext>
            </c:extLst>
          </c:dPt>
          <c:dPt>
            <c:idx val="2"/>
            <c:invertIfNegative val="0"/>
            <c:bubble3D val="0"/>
            <c:spPr>
              <a:pattFill prst="pct10">
                <a:fgClr>
                  <a:schemeClr val="tx1"/>
                </a:fgClr>
                <a:bgClr>
                  <a:srgbClr val="FFFF00"/>
                </a:bgClr>
              </a:patt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B433-4A2A-9F39-2813065283E6}"/>
              </c:ext>
            </c:extLst>
          </c:dPt>
          <c:dPt>
            <c:idx val="3"/>
            <c:invertIfNegative val="0"/>
            <c:bubble3D val="0"/>
            <c:spPr>
              <a:pattFill prst="pct10">
                <a:fgClr>
                  <a:schemeClr val="tx1"/>
                </a:fgClr>
                <a:bgClr>
                  <a:srgbClr val="9BFF2D"/>
                </a:bgClr>
              </a:patt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B433-4A2A-9F39-2813065283E6}"/>
              </c:ext>
            </c:extLst>
          </c:dPt>
          <c:dPt>
            <c:idx val="4"/>
            <c:invertIfNegative val="0"/>
            <c:bubble3D val="0"/>
            <c:spPr>
              <a:pattFill prst="pct10">
                <a:fgClr>
                  <a:schemeClr val="tx1"/>
                </a:fgClr>
                <a:bgClr>
                  <a:srgbClr val="00DA00"/>
                </a:bgClr>
              </a:patt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B433-4A2A-9F39-2813065283E6}"/>
              </c:ext>
            </c:extLst>
          </c:dPt>
          <c:val>
            <c:numRef>
              <c:f>'CMC comparision'!$I$3:$I$7</c:f>
              <c:numCache>
                <c:formatCode>General</c:formatCode>
                <c:ptCount val="5"/>
                <c:pt idx="0">
                  <c:v>0</c:v>
                </c:pt>
                <c:pt idx="1">
                  <c:v>70.355731225296452</c:v>
                </c:pt>
                <c:pt idx="2">
                  <c:v>64.150943396226424</c:v>
                </c:pt>
                <c:pt idx="3">
                  <c:v>29.602888086642597</c:v>
                </c:pt>
                <c:pt idx="4">
                  <c:v>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20-B433-4A2A-9F39-281306528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304758928"/>
        <c:axId val="-304757296"/>
        <c:axId val="0"/>
      </c:bar3DChart>
      <c:catAx>
        <c:axId val="-304758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1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l-GR" sz="900" b="1" i="1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α</a:t>
                </a:r>
                <a:r>
                  <a:rPr lang="en-US" sz="900" b="1" i="0" baseline="-2500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1</a:t>
                </a:r>
                <a:endParaRPr lang="en-US" sz="900" i="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49083565027034654"/>
              <c:y val="0.935181904345290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1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757296"/>
        <c:crosses val="autoZero"/>
        <c:auto val="1"/>
        <c:lblAlgn val="ctr"/>
        <c:lblOffset val="100"/>
        <c:noMultiLvlLbl val="0"/>
      </c:catAx>
      <c:valAx>
        <c:axId val="-3047572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CMC synergy (%)</a:t>
                </a:r>
              </a:p>
            </c:rich>
          </c:tx>
          <c:layout>
            <c:manualLayout>
              <c:xMode val="edge"/>
              <c:yMode val="edge"/>
              <c:x val="1.2762082615291223E-2"/>
              <c:y val="0.268055191017789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7589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846233999369537"/>
          <c:y val="7.2154700854700854E-2"/>
          <c:w val="0.3542908787671265"/>
          <c:h val="0.211270940170940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32829227238568"/>
          <c:y val="5.3621260321744239E-2"/>
          <c:w val="0.79731940116184963"/>
          <c:h val="0.81904273504273495"/>
        </c:manualLayout>
      </c:layout>
      <c:scatterChart>
        <c:scatterStyle val="smoothMarker"/>
        <c:varyColors val="0"/>
        <c:ser>
          <c:idx val="0"/>
          <c:order val="0"/>
          <c:tx>
            <c:v>IFT = 5   mN·m⁻¹</c:v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'X, B Pure'!$A$10:$A$12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Pure'!$H$10:$H$12</c:f>
              <c:numCache>
                <c:formatCode>General</c:formatCode>
                <c:ptCount val="3"/>
                <c:pt idx="0">
                  <c:v>0.41660000000000003</c:v>
                </c:pt>
                <c:pt idx="1">
                  <c:v>0.44</c:v>
                </c:pt>
                <c:pt idx="2">
                  <c:v>0.48099999999999998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B9-4BD1-BE19-3CAE91AA7CC1}"/>
            </c:ext>
          </c:extLst>
        </c:ser>
        <c:ser>
          <c:idx val="1"/>
          <c:order val="1"/>
          <c:tx>
            <c:v>         10</c:v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'X, B Pure'!$A$10:$A$12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Pure'!$F$10:$F$12</c:f>
              <c:numCache>
                <c:formatCode>General</c:formatCode>
                <c:ptCount val="3"/>
                <c:pt idx="0">
                  <c:v>0.45</c:v>
                </c:pt>
                <c:pt idx="1">
                  <c:v>0.47</c:v>
                </c:pt>
                <c:pt idx="2">
                  <c:v>0.50309999999999999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CB9-4BD1-BE19-3CAE91AA7CC1}"/>
            </c:ext>
          </c:extLst>
        </c:ser>
        <c:ser>
          <c:idx val="2"/>
          <c:order val="2"/>
          <c:tx>
            <c:v>         15</c:v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'X, B Pure'!$A$10:$A$12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Pure'!$D$10:$D$12</c:f>
              <c:numCache>
                <c:formatCode>General</c:formatCode>
                <c:ptCount val="3"/>
                <c:pt idx="0">
                  <c:v>0.46250000000000002</c:v>
                </c:pt>
                <c:pt idx="1">
                  <c:v>0.4839</c:v>
                </c:pt>
                <c:pt idx="2">
                  <c:v>0.51390000000000002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CB9-4BD1-BE19-3CAE91AA7CC1}"/>
            </c:ext>
          </c:extLst>
        </c:ser>
        <c:ser>
          <c:idx val="3"/>
          <c:order val="3"/>
          <c:tx>
            <c:v>         20</c:v>
          </c:tx>
          <c:spPr>
            <a:ln w="12700" cap="rnd">
              <a:solidFill>
                <a:srgbClr val="D60093"/>
              </a:solidFill>
              <a:round/>
            </a:ln>
            <a:effectLst/>
          </c:spPr>
          <c:marker>
            <c:symbol val="diamond"/>
            <c:size val="5"/>
            <c:spPr>
              <a:noFill/>
              <a:ln w="9525">
                <a:solidFill>
                  <a:srgbClr val="D60093"/>
                </a:solidFill>
              </a:ln>
              <a:effectLst/>
            </c:spPr>
          </c:marker>
          <c:xVal>
            <c:numRef>
              <c:f>'X, B Pure'!$A$10:$A$12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Pure'!$B$10:$B$12</c:f>
              <c:numCache>
                <c:formatCode>General</c:formatCode>
                <c:ptCount val="3"/>
                <c:pt idx="0">
                  <c:v>0.47160000000000002</c:v>
                </c:pt>
                <c:pt idx="1">
                  <c:v>0.48870000000000002</c:v>
                </c:pt>
                <c:pt idx="2">
                  <c:v>0.51790000000000003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CB9-4BD1-BE19-3CAE91AA7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4751856"/>
        <c:axId val="-304751312"/>
      </c:scatterChart>
      <c:valAx>
        <c:axId val="-304751856"/>
        <c:scaling>
          <c:orientation val="minMax"/>
          <c:min val="0.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100" b="1" i="1" kern="120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α</a:t>
                </a:r>
                <a:r>
                  <a:rPr lang="en-US" sz="1100" b="1" i="0" kern="1200" baseline="-2500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1</a:t>
                </a:r>
                <a:endParaRPr lang="en-US" sz="1100">
                  <a:solidFill>
                    <a:sysClr val="windowText" lastClr="0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751312"/>
        <c:crosses val="autoZero"/>
        <c:crossBetween val="midCat"/>
      </c:valAx>
      <c:valAx>
        <c:axId val="-304751312"/>
        <c:scaling>
          <c:orientation val="minMax"/>
          <c:max val="0.53"/>
          <c:min val="0.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1" kern="120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X</a:t>
                </a:r>
                <a:r>
                  <a:rPr lang="en-US" sz="1000" b="1" i="0" kern="1200" baseline="-2500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1,I</a:t>
                </a:r>
                <a:endParaRPr lang="en-US" sz="10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2.5591810620601407E-3"/>
              <c:y val="0.363703574294355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751856"/>
        <c:crosses val="autoZero"/>
        <c:crossBetween val="midCat"/>
        <c:majorUnit val="5.000000000000001E-2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6019433129957341"/>
          <c:y val="0.65142094017094021"/>
          <c:w val="0.38883526456842143"/>
          <c:h val="0.194625213675213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floor>
    <c:side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sideWall>
    <c:back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backWall>
    <c:plotArea>
      <c:layout>
        <c:manualLayout>
          <c:layoutTarget val="inner"/>
          <c:xMode val="edge"/>
          <c:yMode val="edge"/>
          <c:x val="0.14278474990363768"/>
          <c:y val="3.1566337848245453E-2"/>
          <c:w val="0.82619224683168369"/>
          <c:h val="0.8469134587343248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'IL;SDS'!$A$15</c:f>
              <c:strCache>
                <c:ptCount val="1"/>
                <c:pt idx="0">
                  <c:v>ɑ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chemeClr val="tx1"/>
              </a:solidFill>
            </a:ln>
            <a:effectLst/>
            <a:sp3d contourW="12700"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chemeClr val="tx1"/>
                </a:solidFill>
              </a:ln>
              <a:effectLst/>
              <a:sp3d contourW="127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51C-44CC-8863-6AE17BBD6188}"/>
              </c:ext>
            </c:extLst>
          </c:dPt>
          <c:dPt>
            <c:idx val="1"/>
            <c:invertIfNegative val="0"/>
            <c:bubble3D val="0"/>
            <c:spPr>
              <a:solidFill>
                <a:srgbClr val="FF9966"/>
              </a:solidFill>
              <a:ln w="12700">
                <a:solidFill>
                  <a:schemeClr val="tx1"/>
                </a:solidFill>
              </a:ln>
              <a:effectLst/>
              <a:sp3d contourW="127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51C-44CC-8863-6AE17BBD6188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chemeClr val="tx1"/>
                </a:solidFill>
              </a:ln>
              <a:effectLst/>
              <a:sp3d contourW="127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51C-44CC-8863-6AE17BBD6188}"/>
              </c:ext>
            </c:extLst>
          </c:dPt>
          <c:dPt>
            <c:idx val="3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chemeClr val="tx1"/>
                </a:solidFill>
              </a:ln>
              <a:effectLst/>
              <a:sp3d contourW="127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51C-44CC-8863-6AE17BBD6188}"/>
              </c:ext>
            </c:extLst>
          </c:dPt>
          <c:dPt>
            <c:idx val="4"/>
            <c:invertIfNegative val="0"/>
            <c:bubble3D val="0"/>
            <c:spPr>
              <a:solidFill>
                <a:srgbClr val="00DA00"/>
              </a:solidFill>
              <a:ln w="12700">
                <a:solidFill>
                  <a:schemeClr val="tx1"/>
                </a:solidFill>
              </a:ln>
              <a:effectLst/>
              <a:sp3d contourW="127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51C-44CC-8863-6AE17BBD6188}"/>
              </c:ext>
            </c:extLst>
          </c:dPt>
          <c:cat>
            <c:numRef>
              <c:f>'IL;SDS'!$A$16:$A$20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cat>
          <c:val>
            <c:numRef>
              <c:f>'IL;SDS'!$B$16:$B$20</c:f>
              <c:numCache>
                <c:formatCode>General</c:formatCode>
                <c:ptCount val="5"/>
                <c:pt idx="0">
                  <c:v>9.4000000000000004E-3</c:v>
                </c:pt>
                <c:pt idx="1">
                  <c:v>2.7000000000000001E-3</c:v>
                </c:pt>
                <c:pt idx="2">
                  <c:v>3.7000000000000002E-3</c:v>
                </c:pt>
                <c:pt idx="3">
                  <c:v>6.7999999999999996E-3</c:v>
                </c:pt>
                <c:pt idx="4">
                  <c:v>9.7999999999999997E-3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D1EF-43D0-927E-F72597BA2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572115984"/>
        <c:axId val="-572129040"/>
        <c:axId val="0"/>
      </c:bar3DChart>
      <c:catAx>
        <c:axId val="-572115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baseline="0">
                    <a:solidFill>
                      <a:sysClr val="windowText" lastClr="000000"/>
                    </a:solidFill>
                    <a:effectLst/>
                  </a:rPr>
                  <a:t>Mole fraction (SDS:IL)</a:t>
                </a:r>
                <a:endParaRPr lang="en-US" sz="900" b="1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35665817136008621"/>
              <c:y val="0.922074684748595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72129040"/>
        <c:crossesAt val="0"/>
        <c:auto val="1"/>
        <c:lblAlgn val="ctr"/>
        <c:lblOffset val="100"/>
        <c:tickMarkSkip val="1"/>
        <c:noMultiLvlLbl val="1"/>
      </c:catAx>
      <c:valAx>
        <c:axId val="-57212904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CMC (</a:t>
                </a:r>
                <a:r>
                  <a:rPr lang="en-US" sz="900" b="1" i="0" u="none" strike="noStrike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mol.dm</a:t>
                </a:r>
                <a:r>
                  <a:rPr lang="en-US" sz="900" b="1" i="0" u="none" strike="noStrike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−</a:t>
                </a:r>
                <a:r>
                  <a:rPr lang="en-US" sz="900" b="1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³</a:t>
                </a: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662517289073307E-3"/>
              <c:y val="0.250978471621683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72115984"/>
        <c:crosses val="autoZero"/>
        <c:crossBetween val="between"/>
        <c:majorUnit val="2.0000000000000005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78834378795047"/>
          <c:y val="2.9216729992566561E-2"/>
          <c:w val="0.80985925925925917"/>
          <c:h val="0.85252948717948707"/>
        </c:manualLayout>
      </c:layout>
      <c:scatterChart>
        <c:scatterStyle val="smoothMarker"/>
        <c:varyColors val="0"/>
        <c:ser>
          <c:idx val="4"/>
          <c:order val="0"/>
          <c:tx>
            <c:v>IFT = 5   mN·m⁻¹</c:v>
          </c:tx>
          <c:spPr>
            <a:ln w="12700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'X, B Pure'!$A$15:$A$17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Pure'!$H$15:$H$17</c:f>
              <c:numCache>
                <c:formatCode>General</c:formatCode>
                <c:ptCount val="3"/>
                <c:pt idx="0">
                  <c:v>-10.097775190487949</c:v>
                </c:pt>
                <c:pt idx="1">
                  <c:v>-7.669037725712899</c:v>
                </c:pt>
                <c:pt idx="2">
                  <c:v>-6.2150336085292839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461-4A2B-B9C7-773F9138D12A}"/>
            </c:ext>
          </c:extLst>
        </c:ser>
        <c:ser>
          <c:idx val="3"/>
          <c:order val="1"/>
          <c:tx>
            <c:v>         10</c:v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'X, B Pure'!$A$15:$A$17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Pure'!$F$15:$F$17</c:f>
              <c:numCache>
                <c:formatCode>General</c:formatCode>
                <c:ptCount val="3"/>
                <c:pt idx="0">
                  <c:v>-14.052172606308169</c:v>
                </c:pt>
                <c:pt idx="1">
                  <c:v>-10.763932434652666</c:v>
                </c:pt>
                <c:pt idx="2">
                  <c:v>-8.6407113597461738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461-4A2B-B9C7-773F9138D12A}"/>
            </c:ext>
          </c:extLst>
        </c:ser>
        <c:ser>
          <c:idx val="2"/>
          <c:order val="2"/>
          <c:tx>
            <c:v>         15</c:v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'X, B Pure'!$A$15:$A$17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Pure'!$D$15:$D$17</c:f>
              <c:numCache>
                <c:formatCode>General</c:formatCode>
                <c:ptCount val="3"/>
                <c:pt idx="0">
                  <c:v>-16.322500310274375</c:v>
                </c:pt>
                <c:pt idx="1">
                  <c:v>-14.373440188615527</c:v>
                </c:pt>
                <c:pt idx="2">
                  <c:v>-9.439206980248235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461-4A2B-B9C7-773F9138D12A}"/>
            </c:ext>
          </c:extLst>
        </c:ser>
        <c:ser>
          <c:idx val="1"/>
          <c:order val="3"/>
          <c:tx>
            <c:v>         20</c:v>
          </c:tx>
          <c:spPr>
            <a:ln w="12700" cap="rnd">
              <a:solidFill>
                <a:srgbClr val="D60093"/>
              </a:solidFill>
              <a:round/>
            </a:ln>
            <a:effectLst/>
          </c:spPr>
          <c:marker>
            <c:symbol val="diamond"/>
            <c:size val="5"/>
            <c:spPr>
              <a:noFill/>
              <a:ln w="9525">
                <a:solidFill>
                  <a:srgbClr val="D60093"/>
                </a:solidFill>
              </a:ln>
              <a:effectLst/>
            </c:spPr>
          </c:marker>
          <c:xVal>
            <c:numRef>
              <c:f>'X, B Pure'!$A$15:$A$17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Pure'!$B$15:$B$17</c:f>
              <c:numCache>
                <c:formatCode>General</c:formatCode>
                <c:ptCount val="3"/>
                <c:pt idx="0">
                  <c:v>-20.150136140277013</c:v>
                </c:pt>
                <c:pt idx="1">
                  <c:v>-16.197792495627258</c:v>
                </c:pt>
                <c:pt idx="2">
                  <c:v>-10.096680817874786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461-4A2B-B9C7-773F9138D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4679168"/>
        <c:axId val="-304675360"/>
      </c:scatterChart>
      <c:valAx>
        <c:axId val="-304679168"/>
        <c:scaling>
          <c:orientation val="minMax"/>
          <c:min val="0.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100" b="1" i="1" kern="1200" baseline="0">
                    <a:solidFill>
                      <a:srgbClr val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α</a:t>
                </a:r>
                <a:r>
                  <a:rPr lang="en-US" sz="1100" b="1" i="0" kern="1200" baseline="-25000">
                    <a:solidFill>
                      <a:srgbClr val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1</a:t>
                </a:r>
                <a:endParaRPr lang="en-US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675360"/>
        <c:crossesAt val="-30"/>
        <c:crossBetween val="midCat"/>
      </c:valAx>
      <c:valAx>
        <c:axId val="-304675360"/>
        <c:scaling>
          <c:orientation val="minMax"/>
          <c:max val="-5"/>
          <c:min val="-21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1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ß</a:t>
                </a:r>
                <a:endParaRPr lang="en-US" sz="120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679168"/>
        <c:crosses val="autoZero"/>
        <c:crossBetween val="midCat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7543277330635045"/>
          <c:y val="0.64141586436544373"/>
          <c:w val="0.34913271604938273"/>
          <c:h val="0.213921849335451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32829227238568"/>
          <c:y val="5.3621260321744239E-2"/>
          <c:w val="0.79731940116184963"/>
          <c:h val="0.81904273504273495"/>
        </c:manualLayout>
      </c:layout>
      <c:scatterChart>
        <c:scatterStyle val="smoothMarker"/>
        <c:varyColors val="0"/>
        <c:ser>
          <c:idx val="0"/>
          <c:order val="0"/>
          <c:tx>
            <c:v>IFT = 5   mN·m⁻¹</c:v>
          </c:tx>
          <c:spPr>
            <a:ln w="1270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'X, B Na'!$A$10:$A$12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Na'!$H$10:$H$12</c:f>
              <c:numCache>
                <c:formatCode>General</c:formatCode>
                <c:ptCount val="3"/>
                <c:pt idx="0">
                  <c:v>0.376</c:v>
                </c:pt>
                <c:pt idx="1">
                  <c:v>0.38300000000000001</c:v>
                </c:pt>
                <c:pt idx="2">
                  <c:v>0.42399999999999999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B9-4BD1-BE19-3CAE91AA7CC1}"/>
            </c:ext>
          </c:extLst>
        </c:ser>
        <c:ser>
          <c:idx val="1"/>
          <c:order val="1"/>
          <c:tx>
            <c:v>         10</c:v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'X, B Na'!$A$10:$A$12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Na'!$F$10:$F$12</c:f>
              <c:numCache>
                <c:formatCode>General</c:formatCode>
                <c:ptCount val="3"/>
                <c:pt idx="0">
                  <c:v>0.39960000000000001</c:v>
                </c:pt>
                <c:pt idx="1">
                  <c:v>0.4279</c:v>
                </c:pt>
                <c:pt idx="2">
                  <c:v>0.46800000000000003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CB9-4BD1-BE19-3CAE91AA7CC1}"/>
            </c:ext>
          </c:extLst>
        </c:ser>
        <c:ser>
          <c:idx val="2"/>
          <c:order val="2"/>
          <c:tx>
            <c:v>         15</c:v>
          </c:tx>
          <c:spPr>
            <a:ln w="12700" cap="rnd">
              <a:solidFill>
                <a:srgbClr val="00AC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AC0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'X, B Na'!$A$10:$A$12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Na'!$D$10:$D$12</c:f>
              <c:numCache>
                <c:formatCode>General</c:formatCode>
                <c:ptCount val="3"/>
                <c:pt idx="0">
                  <c:v>0.4088</c:v>
                </c:pt>
                <c:pt idx="1">
                  <c:v>0.43919999999999998</c:v>
                </c:pt>
                <c:pt idx="2">
                  <c:v>0.48010000000000003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CB9-4BD1-BE19-3CAE91AA7CC1}"/>
            </c:ext>
          </c:extLst>
        </c:ser>
        <c:ser>
          <c:idx val="3"/>
          <c:order val="3"/>
          <c:tx>
            <c:v>         20</c:v>
          </c:tx>
          <c:spPr>
            <a:ln w="12700" cap="rnd">
              <a:solidFill>
                <a:srgbClr val="D6009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D60093"/>
              </a:solidFill>
              <a:ln w="9525">
                <a:solidFill>
                  <a:srgbClr val="D60093"/>
                </a:solidFill>
              </a:ln>
              <a:effectLst/>
            </c:spPr>
          </c:marker>
          <c:xVal>
            <c:numRef>
              <c:f>'X, B Na'!$A$10:$A$12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Na'!$B$10:$B$12</c:f>
              <c:numCache>
                <c:formatCode>General</c:formatCode>
                <c:ptCount val="3"/>
                <c:pt idx="0">
                  <c:v>0.42799999999999999</c:v>
                </c:pt>
                <c:pt idx="1">
                  <c:v>0.45639999999999997</c:v>
                </c:pt>
                <c:pt idx="2">
                  <c:v>0.49740000000000001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CB9-4BD1-BE19-3CAE91AA7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4677536"/>
        <c:axId val="-304682976"/>
      </c:scatterChart>
      <c:valAx>
        <c:axId val="-304677536"/>
        <c:scaling>
          <c:orientation val="minMax"/>
          <c:min val="0.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100" b="1" i="1" kern="120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α</a:t>
                </a:r>
                <a:r>
                  <a:rPr lang="en-US" sz="1100" b="1" i="0" kern="1200" baseline="-2500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1</a:t>
                </a:r>
                <a:endParaRPr lang="en-US" sz="1100">
                  <a:solidFill>
                    <a:sysClr val="windowText" lastClr="0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682976"/>
        <c:crosses val="autoZero"/>
        <c:crossBetween val="midCat"/>
      </c:valAx>
      <c:valAx>
        <c:axId val="-304682976"/>
        <c:scaling>
          <c:orientation val="minMax"/>
          <c:max val="0.5"/>
          <c:min val="0.35000000000000003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1" kern="120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X</a:t>
                </a:r>
                <a:r>
                  <a:rPr lang="en-US" sz="1000" b="1" i="0" kern="1200" baseline="-2500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1,I</a:t>
                </a:r>
                <a:endParaRPr lang="en-US" sz="10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2.5591810620601407E-3"/>
              <c:y val="0.363703574294355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677536"/>
        <c:crosses val="autoZero"/>
        <c:crossBetween val="midCat"/>
        <c:majorUnit val="5.000000000000001E-2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7203091928037264"/>
          <c:y val="0.65684829059829064"/>
          <c:w val="0.38883526456842143"/>
          <c:h val="0.205479914529914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78834378795047"/>
          <c:y val="2.9216729992566554E-2"/>
          <c:w val="0.80985934964628481"/>
          <c:h val="0.85252948717948707"/>
        </c:manualLayout>
      </c:layout>
      <c:scatterChart>
        <c:scatterStyle val="smoothMarker"/>
        <c:varyColors val="0"/>
        <c:ser>
          <c:idx val="4"/>
          <c:order val="0"/>
          <c:tx>
            <c:v>IFT = 5   mN·m⁻¹</c:v>
          </c:tx>
          <c:spPr>
            <a:ln w="1270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'X, B Na'!$A$15:$A$17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Na'!$H$15:$H$17</c:f>
              <c:numCache>
                <c:formatCode>General</c:formatCode>
                <c:ptCount val="3"/>
                <c:pt idx="0">
                  <c:v>-8.7997204450079547</c:v>
                </c:pt>
                <c:pt idx="1">
                  <c:v>-5.8321064995101626</c:v>
                </c:pt>
                <c:pt idx="2">
                  <c:v>-4.5268559241577826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461-4A2B-B9C7-773F9138D12A}"/>
            </c:ext>
          </c:extLst>
        </c:ser>
        <c:ser>
          <c:idx val="3"/>
          <c:order val="1"/>
          <c:tx>
            <c:v>         10</c:v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'X, B Na'!$A$15:$A$17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Na'!$F$15:$F$17</c:f>
              <c:numCache>
                <c:formatCode>General</c:formatCode>
                <c:ptCount val="3"/>
                <c:pt idx="0">
                  <c:v>-8.9560238126153973</c:v>
                </c:pt>
                <c:pt idx="1">
                  <c:v>-7.4035701216938739</c:v>
                </c:pt>
                <c:pt idx="2">
                  <c:v>-5.9809076103045138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461-4A2B-B9C7-773F9138D12A}"/>
            </c:ext>
          </c:extLst>
        </c:ser>
        <c:ser>
          <c:idx val="2"/>
          <c:order val="2"/>
          <c:tx>
            <c:v>         15</c:v>
          </c:tx>
          <c:spPr>
            <a:ln w="12700" cap="rnd">
              <a:solidFill>
                <a:srgbClr val="00AC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AC0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'X, B Na'!$A$15:$A$17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Na'!$D$15:$D$17</c:f>
              <c:numCache>
                <c:formatCode>General</c:formatCode>
                <c:ptCount val="3"/>
                <c:pt idx="0">
                  <c:v>-9.0543381169932786</c:v>
                </c:pt>
                <c:pt idx="1">
                  <c:v>-7.6413865472985014</c:v>
                </c:pt>
                <c:pt idx="2">
                  <c:v>-6.1866056152963242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461-4A2B-B9C7-773F9138D12A}"/>
            </c:ext>
          </c:extLst>
        </c:ser>
        <c:ser>
          <c:idx val="1"/>
          <c:order val="3"/>
          <c:tx>
            <c:v>         20</c:v>
          </c:tx>
          <c:spPr>
            <a:ln w="12700" cap="rnd">
              <a:solidFill>
                <a:srgbClr val="D6009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D60093"/>
              </a:solidFill>
              <a:ln w="9525">
                <a:solidFill>
                  <a:srgbClr val="D60093"/>
                </a:solidFill>
              </a:ln>
              <a:effectLst/>
            </c:spPr>
          </c:marker>
          <c:xVal>
            <c:numRef>
              <c:f>'X, B Na'!$A$15:$A$17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Na'!$B$15:$B$17</c:f>
              <c:numCache>
                <c:formatCode>General</c:formatCode>
                <c:ptCount val="3"/>
                <c:pt idx="0">
                  <c:v>-10.094166096013165</c:v>
                </c:pt>
                <c:pt idx="1">
                  <c:v>-8.2930537027356532</c:v>
                </c:pt>
                <c:pt idx="2">
                  <c:v>-7.5709610257394999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461-4A2B-B9C7-773F9138D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4685152"/>
        <c:axId val="-304678624"/>
      </c:scatterChart>
      <c:valAx>
        <c:axId val="-304685152"/>
        <c:scaling>
          <c:orientation val="minMax"/>
          <c:min val="0.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100" b="1" i="1" kern="1200" baseline="0">
                    <a:solidFill>
                      <a:srgbClr val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α</a:t>
                </a:r>
                <a:r>
                  <a:rPr lang="en-US" sz="1100" b="1" i="0" kern="1200" baseline="-25000">
                    <a:solidFill>
                      <a:srgbClr val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1</a:t>
                </a:r>
                <a:endParaRPr lang="en-US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678624"/>
        <c:crossesAt val="-30"/>
        <c:crossBetween val="midCat"/>
      </c:valAx>
      <c:valAx>
        <c:axId val="-304678624"/>
        <c:scaling>
          <c:orientation val="minMax"/>
          <c:max val="-4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1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ß</a:t>
                </a:r>
                <a:endParaRPr lang="en-US" sz="120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685152"/>
        <c:crosses val="autoZero"/>
        <c:crossBetween val="midCat"/>
        <c:majorUnit val="2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793783026332836"/>
          <c:y val="0.66310564331329303"/>
          <c:w val="0.34913271604938273"/>
          <c:h val="0.197654515124564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32829227238568"/>
          <c:y val="5.3621260321744239E-2"/>
          <c:w val="0.79731940116184963"/>
          <c:h val="0.80818803418803409"/>
        </c:manualLayout>
      </c:layout>
      <c:scatterChart>
        <c:scatterStyle val="smoothMarker"/>
        <c:varyColors val="0"/>
        <c:ser>
          <c:idx val="0"/>
          <c:order val="0"/>
          <c:tx>
            <c:v>IFT = 5   mN·m⁻¹</c:v>
          </c:tx>
          <c:spPr>
            <a:ln w="1270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'X, B OH'!$A$10:$A$12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OH'!$H$10:$H$12</c:f>
              <c:numCache>
                <c:formatCode>General</c:formatCode>
                <c:ptCount val="3"/>
                <c:pt idx="0">
                  <c:v>0.3957</c:v>
                </c:pt>
                <c:pt idx="1">
                  <c:v>0.40379999999999999</c:v>
                </c:pt>
                <c:pt idx="2">
                  <c:v>0.43709999999999999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B9-4BD1-BE19-3CAE91AA7CC1}"/>
            </c:ext>
          </c:extLst>
        </c:ser>
        <c:ser>
          <c:idx val="1"/>
          <c:order val="1"/>
          <c:tx>
            <c:v>         10</c:v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'X, B OH'!$A$10:$A$12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OH'!$F$10:$F$12</c:f>
              <c:numCache>
                <c:formatCode>General</c:formatCode>
                <c:ptCount val="3"/>
                <c:pt idx="0">
                  <c:v>0.41049999999999998</c:v>
                </c:pt>
                <c:pt idx="1">
                  <c:v>0.42620000000000002</c:v>
                </c:pt>
                <c:pt idx="2">
                  <c:v>0.46110000000000001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CB9-4BD1-BE19-3CAE91AA7CC1}"/>
            </c:ext>
          </c:extLst>
        </c:ser>
        <c:ser>
          <c:idx val="2"/>
          <c:order val="2"/>
          <c:tx>
            <c:v>         15</c:v>
          </c:tx>
          <c:spPr>
            <a:ln w="12700" cap="rnd">
              <a:solidFill>
                <a:srgbClr val="00AC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CC0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'X, B OH'!$A$10:$A$12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OH'!$D$10:$D$12</c:f>
              <c:numCache>
                <c:formatCode>General</c:formatCode>
                <c:ptCount val="3"/>
                <c:pt idx="0">
                  <c:v>0.41599999999999998</c:v>
                </c:pt>
                <c:pt idx="1">
                  <c:v>0.438</c:v>
                </c:pt>
                <c:pt idx="2">
                  <c:v>0.47299999999999998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CB9-4BD1-BE19-3CAE91AA7CC1}"/>
            </c:ext>
          </c:extLst>
        </c:ser>
        <c:ser>
          <c:idx val="3"/>
          <c:order val="3"/>
          <c:tx>
            <c:v>         20</c:v>
          </c:tx>
          <c:spPr>
            <a:ln w="12700" cap="rnd">
              <a:solidFill>
                <a:srgbClr val="D6009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D60093"/>
              </a:solidFill>
              <a:ln w="9525">
                <a:solidFill>
                  <a:srgbClr val="D60093"/>
                </a:solidFill>
              </a:ln>
              <a:effectLst/>
            </c:spPr>
          </c:marker>
          <c:xVal>
            <c:numRef>
              <c:f>'X, B OH'!$A$10:$A$12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OH'!$B$10:$B$12</c:f>
              <c:numCache>
                <c:formatCode>General</c:formatCode>
                <c:ptCount val="3"/>
                <c:pt idx="0">
                  <c:v>0.44159999999999999</c:v>
                </c:pt>
                <c:pt idx="1">
                  <c:v>0.46939999999999998</c:v>
                </c:pt>
                <c:pt idx="2">
                  <c:v>0.50370000000000004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CB9-4BD1-BE19-3CAE91AA7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4680256"/>
        <c:axId val="-304678080"/>
      </c:scatterChart>
      <c:valAx>
        <c:axId val="-304680256"/>
        <c:scaling>
          <c:orientation val="minMax"/>
          <c:min val="0.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100" b="1" i="1" kern="120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α</a:t>
                </a:r>
                <a:r>
                  <a:rPr lang="en-US" sz="1100" b="1" i="0" kern="1200" baseline="-2500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1</a:t>
                </a:r>
                <a:endParaRPr lang="en-US" sz="1100">
                  <a:solidFill>
                    <a:sysClr val="windowText" lastClr="000000"/>
                  </a:solidFill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678080"/>
        <c:crosses val="autoZero"/>
        <c:crossBetween val="midCat"/>
      </c:valAx>
      <c:valAx>
        <c:axId val="-304678080"/>
        <c:scaling>
          <c:orientation val="minMax"/>
          <c:max val="0.51"/>
          <c:min val="0.3800000000000000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1" kern="120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X</a:t>
                </a:r>
                <a:r>
                  <a:rPr lang="en-US" sz="1000" b="1" i="0" kern="1200" baseline="-2500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1,I</a:t>
                </a:r>
                <a:endParaRPr lang="en-US" sz="10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2.5591810620601407E-3"/>
              <c:y val="0.363703574294355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680256"/>
        <c:crosses val="autoZero"/>
        <c:crossBetween val="midCat"/>
        <c:majorUnit val="5.000000000000001E-2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0359515389583729"/>
          <c:y val="0.64599358974358967"/>
          <c:w val="0.35332556861446368"/>
          <c:h val="0.210907264957264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10432098765433"/>
          <c:y val="2.9216666666666672E-2"/>
          <c:w val="0.80985925925925917"/>
          <c:h val="0.84710712573283065"/>
        </c:manualLayout>
      </c:layout>
      <c:scatterChart>
        <c:scatterStyle val="smoothMarker"/>
        <c:varyColors val="0"/>
        <c:ser>
          <c:idx val="4"/>
          <c:order val="0"/>
          <c:tx>
            <c:v>IFT = 5   mN·m⁻¹</c:v>
          </c:tx>
          <c:spPr>
            <a:ln w="1270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'X, B OH'!$A$15:$A$17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OH'!$H$15:$H$17</c:f>
              <c:numCache>
                <c:formatCode>General</c:formatCode>
                <c:ptCount val="3"/>
                <c:pt idx="0">
                  <c:v>-10.972885408408176</c:v>
                </c:pt>
                <c:pt idx="1">
                  <c:v>-7.6630124172792611</c:v>
                </c:pt>
                <c:pt idx="2">
                  <c:v>-6.0714257399421765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461-4A2B-B9C7-773F9138D12A}"/>
            </c:ext>
          </c:extLst>
        </c:ser>
        <c:ser>
          <c:idx val="3"/>
          <c:order val="1"/>
          <c:tx>
            <c:v>         10</c:v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'X, B OH'!$A$15:$A$17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OH'!$F$15:$F$17</c:f>
              <c:numCache>
                <c:formatCode>General</c:formatCode>
                <c:ptCount val="3"/>
                <c:pt idx="0">
                  <c:v>-11.071205212459247</c:v>
                </c:pt>
                <c:pt idx="1">
                  <c:v>-8.1169603098062399</c:v>
                </c:pt>
                <c:pt idx="2">
                  <c:v>-6.3325907086093638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461-4A2B-B9C7-773F9138D12A}"/>
            </c:ext>
          </c:extLst>
        </c:ser>
        <c:ser>
          <c:idx val="2"/>
          <c:order val="2"/>
          <c:tx>
            <c:v>         15</c:v>
          </c:tx>
          <c:spPr>
            <a:ln w="12700" cap="rnd">
              <a:solidFill>
                <a:srgbClr val="00AC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CC0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'X, B OH'!$A$15:$A$17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OH'!$D$15:$D$17</c:f>
              <c:numCache>
                <c:formatCode>General</c:formatCode>
                <c:ptCount val="3"/>
                <c:pt idx="0">
                  <c:v>-11.239974323644923</c:v>
                </c:pt>
                <c:pt idx="1">
                  <c:v>-9.1310814318981937</c:v>
                </c:pt>
                <c:pt idx="2">
                  <c:v>-7.708444763571606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461-4A2B-B9C7-773F9138D12A}"/>
            </c:ext>
          </c:extLst>
        </c:ser>
        <c:ser>
          <c:idx val="1"/>
          <c:order val="3"/>
          <c:tx>
            <c:v>         20</c:v>
          </c:tx>
          <c:spPr>
            <a:ln w="12700" cap="rnd">
              <a:solidFill>
                <a:srgbClr val="D6009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D60093"/>
              </a:solidFill>
              <a:ln w="9525">
                <a:solidFill>
                  <a:srgbClr val="D60093"/>
                </a:solidFill>
              </a:ln>
              <a:effectLst/>
            </c:spPr>
          </c:marker>
          <c:xVal>
            <c:numRef>
              <c:f>'X, B OH'!$A$15:$A$17</c:f>
              <c:numCache>
                <c:formatCode>General</c:formatCode>
                <c:ptCount val="3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</c:numCache>
            </c:numRef>
          </c:xVal>
          <c:yVal>
            <c:numRef>
              <c:f>'X, B OH'!$B$15:$B$17</c:f>
              <c:numCache>
                <c:formatCode>General</c:formatCode>
                <c:ptCount val="3"/>
                <c:pt idx="0">
                  <c:v>-11.739659348501631</c:v>
                </c:pt>
                <c:pt idx="1">
                  <c:v>-10.382647725863171</c:v>
                </c:pt>
                <c:pt idx="2">
                  <c:v>-9.8817188330094616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461-4A2B-B9C7-773F9138D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04676992"/>
        <c:axId val="-304673728"/>
      </c:scatterChart>
      <c:valAx>
        <c:axId val="-304676992"/>
        <c:scaling>
          <c:orientation val="minMax"/>
          <c:min val="0.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 sz="1100" b="1" i="1" kern="1200" baseline="0">
                    <a:solidFill>
                      <a:srgbClr val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α</a:t>
                </a:r>
                <a:r>
                  <a:rPr lang="en-US" sz="1100" b="1" i="0" kern="1200" baseline="-25000">
                    <a:solidFill>
                      <a:srgbClr val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1</a:t>
                </a:r>
                <a:endParaRPr lang="en-US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673728"/>
        <c:crossesAt val="-30"/>
        <c:crossBetween val="midCat"/>
      </c:valAx>
      <c:valAx>
        <c:axId val="-304673728"/>
        <c:scaling>
          <c:orientation val="minMax"/>
          <c:max val="-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 i="1">
                    <a:solidFill>
                      <a:sysClr val="windowText" lastClr="000000"/>
                    </a:solidFill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ß</a:t>
                </a:r>
                <a:endParaRPr lang="en-US" sz="1200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304676992"/>
        <c:crosses val="autoZero"/>
        <c:crossBetween val="midCat"/>
        <c:majorUnit val="2"/>
      </c:valAx>
      <c:spPr>
        <a:noFill/>
        <a:ln w="12700"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5872693612871499"/>
          <c:y val="0.65768319857633073"/>
          <c:w val="0.34913271604938273"/>
          <c:h val="0.197654515124564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96103517813542"/>
          <c:y val="3.3688139070341988E-2"/>
          <c:w val="0.87320763097047716"/>
          <c:h val="0.86630474765448762"/>
        </c:manualLayout>
      </c:layout>
      <c:scatterChart>
        <c:scatterStyle val="lineMarker"/>
        <c:varyColors val="0"/>
        <c:ser>
          <c:idx val="0"/>
          <c:order val="0"/>
          <c:tx>
            <c:v>α = 0.0</c:v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'IL;SDS'!$A$3:$A$10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xVal>
          <c:yVal>
            <c:numRef>
              <c:f>'IL;SDS'!$C$3:$C$10</c:f>
              <c:numCache>
                <c:formatCode>General</c:formatCode>
                <c:ptCount val="8"/>
                <c:pt idx="0">
                  <c:v>26.14</c:v>
                </c:pt>
                <c:pt idx="1">
                  <c:v>24.42</c:v>
                </c:pt>
                <c:pt idx="2">
                  <c:v>19.98</c:v>
                </c:pt>
                <c:pt idx="3">
                  <c:v>15.56</c:v>
                </c:pt>
                <c:pt idx="4">
                  <c:v>13.43</c:v>
                </c:pt>
                <c:pt idx="5">
                  <c:v>8.1199999999999992</c:v>
                </c:pt>
                <c:pt idx="6">
                  <c:v>4.5599999999999996</c:v>
                </c:pt>
                <c:pt idx="7">
                  <c:v>4.12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777-4AC5-BF09-F3B514FD6FA1}"/>
            </c:ext>
          </c:extLst>
        </c:ser>
        <c:ser>
          <c:idx val="3"/>
          <c:order val="1"/>
          <c:tx>
            <c:v>       0.3</c:v>
          </c:tx>
          <c:spPr>
            <a:ln w="12700" cap="rnd">
              <a:solidFill>
                <a:srgbClr val="FF9900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rgbClr val="FF9900"/>
                </a:solidFill>
              </a:ln>
              <a:effectLst/>
            </c:spPr>
          </c:marker>
          <c:xVal>
            <c:numRef>
              <c:f>'IL;SDS'!$A$3:$A$10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xVal>
          <c:yVal>
            <c:numRef>
              <c:f>'IL;SDS'!$D$3:$D$10</c:f>
              <c:numCache>
                <c:formatCode>General</c:formatCode>
                <c:ptCount val="8"/>
                <c:pt idx="0">
                  <c:v>11.74</c:v>
                </c:pt>
                <c:pt idx="1">
                  <c:v>11.03</c:v>
                </c:pt>
                <c:pt idx="2">
                  <c:v>7.42</c:v>
                </c:pt>
                <c:pt idx="3">
                  <c:v>3.55</c:v>
                </c:pt>
                <c:pt idx="4">
                  <c:v>2.35</c:v>
                </c:pt>
                <c:pt idx="5">
                  <c:v>1.98</c:v>
                </c:pt>
                <c:pt idx="6">
                  <c:v>1.81</c:v>
                </c:pt>
                <c:pt idx="7">
                  <c:v>1.62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777-4AC5-BF09-F3B514FD6FA1}"/>
            </c:ext>
          </c:extLst>
        </c:ser>
        <c:ser>
          <c:idx val="5"/>
          <c:order val="2"/>
          <c:tx>
            <c:v>       0.5</c:v>
          </c:tx>
          <c:spPr>
            <a:ln w="12700" cap="rnd">
              <a:solidFill>
                <a:srgbClr val="D6009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D60093"/>
              </a:solidFill>
              <a:ln w="9525">
                <a:solidFill>
                  <a:srgbClr val="D60093"/>
                </a:solidFill>
              </a:ln>
              <a:effectLst/>
            </c:spPr>
          </c:marker>
          <c:xVal>
            <c:numRef>
              <c:f>'IL;SDS'!$A$3:$A$10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xVal>
          <c:yVal>
            <c:numRef>
              <c:f>'IL;SDS'!$E$3:$E$10</c:f>
              <c:numCache>
                <c:formatCode>General</c:formatCode>
                <c:ptCount val="8"/>
                <c:pt idx="0">
                  <c:v>13.65</c:v>
                </c:pt>
                <c:pt idx="1">
                  <c:v>12.56</c:v>
                </c:pt>
                <c:pt idx="2">
                  <c:v>9.31</c:v>
                </c:pt>
                <c:pt idx="3">
                  <c:v>6.25</c:v>
                </c:pt>
                <c:pt idx="4">
                  <c:v>3.88</c:v>
                </c:pt>
                <c:pt idx="5">
                  <c:v>2.56</c:v>
                </c:pt>
                <c:pt idx="6">
                  <c:v>2.44</c:v>
                </c:pt>
                <c:pt idx="7">
                  <c:v>2.1800000000000002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777-4AC5-BF09-F3B514FD6FA1}"/>
            </c:ext>
          </c:extLst>
        </c:ser>
        <c:ser>
          <c:idx val="7"/>
          <c:order val="3"/>
          <c:tx>
            <c:v>       0.7</c:v>
          </c:tx>
          <c:spPr>
            <a:ln w="12700" cap="rnd">
              <a:solidFill>
                <a:srgbClr val="0000FF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'IL;SDS'!$A$3:$A$10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xVal>
          <c:yVal>
            <c:numRef>
              <c:f>'IL;SDS'!$F$3:$F$10</c:f>
              <c:numCache>
                <c:formatCode>General</c:formatCode>
                <c:ptCount val="8"/>
                <c:pt idx="0">
                  <c:v>15.68</c:v>
                </c:pt>
                <c:pt idx="1">
                  <c:v>14.59</c:v>
                </c:pt>
                <c:pt idx="2">
                  <c:v>10.69</c:v>
                </c:pt>
                <c:pt idx="3">
                  <c:v>8.36</c:v>
                </c:pt>
                <c:pt idx="4">
                  <c:v>5.96</c:v>
                </c:pt>
                <c:pt idx="5">
                  <c:v>3.24</c:v>
                </c:pt>
                <c:pt idx="6">
                  <c:v>3.17</c:v>
                </c:pt>
                <c:pt idx="7">
                  <c:v>2.93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3777-4AC5-BF09-F3B514FD6FA1}"/>
            </c:ext>
          </c:extLst>
        </c:ser>
        <c:ser>
          <c:idx val="1"/>
          <c:order val="4"/>
          <c:tx>
            <c:v>       1.0</c:v>
          </c:tx>
          <c:spPr>
            <a:ln w="12700" cap="rnd">
              <a:solidFill>
                <a:srgbClr val="00CC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CC00"/>
              </a:solidFill>
              <a:ln w="9525">
                <a:solidFill>
                  <a:srgbClr val="00CC00"/>
                </a:solidFill>
              </a:ln>
              <a:effectLst/>
            </c:spPr>
          </c:marker>
          <c:xVal>
            <c:numRef>
              <c:f>'IL;SDS'!$A$3:$A$10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  <c:pt idx="5">
                  <c:v>7.0000000000000001E-3</c:v>
                </c:pt>
                <c:pt idx="6">
                  <c:v>0.01</c:v>
                </c:pt>
                <c:pt idx="7">
                  <c:v>0.02</c:v>
                </c:pt>
              </c:numCache>
            </c:numRef>
          </c:xVal>
          <c:yVal>
            <c:numRef>
              <c:f>'IL;SDS'!$G$3:$G$10</c:f>
              <c:numCache>
                <c:formatCode>General</c:formatCode>
                <c:ptCount val="8"/>
                <c:pt idx="0">
                  <c:v>28.67</c:v>
                </c:pt>
                <c:pt idx="1">
                  <c:v>26.98</c:v>
                </c:pt>
                <c:pt idx="2">
                  <c:v>21.87</c:v>
                </c:pt>
                <c:pt idx="3">
                  <c:v>18.350000000000001</c:v>
                </c:pt>
                <c:pt idx="4">
                  <c:v>16.29</c:v>
                </c:pt>
                <c:pt idx="5">
                  <c:v>12</c:v>
                </c:pt>
                <c:pt idx="6">
                  <c:v>10.18</c:v>
                </c:pt>
                <c:pt idx="7">
                  <c:v>9.89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3777-4AC5-BF09-F3B514FD6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72112640"/>
        <c:axId val="-572098496"/>
        <c:extLst/>
      </c:scatterChart>
      <c:valAx>
        <c:axId val="-572112640"/>
        <c:scaling>
          <c:logBase val="10"/>
          <c:orientation val="minMax"/>
          <c:max val="5.000000000000001E-2"/>
          <c:min val="1.0000000000000003E-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 (molˑdm</a:t>
                </a:r>
                <a:r>
                  <a:rPr lang="en-US" sz="900" b="1" i="0" u="none" strike="noStrike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−</a:t>
                </a:r>
                <a:r>
                  <a:rPr lang="en-US" sz="900" b="1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³</a:t>
                </a: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39485173598477569"/>
              <c:y val="0.942906513244447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72098496"/>
        <c:crosses val="autoZero"/>
        <c:crossBetween val="midCat"/>
        <c:majorUnit val="0.1"/>
        <c:minorUnit val="1.0000000000000002E-2"/>
      </c:valAx>
      <c:valAx>
        <c:axId val="-572098496"/>
        <c:scaling>
          <c:orientation val="minMax"/>
          <c:max val="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>
                    <a:solidFill>
                      <a:sysClr val="windowText" lastClr="000000"/>
                    </a:solidFill>
                  </a:rPr>
                  <a:t>IFT (mNˑm</a:t>
                </a:r>
                <a:r>
                  <a:rPr lang="en-US" sz="900" b="1" i="0" u="none" strike="noStrike" baseline="30000">
                    <a:effectLst/>
                  </a:rPr>
                  <a:t>−1</a:t>
                </a:r>
                <a:r>
                  <a:rPr lang="en-US" sz="900" b="1">
                    <a:solidFill>
                      <a:sysClr val="windowText" lastClr="000000"/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5550056242969639E-3"/>
              <c:y val="0.349689285637142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72112640"/>
        <c:crossesAt val="1.0000000000000003E-4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0145850699879676"/>
          <c:y val="0.66266202576748834"/>
          <c:w val="0.1935224342154547"/>
          <c:h val="0.231449988460702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45386522849407"/>
          <c:y val="1.7177433786685754E-2"/>
          <c:w val="0.80455238405990326"/>
          <c:h val="0.77770735889123876"/>
        </c:manualLayout>
      </c:layout>
      <c:scatterChart>
        <c:scatterStyle val="lineMarker"/>
        <c:varyColors val="0"/>
        <c:ser>
          <c:idx val="1"/>
          <c:order val="0"/>
          <c:tx>
            <c:strRef>
              <c:f>'IL;SDS'!$A$12</c:f>
              <c:strCache>
                <c:ptCount val="1"/>
                <c:pt idx="0">
                  <c:v>0.0001 (mol.dm⁻³)</c:v>
                </c:pt>
              </c:strCache>
            </c:strRef>
          </c:tx>
          <c:spPr>
            <a:ln w="1270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'IL;SDS'!$C$2:$G$2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'IL;SDS'!$C$3:$G$3</c:f>
              <c:numCache>
                <c:formatCode>General</c:formatCode>
                <c:ptCount val="5"/>
                <c:pt idx="0">
                  <c:v>26.14</c:v>
                </c:pt>
                <c:pt idx="1">
                  <c:v>11.74</c:v>
                </c:pt>
                <c:pt idx="2">
                  <c:v>13.65</c:v>
                </c:pt>
                <c:pt idx="3">
                  <c:v>15.68</c:v>
                </c:pt>
                <c:pt idx="4">
                  <c:v>28.67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AC6-4E77-AECD-BAF92BA831B0}"/>
            </c:ext>
          </c:extLst>
        </c:ser>
        <c:ser>
          <c:idx val="0"/>
          <c:order val="1"/>
          <c:tx>
            <c:strRef>
              <c:f>'IL;SDS'!$A$4</c:f>
              <c:strCache>
                <c:ptCount val="1"/>
                <c:pt idx="0">
                  <c:v>0.0002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FF0000"/>
                </a:solidFill>
              </a:ln>
              <a:effectLst/>
            </c:spPr>
          </c:marker>
          <c:xVal>
            <c:numRef>
              <c:f>'IL;SDS'!$C$2:$G$2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'IL;SDS'!$C$4:$G$4</c:f>
              <c:numCache>
                <c:formatCode>General</c:formatCode>
                <c:ptCount val="5"/>
                <c:pt idx="0">
                  <c:v>24.42</c:v>
                </c:pt>
                <c:pt idx="1">
                  <c:v>11.03</c:v>
                </c:pt>
                <c:pt idx="2">
                  <c:v>12.56</c:v>
                </c:pt>
                <c:pt idx="3">
                  <c:v>14.59</c:v>
                </c:pt>
                <c:pt idx="4">
                  <c:v>26.98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02-40E3-A3BC-52595756EED1}"/>
            </c:ext>
          </c:extLst>
        </c:ser>
        <c:ser>
          <c:idx val="2"/>
          <c:order val="2"/>
          <c:tx>
            <c:strRef>
              <c:f>'IL;SDS'!$A$5</c:f>
              <c:strCache>
                <c:ptCount val="1"/>
                <c:pt idx="0">
                  <c:v>0.001</c:v>
                </c:pt>
              </c:strCache>
            </c:strRef>
          </c:tx>
          <c:spPr>
            <a:ln w="12700" cap="rnd">
              <a:solidFill>
                <a:srgbClr val="00CC0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CC00"/>
              </a:solidFill>
              <a:ln w="12700">
                <a:solidFill>
                  <a:srgbClr val="00CC00"/>
                </a:solidFill>
              </a:ln>
              <a:effectLst/>
            </c:spPr>
          </c:marker>
          <c:xVal>
            <c:numRef>
              <c:f>'IL;SDS'!$C$2:$G$2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'IL;SDS'!$C$5:$G$5</c:f>
              <c:numCache>
                <c:formatCode>General</c:formatCode>
                <c:ptCount val="5"/>
                <c:pt idx="0">
                  <c:v>19.98</c:v>
                </c:pt>
                <c:pt idx="1">
                  <c:v>7.42</c:v>
                </c:pt>
                <c:pt idx="2">
                  <c:v>9.31</c:v>
                </c:pt>
                <c:pt idx="3">
                  <c:v>10.69</c:v>
                </c:pt>
                <c:pt idx="4">
                  <c:v>21.87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F02-40E3-A3BC-52595756EED1}"/>
            </c:ext>
          </c:extLst>
        </c:ser>
        <c:ser>
          <c:idx val="8"/>
          <c:order val="3"/>
          <c:tx>
            <c:strRef>
              <c:f>'IL;SDS'!$A$6</c:f>
              <c:strCache>
                <c:ptCount val="1"/>
                <c:pt idx="0">
                  <c:v>0.002</c:v>
                </c:pt>
              </c:strCache>
            </c:strRef>
          </c:tx>
          <c:spPr>
            <a:ln w="12700" cap="rnd">
              <a:solidFill>
                <a:srgbClr val="D6009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D60093"/>
              </a:solidFill>
              <a:ln w="12700">
                <a:solidFill>
                  <a:srgbClr val="D60093"/>
                </a:solidFill>
              </a:ln>
              <a:effectLst/>
            </c:spPr>
          </c:marker>
          <c:xVal>
            <c:numRef>
              <c:f>'IL;SDS'!$C$2:$G$2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'IL;SDS'!$C$6:$G$6</c:f>
              <c:numCache>
                <c:formatCode>General</c:formatCode>
                <c:ptCount val="5"/>
                <c:pt idx="0">
                  <c:v>15.56</c:v>
                </c:pt>
                <c:pt idx="1">
                  <c:v>3.55</c:v>
                </c:pt>
                <c:pt idx="2">
                  <c:v>6.25</c:v>
                </c:pt>
                <c:pt idx="3">
                  <c:v>8.36</c:v>
                </c:pt>
                <c:pt idx="4">
                  <c:v>18.350000000000001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F02-40E3-A3BC-52595756EED1}"/>
            </c:ext>
          </c:extLst>
        </c:ser>
        <c:ser>
          <c:idx val="3"/>
          <c:order val="4"/>
          <c:tx>
            <c:strRef>
              <c:f>'IL;SDS'!$A$7</c:f>
              <c:strCache>
                <c:ptCount val="1"/>
                <c:pt idx="0">
                  <c:v>0.003</c:v>
                </c:pt>
              </c:strCache>
            </c:strRef>
          </c:tx>
          <c:spPr>
            <a:ln w="12700" cap="rnd">
              <a:solidFill>
                <a:srgbClr val="FF9900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12700">
                <a:solidFill>
                  <a:srgbClr val="FF9900"/>
                </a:solidFill>
              </a:ln>
              <a:effectLst/>
            </c:spPr>
          </c:marker>
          <c:xVal>
            <c:numRef>
              <c:f>'IL;SDS'!$C$2:$G$2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'IL;SDS'!$C$7:$G$7</c:f>
              <c:numCache>
                <c:formatCode>General</c:formatCode>
                <c:ptCount val="5"/>
                <c:pt idx="0">
                  <c:v>13.43</c:v>
                </c:pt>
                <c:pt idx="1">
                  <c:v>2.35</c:v>
                </c:pt>
                <c:pt idx="2">
                  <c:v>3.88</c:v>
                </c:pt>
                <c:pt idx="3">
                  <c:v>5.96</c:v>
                </c:pt>
                <c:pt idx="4">
                  <c:v>16.29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F02-40E3-A3BC-52595756EED1}"/>
            </c:ext>
          </c:extLst>
        </c:ser>
        <c:ser>
          <c:idx val="4"/>
          <c:order val="5"/>
          <c:tx>
            <c:strRef>
              <c:f>'IL;SDS'!$A$8</c:f>
              <c:strCache>
                <c:ptCount val="1"/>
                <c:pt idx="0">
                  <c:v>0.007</c:v>
                </c:pt>
              </c:strCache>
            </c:strRef>
          </c:tx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'IL;SDS'!$C$2:$G$2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'IL;SDS'!$C$8:$G$8</c:f>
              <c:numCache>
                <c:formatCode>General</c:formatCode>
                <c:ptCount val="5"/>
                <c:pt idx="0">
                  <c:v>8.1199999999999992</c:v>
                </c:pt>
                <c:pt idx="1">
                  <c:v>1.98</c:v>
                </c:pt>
                <c:pt idx="2">
                  <c:v>2.56</c:v>
                </c:pt>
                <c:pt idx="3">
                  <c:v>3.24</c:v>
                </c:pt>
                <c:pt idx="4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F02-40E3-A3BC-52595756EED1}"/>
            </c:ext>
          </c:extLst>
        </c:ser>
        <c:ser>
          <c:idx val="5"/>
          <c:order val="6"/>
          <c:tx>
            <c:strRef>
              <c:f>'IL;SDS'!$A$9</c:f>
              <c:strCache>
                <c:ptCount val="1"/>
                <c:pt idx="0">
                  <c:v>0.01</c:v>
                </c:pt>
              </c:strCache>
            </c:strRef>
          </c:tx>
          <c:spPr>
            <a:ln w="12700" cap="rnd">
              <a:solidFill>
                <a:srgbClr val="00FA00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rgbClr val="00FA00"/>
                </a:solidFill>
              </a:ln>
              <a:effectLst/>
            </c:spPr>
          </c:marker>
          <c:dPt>
            <c:idx val="7"/>
            <c:marker>
              <c:symbol val="plus"/>
              <c:size val="5"/>
              <c:spPr>
                <a:noFill/>
                <a:ln w="12700">
                  <a:solidFill>
                    <a:srgbClr val="00FA00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rgbClr val="00FA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02-40E3-A3BC-52595756EED1}"/>
              </c:ext>
            </c:extLst>
          </c:dPt>
          <c:xVal>
            <c:numRef>
              <c:f>'IL;SDS'!$C$2:$G$2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'IL;SDS'!$C$9:$G$9</c:f>
              <c:numCache>
                <c:formatCode>General</c:formatCode>
                <c:ptCount val="5"/>
                <c:pt idx="0">
                  <c:v>4.5599999999999996</c:v>
                </c:pt>
                <c:pt idx="1">
                  <c:v>1.81</c:v>
                </c:pt>
                <c:pt idx="2">
                  <c:v>2.44</c:v>
                </c:pt>
                <c:pt idx="3">
                  <c:v>3.17</c:v>
                </c:pt>
                <c:pt idx="4">
                  <c:v>10.18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F02-40E3-A3BC-52595756EED1}"/>
            </c:ext>
          </c:extLst>
        </c:ser>
        <c:ser>
          <c:idx val="6"/>
          <c:order val="7"/>
          <c:tx>
            <c:strRef>
              <c:f>'IL;SDS'!$A$10</c:f>
              <c:strCache>
                <c:ptCount val="1"/>
                <c:pt idx="0">
                  <c:v>0.02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'IL;SDS'!$C$2:$G$2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'IL;SDS'!$C$10:$G$10</c:f>
              <c:numCache>
                <c:formatCode>General</c:formatCode>
                <c:ptCount val="5"/>
                <c:pt idx="0">
                  <c:v>4.12</c:v>
                </c:pt>
                <c:pt idx="1">
                  <c:v>1.62</c:v>
                </c:pt>
                <c:pt idx="2">
                  <c:v>2.1800000000000002</c:v>
                </c:pt>
                <c:pt idx="3">
                  <c:v>2.93</c:v>
                </c:pt>
                <c:pt idx="4">
                  <c:v>9.89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AC6-4E77-AECD-BAF92BA83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72111552"/>
        <c:axId val="-572109920"/>
      </c:scatterChart>
      <c:valAx>
        <c:axId val="-572111552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700" b="1">
                    <a:solidFill>
                      <a:sysClr val="windowText" lastClr="000000"/>
                    </a:solidFill>
                    <a:latin typeface="+mn-lt"/>
                    <a:cs typeface="Times New Roman" panose="02020603050405020304" pitchFamily="18" charset="0"/>
                  </a:rPr>
                  <a:t>(</a:t>
                </a:r>
                <a:r>
                  <a:rPr lang="en-US" sz="700" b="1" i="1" u="none" strike="noStrike" baseline="0">
                    <a:solidFill>
                      <a:sysClr val="windowText" lastClr="000000"/>
                    </a:solidFill>
                    <a:effectLst/>
                    <a:latin typeface="+mn-lt"/>
                    <a:cs typeface="Times New Roman" panose="02020603050405020304" pitchFamily="18" charset="0"/>
                  </a:rPr>
                  <a:t>a</a:t>
                </a:r>
                <a:r>
                  <a:rPr lang="en-US" sz="700" b="1" i="0" u="none" strike="noStrike" baseline="-25000">
                    <a:solidFill>
                      <a:sysClr val="windowText" lastClr="000000"/>
                    </a:solidFill>
                    <a:effectLst/>
                    <a:latin typeface="+mn-lt"/>
                    <a:cs typeface="Times New Roman" panose="02020603050405020304" pitchFamily="18" charset="0"/>
                  </a:rPr>
                  <a:t>1</a:t>
                </a:r>
                <a:r>
                  <a:rPr lang="en-US" sz="700" b="1">
                    <a:solidFill>
                      <a:sysClr val="windowText" lastClr="000000"/>
                    </a:solidFill>
                    <a:latin typeface="+mn-lt"/>
                    <a:cs typeface="Times New Roman" panose="02020603050405020304" pitchFamily="18" charset="0"/>
                  </a:rPr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72109920"/>
        <c:crosses val="autoZero"/>
        <c:crossBetween val="midCat"/>
      </c:valAx>
      <c:valAx>
        <c:axId val="-572109920"/>
        <c:scaling>
          <c:orientation val="minMax"/>
          <c:max val="29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6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IFT (mN.m</a:t>
                </a:r>
                <a:r>
                  <a:rPr lang="en-US" sz="600" b="1" i="0" baseline="3000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−1</a:t>
                </a:r>
                <a:r>
                  <a:rPr lang="en-US" sz="600" b="1" i="0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  <a:endParaRPr lang="en-US" sz="100">
                  <a:solidFill>
                    <a:sysClr val="windowText" lastClr="000000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72111552"/>
        <c:crosses val="autoZero"/>
        <c:crossBetween val="midCat"/>
        <c:majorUnit val="7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30515810703563567"/>
          <c:y val="3.0121224495730247E-2"/>
          <c:w val="0.50269761497947618"/>
          <c:h val="0.38960492205461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919913799154303E-2"/>
          <c:y val="1.7177433786685754E-2"/>
          <c:w val="0.90598882668346925"/>
          <c:h val="0.8786273092675011"/>
        </c:manualLayout>
      </c:layout>
      <c:scatterChart>
        <c:scatterStyle val="lineMarker"/>
        <c:varyColors val="0"/>
        <c:ser>
          <c:idx val="1"/>
          <c:order val="0"/>
          <c:tx>
            <c:strRef>
              <c:f>'IL;SDS+Na'!$A$13</c:f>
              <c:strCache>
                <c:ptCount val="1"/>
                <c:pt idx="0">
                  <c:v>0.0001 (mol.dm⁻³)</c:v>
                </c:pt>
              </c:strCache>
            </c:strRef>
          </c:tx>
          <c:spPr>
            <a:ln w="1270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'IL;SDS+Na'!$C$2:$G$2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'IL;SDS+Na'!$C$3:$G$3</c:f>
              <c:numCache>
                <c:formatCode>General</c:formatCode>
                <c:ptCount val="5"/>
                <c:pt idx="0">
                  <c:v>18.95</c:v>
                </c:pt>
                <c:pt idx="1">
                  <c:v>12.89</c:v>
                </c:pt>
                <c:pt idx="2">
                  <c:v>14.66</c:v>
                </c:pt>
                <c:pt idx="3">
                  <c:v>16.45</c:v>
                </c:pt>
                <c:pt idx="4">
                  <c:v>21.5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74-4716-A70E-9485E3B370E5}"/>
            </c:ext>
          </c:extLst>
        </c:ser>
        <c:ser>
          <c:idx val="0"/>
          <c:order val="1"/>
          <c:tx>
            <c:strRef>
              <c:f>'IL;SDS+Na'!$A$4</c:f>
              <c:strCache>
                <c:ptCount val="1"/>
                <c:pt idx="0">
                  <c:v>0.0002</c:v>
                </c:pt>
              </c:strCache>
            </c:strRef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6350">
                <a:solidFill>
                  <a:srgbClr val="FF0000"/>
                </a:solidFill>
              </a:ln>
              <a:effectLst/>
            </c:spPr>
          </c:marker>
          <c:xVal>
            <c:numRef>
              <c:f>'IL;SDS+Na'!$C$2:$G$2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'IL;SDS+Na'!$C$4:$G$4</c:f>
              <c:numCache>
                <c:formatCode>General</c:formatCode>
                <c:ptCount val="5"/>
                <c:pt idx="0">
                  <c:v>16.920000000000002</c:v>
                </c:pt>
                <c:pt idx="1">
                  <c:v>10.5</c:v>
                </c:pt>
                <c:pt idx="2">
                  <c:v>12.1</c:v>
                </c:pt>
                <c:pt idx="3">
                  <c:v>13.9</c:v>
                </c:pt>
                <c:pt idx="4">
                  <c:v>19.84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02-40E3-A3BC-52595756EED1}"/>
            </c:ext>
          </c:extLst>
        </c:ser>
        <c:ser>
          <c:idx val="2"/>
          <c:order val="2"/>
          <c:tx>
            <c:strRef>
              <c:f>'IL;SDS+Na'!$A$5</c:f>
              <c:strCache>
                <c:ptCount val="1"/>
                <c:pt idx="0">
                  <c:v>0.0003</c:v>
                </c:pt>
              </c:strCache>
            </c:strRef>
          </c:tx>
          <c:spPr>
            <a:ln w="12700" cap="rnd">
              <a:solidFill>
                <a:srgbClr val="00CC00"/>
              </a:solidFill>
              <a:round/>
            </a:ln>
            <a:effectLst/>
          </c:spPr>
          <c:marker>
            <c:symbol val="triangle"/>
            <c:size val="5"/>
            <c:spPr>
              <a:noFill/>
              <a:ln w="12700">
                <a:solidFill>
                  <a:srgbClr val="00CC00"/>
                </a:solidFill>
              </a:ln>
              <a:effectLst/>
            </c:spPr>
          </c:marker>
          <c:xVal>
            <c:numRef>
              <c:f>'IL;SDS+Na'!$C$2:$G$2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'IL;SDS+Na'!$C$5:$G$5</c:f>
              <c:numCache>
                <c:formatCode>General</c:formatCode>
                <c:ptCount val="5"/>
                <c:pt idx="0">
                  <c:v>15.66</c:v>
                </c:pt>
                <c:pt idx="1">
                  <c:v>9.06</c:v>
                </c:pt>
                <c:pt idx="2">
                  <c:v>10.97</c:v>
                </c:pt>
                <c:pt idx="3">
                  <c:v>12.23</c:v>
                </c:pt>
                <c:pt idx="4">
                  <c:v>18.75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F02-40E3-A3BC-52595756EED1}"/>
            </c:ext>
          </c:extLst>
        </c:ser>
        <c:ser>
          <c:idx val="8"/>
          <c:order val="3"/>
          <c:tx>
            <c:strRef>
              <c:f>'IL;SDS+Na'!$A$6</c:f>
              <c:strCache>
                <c:ptCount val="1"/>
                <c:pt idx="0">
                  <c:v>0.001</c:v>
                </c:pt>
              </c:strCache>
            </c:strRef>
          </c:tx>
          <c:spPr>
            <a:ln w="12700" cap="rnd">
              <a:solidFill>
                <a:srgbClr val="D60093"/>
              </a:solidFill>
              <a:round/>
            </a:ln>
            <a:effectLst/>
          </c:spPr>
          <c:marker>
            <c:symbol val="diamond"/>
            <c:size val="5"/>
            <c:spPr>
              <a:noFill/>
              <a:ln w="12700">
                <a:solidFill>
                  <a:srgbClr val="D60093"/>
                </a:solidFill>
              </a:ln>
              <a:effectLst/>
            </c:spPr>
          </c:marker>
          <c:xVal>
            <c:numRef>
              <c:f>'IL;SDS+Na'!$C$2:$G$2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'IL;SDS+Na'!$C$6:$G$6</c:f>
              <c:numCache>
                <c:formatCode>General</c:formatCode>
                <c:ptCount val="5"/>
                <c:pt idx="0">
                  <c:v>11.55</c:v>
                </c:pt>
                <c:pt idx="1">
                  <c:v>5.56</c:v>
                </c:pt>
                <c:pt idx="2">
                  <c:v>7.51</c:v>
                </c:pt>
                <c:pt idx="3">
                  <c:v>9.0399999999999991</c:v>
                </c:pt>
                <c:pt idx="4">
                  <c:v>15.48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F02-40E3-A3BC-52595756EED1}"/>
            </c:ext>
          </c:extLst>
        </c:ser>
        <c:ser>
          <c:idx val="3"/>
          <c:order val="4"/>
          <c:tx>
            <c:strRef>
              <c:f>'IL;SDS+Na'!$A$7</c:f>
              <c:strCache>
                <c:ptCount val="1"/>
                <c:pt idx="0">
                  <c:v>0.002</c:v>
                </c:pt>
              </c:strCache>
            </c:strRef>
          </c:tx>
          <c:spPr>
            <a:ln w="12700" cap="rnd">
              <a:solidFill>
                <a:srgbClr val="FF9900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12700">
                <a:solidFill>
                  <a:srgbClr val="FF9900"/>
                </a:solidFill>
              </a:ln>
              <a:effectLst/>
            </c:spPr>
          </c:marker>
          <c:xVal>
            <c:numRef>
              <c:f>'IL;SDS+Na'!$C$2:$G$2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'IL;SDS+Na'!$C$7:$G$7</c:f>
              <c:numCache>
                <c:formatCode>General</c:formatCode>
                <c:ptCount val="5"/>
                <c:pt idx="0">
                  <c:v>8.4</c:v>
                </c:pt>
                <c:pt idx="1">
                  <c:v>2.7</c:v>
                </c:pt>
                <c:pt idx="2">
                  <c:v>4.72</c:v>
                </c:pt>
                <c:pt idx="3">
                  <c:v>6.78</c:v>
                </c:pt>
                <c:pt idx="4">
                  <c:v>13.52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F02-40E3-A3BC-52595756EED1}"/>
            </c:ext>
          </c:extLst>
        </c:ser>
        <c:ser>
          <c:idx val="4"/>
          <c:order val="5"/>
          <c:tx>
            <c:strRef>
              <c:f>'IL;SDS+Na'!$A$8</c:f>
              <c:strCache>
                <c:ptCount val="1"/>
                <c:pt idx="0">
                  <c:v>0.003</c:v>
                </c:pt>
              </c:strCache>
            </c:strRef>
          </c:tx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'IL;SDS+Na'!$C$2:$G$2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'IL;SDS+Na'!$C$8:$G$8</c:f>
              <c:numCache>
                <c:formatCode>General</c:formatCode>
                <c:ptCount val="5"/>
                <c:pt idx="0">
                  <c:v>6.24</c:v>
                </c:pt>
                <c:pt idx="1">
                  <c:v>2</c:v>
                </c:pt>
                <c:pt idx="2">
                  <c:v>2.95</c:v>
                </c:pt>
                <c:pt idx="3">
                  <c:v>5.7</c:v>
                </c:pt>
                <c:pt idx="4">
                  <c:v>12.03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F02-40E3-A3BC-52595756EED1}"/>
            </c:ext>
          </c:extLst>
        </c:ser>
        <c:ser>
          <c:idx val="5"/>
          <c:order val="6"/>
          <c:tx>
            <c:strRef>
              <c:f>'IL;SDS+Na'!$A$9</c:f>
              <c:strCache>
                <c:ptCount val="1"/>
                <c:pt idx="0">
                  <c:v>0.007</c:v>
                </c:pt>
              </c:strCache>
            </c:strRef>
          </c:tx>
          <c:spPr>
            <a:ln w="12700" cap="rnd">
              <a:solidFill>
                <a:srgbClr val="00FA00"/>
              </a:solidFill>
              <a:round/>
            </a:ln>
            <a:effectLst/>
          </c:spPr>
          <c:marker>
            <c:symbol val="plus"/>
            <c:size val="5"/>
            <c:spPr>
              <a:noFill/>
              <a:ln w="9525">
                <a:solidFill>
                  <a:srgbClr val="00FA00"/>
                </a:solidFill>
              </a:ln>
              <a:effectLst/>
            </c:spPr>
          </c:marker>
          <c:dPt>
            <c:idx val="7"/>
            <c:marker>
              <c:symbol val="plus"/>
              <c:size val="5"/>
              <c:spPr>
                <a:noFill/>
                <a:ln w="12700">
                  <a:solidFill>
                    <a:srgbClr val="00FA00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rgbClr val="00FA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02-40E3-A3BC-52595756EED1}"/>
              </c:ext>
            </c:extLst>
          </c:dPt>
          <c:xVal>
            <c:numRef>
              <c:f>'IL;SDS+Na'!$C$2:$G$2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'IL;SDS+Na'!$C$9:$G$9</c:f>
              <c:numCache>
                <c:formatCode>General</c:formatCode>
                <c:ptCount val="5"/>
                <c:pt idx="0">
                  <c:v>3.62</c:v>
                </c:pt>
                <c:pt idx="1">
                  <c:v>1.7</c:v>
                </c:pt>
                <c:pt idx="2">
                  <c:v>2.15</c:v>
                </c:pt>
                <c:pt idx="3">
                  <c:v>3</c:v>
                </c:pt>
                <c:pt idx="4">
                  <c:v>9.2200000000000006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F02-40E3-A3BC-52595756EED1}"/>
            </c:ext>
          </c:extLst>
        </c:ser>
        <c:ser>
          <c:idx val="6"/>
          <c:order val="7"/>
          <c:tx>
            <c:strRef>
              <c:f>'IL;SDS+Na'!$A$10</c:f>
              <c:strCache>
                <c:ptCount val="1"/>
                <c:pt idx="0">
                  <c:v>0.01</c:v>
                </c:pt>
              </c:strCache>
            </c:strRef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'IL;SDS+Na'!$C$2:$G$2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xVal>
          <c:yVal>
            <c:numRef>
              <c:f>'IL;SDS+Na'!$C$10:$G$10</c:f>
              <c:numCache>
                <c:formatCode>General</c:formatCode>
                <c:ptCount val="5"/>
                <c:pt idx="0">
                  <c:v>3.61</c:v>
                </c:pt>
                <c:pt idx="1">
                  <c:v>1.65</c:v>
                </c:pt>
                <c:pt idx="2">
                  <c:v>2.12</c:v>
                </c:pt>
                <c:pt idx="3">
                  <c:v>2.98</c:v>
                </c:pt>
                <c:pt idx="4">
                  <c:v>8.32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074-4716-A70E-9485E3B37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72101216"/>
        <c:axId val="-572105568"/>
      </c:scatterChart>
      <c:valAx>
        <c:axId val="-572101216"/>
        <c:scaling>
          <c:orientation val="minMax"/>
          <c:max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Mole fraction (SDS:IL)</a:t>
                </a:r>
              </a:p>
            </c:rich>
          </c:tx>
          <c:layout>
            <c:manualLayout>
              <c:xMode val="edge"/>
              <c:yMode val="edge"/>
              <c:x val="0.41715421216112542"/>
              <c:y val="0.953222182454465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72105568"/>
        <c:crosses val="autoZero"/>
        <c:crossBetween val="midCat"/>
      </c:valAx>
      <c:valAx>
        <c:axId val="-572105568"/>
        <c:scaling>
          <c:orientation val="minMax"/>
          <c:max val="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IFT (</a:t>
                </a:r>
                <a:r>
                  <a:rPr lang="en-US" sz="1000" b="1" i="0" u="none" strike="noStrike" baseline="0">
                    <a:effectLst/>
                  </a:rPr>
                  <a:t>mN</a:t>
                </a:r>
                <a:r>
                  <a:rPr lang="fa-IR" sz="1000" b="1" i="0" u="none" strike="noStrike" baseline="0">
                    <a:effectLst/>
                  </a:rPr>
                  <a:t>.</a:t>
                </a:r>
                <a:r>
                  <a:rPr lang="en-US" sz="1000" b="1" i="0" u="none" strike="noStrike" baseline="0">
                    <a:effectLst/>
                  </a:rPr>
                  <a:t>m</a:t>
                </a:r>
                <a:r>
                  <a:rPr lang="en-US" sz="1000" b="1" i="0" u="none" strike="noStrike" baseline="30000">
                    <a:effectLst/>
                  </a:rPr>
                  <a:t>−1</a:t>
                </a:r>
                <a:r>
                  <a:rPr lang="en-US" sz="10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8022747156605235E-4"/>
              <c:y val="0.335975324887859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72101216"/>
        <c:crosses val="autoZero"/>
        <c:crossBetween val="midCat"/>
        <c:majorUnit val="5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3057714748273288"/>
          <c:y val="2.1012156076456543E-2"/>
          <c:w val="0.25720280931567868"/>
          <c:h val="0.4096817406681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011180814814473E-2"/>
          <c:y val="4.1760680885290086E-2"/>
          <c:w val="0.88050919931965022"/>
          <c:h val="0.83854164062096292"/>
        </c:manualLayout>
      </c:layout>
      <c:scatterChart>
        <c:scatterStyle val="lineMarker"/>
        <c:varyColors val="0"/>
        <c:ser>
          <c:idx val="6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'IL;SDS+Na'!$B$3:$B$10</c:f>
              <c:numCache>
                <c:formatCode>General</c:formatCode>
                <c:ptCount val="8"/>
                <c:pt idx="0">
                  <c:v>-4</c:v>
                </c:pt>
                <c:pt idx="1">
                  <c:v>-3.6989700043360187</c:v>
                </c:pt>
                <c:pt idx="2">
                  <c:v>-3.5228787452803374</c:v>
                </c:pt>
                <c:pt idx="3">
                  <c:v>-3</c:v>
                </c:pt>
                <c:pt idx="4">
                  <c:v>-2.6989700043360187</c:v>
                </c:pt>
                <c:pt idx="5">
                  <c:v>-2.5228787452803374</c:v>
                </c:pt>
                <c:pt idx="6">
                  <c:v>-2.1549019599857431</c:v>
                </c:pt>
                <c:pt idx="7">
                  <c:v>-2</c:v>
                </c:pt>
              </c:numCache>
            </c:numRef>
          </c:xVal>
          <c:yVal>
            <c:numRef>
              <c:f>'IL;SDS+Na'!$C$3:$C$10</c:f>
              <c:numCache>
                <c:formatCode>General</c:formatCode>
                <c:ptCount val="8"/>
                <c:pt idx="0">
                  <c:v>18.95</c:v>
                </c:pt>
                <c:pt idx="1">
                  <c:v>16.920000000000002</c:v>
                </c:pt>
                <c:pt idx="2">
                  <c:v>15.66</c:v>
                </c:pt>
                <c:pt idx="3">
                  <c:v>11.55</c:v>
                </c:pt>
                <c:pt idx="4">
                  <c:v>8.4</c:v>
                </c:pt>
                <c:pt idx="5">
                  <c:v>6.24</c:v>
                </c:pt>
                <c:pt idx="6">
                  <c:v>3.62</c:v>
                </c:pt>
                <c:pt idx="7">
                  <c:v>3.61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B36-4724-B5DB-1D53F5C27587}"/>
            </c:ext>
          </c:extLst>
        </c:ser>
        <c:ser>
          <c:idx val="5"/>
          <c:order val="1"/>
          <c:spPr>
            <a:ln w="12700" cap="rnd">
              <a:solidFill>
                <a:srgbClr val="FF9900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12700">
                <a:solidFill>
                  <a:srgbClr val="FF9900"/>
                </a:solidFill>
              </a:ln>
              <a:effectLst/>
            </c:spPr>
          </c:marker>
          <c:xVal>
            <c:numRef>
              <c:f>'IL;SDS+Na'!$B$3:$B$10</c:f>
              <c:numCache>
                <c:formatCode>General</c:formatCode>
                <c:ptCount val="8"/>
                <c:pt idx="0">
                  <c:v>-4</c:v>
                </c:pt>
                <c:pt idx="1">
                  <c:v>-3.6989700043360187</c:v>
                </c:pt>
                <c:pt idx="2">
                  <c:v>-3.5228787452803374</c:v>
                </c:pt>
                <c:pt idx="3">
                  <c:v>-3</c:v>
                </c:pt>
                <c:pt idx="4">
                  <c:v>-2.6989700043360187</c:v>
                </c:pt>
                <c:pt idx="5">
                  <c:v>-2.5228787452803374</c:v>
                </c:pt>
                <c:pt idx="6">
                  <c:v>-2.1549019599857431</c:v>
                </c:pt>
                <c:pt idx="7">
                  <c:v>-2</c:v>
                </c:pt>
              </c:numCache>
            </c:numRef>
          </c:xVal>
          <c:yVal>
            <c:numRef>
              <c:f>'IL;SDS+Na'!$D$3:$D$10</c:f>
              <c:numCache>
                <c:formatCode>General</c:formatCode>
                <c:ptCount val="8"/>
                <c:pt idx="0">
                  <c:v>12.89</c:v>
                </c:pt>
                <c:pt idx="1">
                  <c:v>10.5</c:v>
                </c:pt>
                <c:pt idx="2">
                  <c:v>9.06</c:v>
                </c:pt>
                <c:pt idx="3">
                  <c:v>5.56</c:v>
                </c:pt>
                <c:pt idx="4">
                  <c:v>2.7</c:v>
                </c:pt>
                <c:pt idx="5">
                  <c:v>2</c:v>
                </c:pt>
                <c:pt idx="6">
                  <c:v>1.7</c:v>
                </c:pt>
                <c:pt idx="7">
                  <c:v>1.65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DB36-4724-B5DB-1D53F5C27587}"/>
            </c:ext>
          </c:extLst>
        </c:ser>
        <c:ser>
          <c:idx val="3"/>
          <c:order val="2"/>
          <c:spPr>
            <a:ln w="12700" cap="rnd">
              <a:solidFill>
                <a:srgbClr val="D60093"/>
              </a:solidFill>
              <a:round/>
            </a:ln>
            <a:effectLst/>
          </c:spPr>
          <c:marker>
            <c:symbol val="diamond"/>
            <c:size val="5"/>
            <c:spPr>
              <a:noFill/>
              <a:ln w="12700">
                <a:solidFill>
                  <a:srgbClr val="D60093"/>
                </a:solidFill>
              </a:ln>
              <a:effectLst/>
            </c:spPr>
          </c:marker>
          <c:xVal>
            <c:numRef>
              <c:f>'IL;SDS+Na'!$B$3:$B$10</c:f>
              <c:numCache>
                <c:formatCode>General</c:formatCode>
                <c:ptCount val="8"/>
                <c:pt idx="0">
                  <c:v>-4</c:v>
                </c:pt>
                <c:pt idx="1">
                  <c:v>-3.6989700043360187</c:v>
                </c:pt>
                <c:pt idx="2">
                  <c:v>-3.5228787452803374</c:v>
                </c:pt>
                <c:pt idx="3">
                  <c:v>-3</c:v>
                </c:pt>
                <c:pt idx="4">
                  <c:v>-2.6989700043360187</c:v>
                </c:pt>
                <c:pt idx="5">
                  <c:v>-2.5228787452803374</c:v>
                </c:pt>
                <c:pt idx="6">
                  <c:v>-2.1549019599857431</c:v>
                </c:pt>
                <c:pt idx="7">
                  <c:v>-2</c:v>
                </c:pt>
              </c:numCache>
            </c:numRef>
          </c:xVal>
          <c:yVal>
            <c:numRef>
              <c:f>'IL;SDS+Na'!$E$3:$E$10</c:f>
              <c:numCache>
                <c:formatCode>General</c:formatCode>
                <c:ptCount val="8"/>
                <c:pt idx="0">
                  <c:v>14.66</c:v>
                </c:pt>
                <c:pt idx="1">
                  <c:v>12.1</c:v>
                </c:pt>
                <c:pt idx="2">
                  <c:v>10.97</c:v>
                </c:pt>
                <c:pt idx="3">
                  <c:v>7.51</c:v>
                </c:pt>
                <c:pt idx="4">
                  <c:v>4.72</c:v>
                </c:pt>
                <c:pt idx="5">
                  <c:v>2.95</c:v>
                </c:pt>
                <c:pt idx="6">
                  <c:v>2.15</c:v>
                </c:pt>
                <c:pt idx="7">
                  <c:v>2.12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DB36-4724-B5DB-1D53F5C27587}"/>
            </c:ext>
          </c:extLst>
        </c:ser>
        <c:ser>
          <c:idx val="1"/>
          <c:order val="3"/>
          <c:spPr>
            <a:ln w="12700" cap="rnd">
              <a:solidFill>
                <a:srgbClr val="0000FF"/>
              </a:solidFill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'IL;SDS+Na'!$B$3:$B$10</c:f>
              <c:numCache>
                <c:formatCode>General</c:formatCode>
                <c:ptCount val="8"/>
                <c:pt idx="0">
                  <c:v>-4</c:v>
                </c:pt>
                <c:pt idx="1">
                  <c:v>-3.6989700043360187</c:v>
                </c:pt>
                <c:pt idx="2">
                  <c:v>-3.5228787452803374</c:v>
                </c:pt>
                <c:pt idx="3">
                  <c:v>-3</c:v>
                </c:pt>
                <c:pt idx="4">
                  <c:v>-2.6989700043360187</c:v>
                </c:pt>
                <c:pt idx="5">
                  <c:v>-2.5228787452803374</c:v>
                </c:pt>
                <c:pt idx="6">
                  <c:v>-2.1549019599857431</c:v>
                </c:pt>
                <c:pt idx="7">
                  <c:v>-2</c:v>
                </c:pt>
              </c:numCache>
            </c:numRef>
          </c:xVal>
          <c:yVal>
            <c:numRef>
              <c:f>'IL;SDS+Na'!$F$3:$F$10</c:f>
              <c:numCache>
                <c:formatCode>General</c:formatCode>
                <c:ptCount val="8"/>
                <c:pt idx="0">
                  <c:v>16.45</c:v>
                </c:pt>
                <c:pt idx="1">
                  <c:v>13.9</c:v>
                </c:pt>
                <c:pt idx="2">
                  <c:v>12.23</c:v>
                </c:pt>
                <c:pt idx="3">
                  <c:v>9.0399999999999991</c:v>
                </c:pt>
                <c:pt idx="4">
                  <c:v>6.78</c:v>
                </c:pt>
                <c:pt idx="5">
                  <c:v>5.7</c:v>
                </c:pt>
                <c:pt idx="6">
                  <c:v>3</c:v>
                </c:pt>
                <c:pt idx="7">
                  <c:v>2.98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DB36-4724-B5DB-1D53F5C27587}"/>
            </c:ext>
          </c:extLst>
        </c:ser>
        <c:ser>
          <c:idx val="0"/>
          <c:order val="4"/>
          <c:spPr>
            <a:ln w="12700" cap="rnd">
              <a:solidFill>
                <a:srgbClr val="00CC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CC00"/>
                </a:solidFill>
              </a:ln>
              <a:effectLst/>
            </c:spPr>
          </c:marker>
          <c:xVal>
            <c:numRef>
              <c:f>'IL;SDS+Na'!$B$3:$B$11</c:f>
              <c:numCache>
                <c:formatCode>General</c:formatCode>
                <c:ptCount val="9"/>
                <c:pt idx="0">
                  <c:v>-4</c:v>
                </c:pt>
                <c:pt idx="1">
                  <c:v>-3.6989700043360187</c:v>
                </c:pt>
                <c:pt idx="2">
                  <c:v>-3.5228787452803374</c:v>
                </c:pt>
                <c:pt idx="3">
                  <c:v>-3</c:v>
                </c:pt>
                <c:pt idx="4">
                  <c:v>-2.6989700043360187</c:v>
                </c:pt>
                <c:pt idx="5">
                  <c:v>-2.5228787452803374</c:v>
                </c:pt>
                <c:pt idx="6">
                  <c:v>-2.1549019599857431</c:v>
                </c:pt>
                <c:pt idx="7">
                  <c:v>-2</c:v>
                </c:pt>
                <c:pt idx="8">
                  <c:v>-1.6989700043360187</c:v>
                </c:pt>
              </c:numCache>
            </c:numRef>
          </c:xVal>
          <c:yVal>
            <c:numRef>
              <c:f>'IL;SDS+Na'!$G$3:$G$11</c:f>
              <c:numCache>
                <c:formatCode>General</c:formatCode>
                <c:ptCount val="9"/>
                <c:pt idx="0">
                  <c:v>21.5</c:v>
                </c:pt>
                <c:pt idx="1">
                  <c:v>19.84</c:v>
                </c:pt>
                <c:pt idx="2">
                  <c:v>18.75</c:v>
                </c:pt>
                <c:pt idx="3">
                  <c:v>15.48</c:v>
                </c:pt>
                <c:pt idx="4">
                  <c:v>13.52</c:v>
                </c:pt>
                <c:pt idx="5">
                  <c:v>12.03</c:v>
                </c:pt>
                <c:pt idx="6">
                  <c:v>9.2200000000000006</c:v>
                </c:pt>
                <c:pt idx="7">
                  <c:v>8.32</c:v>
                </c:pt>
                <c:pt idx="8">
                  <c:v>8.2899999999999991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6C-4A6C-AD10-02FCC3BDC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72108832"/>
        <c:axId val="-572100672"/>
      </c:scatterChart>
      <c:valAx>
        <c:axId val="-572108832"/>
        <c:scaling>
          <c:orientation val="minMax"/>
          <c:max val="-1.5"/>
          <c:min val="-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Log concentration (mol.dm</a:t>
                </a:r>
                <a:r>
                  <a:rPr lang="en-US" sz="900" b="1" i="0" u="none" strike="noStrike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−</a:t>
                </a:r>
                <a:r>
                  <a:rPr lang="en-US" sz="900" b="1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³</a:t>
                </a:r>
                <a:r>
                  <a:rPr lang="en-US" sz="9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72100672"/>
        <c:crossesAt val="-6"/>
        <c:crossBetween val="midCat"/>
        <c:majorUnit val="0.5"/>
        <c:minorUnit val="0.1"/>
      </c:valAx>
      <c:valAx>
        <c:axId val="-572100672"/>
        <c:scaling>
          <c:orientation val="minMax"/>
          <c:max val="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IFT(mN.m</a:t>
                </a:r>
                <a:r>
                  <a:rPr lang="en-US" sz="1000" b="1" i="0" u="none" strike="noStrike" baseline="30000">
                    <a:effectLst/>
                  </a:rPr>
                  <a:t>−1</a:t>
                </a: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72108832"/>
        <c:crossesAt val="-5"/>
        <c:crossBetween val="midCat"/>
        <c:minorUnit val="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7205710454226006"/>
          <c:y val="5.506829067457019E-2"/>
          <c:w val="0.14281594696825456"/>
          <c:h val="0.347896938128834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floor>
    <c:side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sideWall>
    <c:backWall>
      <c:thickness val="0"/>
      <c:spPr>
        <a:noFill/>
        <a:ln>
          <a:solidFill>
            <a:schemeClr val="tx1"/>
          </a:solidFill>
        </a:ln>
        <a:effectLst/>
        <a:sp3d>
          <a:contourClr>
            <a:schemeClr val="tx1"/>
          </a:contourClr>
        </a:sp3d>
      </c:spPr>
    </c:backWall>
    <c:plotArea>
      <c:layout>
        <c:manualLayout>
          <c:layoutTarget val="inner"/>
          <c:xMode val="edge"/>
          <c:yMode val="edge"/>
          <c:x val="0.14278474990363768"/>
          <c:y val="3.1566337848245453E-2"/>
          <c:w val="0.82619224683168369"/>
          <c:h val="0.8469134587343248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'IL;SDS+Na'!$A$15</c:f>
              <c:strCache>
                <c:ptCount val="1"/>
                <c:pt idx="0">
                  <c:v>ɑ</c:v>
                </c:pt>
              </c:strCache>
            </c:strRef>
          </c:tx>
          <c:spPr>
            <a:solidFill>
              <a:schemeClr val="accent1"/>
            </a:solidFill>
            <a:ln w="12700">
              <a:solidFill>
                <a:schemeClr val="tx1"/>
              </a:solidFill>
            </a:ln>
            <a:effectLst/>
            <a:sp3d contourW="12700"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chemeClr val="tx1"/>
                </a:solidFill>
              </a:ln>
              <a:effectLst/>
              <a:sp3d contourW="127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FC6-4DC7-B5CD-025553899710}"/>
              </c:ext>
            </c:extLst>
          </c:dPt>
          <c:dPt>
            <c:idx val="1"/>
            <c:invertIfNegative val="0"/>
            <c:bubble3D val="0"/>
            <c:spPr>
              <a:solidFill>
                <a:srgbClr val="FF9966"/>
              </a:solidFill>
              <a:ln w="12700">
                <a:solidFill>
                  <a:schemeClr val="tx1"/>
                </a:solidFill>
              </a:ln>
              <a:effectLst/>
              <a:sp3d contourW="127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FC6-4DC7-B5CD-025553899710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chemeClr val="tx1"/>
                </a:solidFill>
              </a:ln>
              <a:effectLst/>
              <a:sp3d contourW="127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FC6-4DC7-B5CD-025553899710}"/>
              </c:ext>
            </c:extLst>
          </c:dPt>
          <c:dPt>
            <c:idx val="3"/>
            <c:invertIfNegative val="0"/>
            <c:bubble3D val="0"/>
            <c:spPr>
              <a:solidFill>
                <a:srgbClr val="00FF00"/>
              </a:solidFill>
              <a:ln w="12700">
                <a:solidFill>
                  <a:schemeClr val="tx1"/>
                </a:solidFill>
              </a:ln>
              <a:effectLst/>
              <a:sp3d contourW="127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FC6-4DC7-B5CD-025553899710}"/>
              </c:ext>
            </c:extLst>
          </c:dPt>
          <c:dPt>
            <c:idx val="4"/>
            <c:invertIfNegative val="0"/>
            <c:bubble3D val="0"/>
            <c:spPr>
              <a:solidFill>
                <a:srgbClr val="00DA00"/>
              </a:solidFill>
              <a:ln w="12700">
                <a:solidFill>
                  <a:schemeClr val="tx1"/>
                </a:solidFill>
              </a:ln>
              <a:effectLst/>
              <a:sp3d contourW="12700">
                <a:contourClr>
                  <a:schemeClr val="tx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FC6-4DC7-B5CD-025553899710}"/>
              </c:ext>
            </c:extLst>
          </c:dPt>
          <c:cat>
            <c:numRef>
              <c:f>'IL;SDS+Na'!$A$16:$A$20</c:f>
              <c:numCache>
                <c:formatCode>General</c:formatCode>
                <c:ptCount val="5"/>
                <c:pt idx="0">
                  <c:v>0</c:v>
                </c:pt>
                <c:pt idx="1">
                  <c:v>0.3</c:v>
                </c:pt>
                <c:pt idx="2">
                  <c:v>0.5</c:v>
                </c:pt>
                <c:pt idx="3">
                  <c:v>0.7</c:v>
                </c:pt>
                <c:pt idx="4">
                  <c:v>1</c:v>
                </c:pt>
              </c:numCache>
            </c:numRef>
          </c:cat>
          <c:val>
            <c:numRef>
              <c:f>'IL;SDS+Na'!$B$16:$B$20</c:f>
              <c:numCache>
                <c:formatCode>General</c:formatCode>
                <c:ptCount val="5"/>
                <c:pt idx="0">
                  <c:v>6.1999999999999998E-3</c:v>
                </c:pt>
                <c:pt idx="1">
                  <c:v>2.3E-3</c:v>
                </c:pt>
                <c:pt idx="2">
                  <c:v>3.5999999999999999E-3</c:v>
                </c:pt>
                <c:pt idx="3">
                  <c:v>6.4999999999999997E-3</c:v>
                </c:pt>
                <c:pt idx="4">
                  <c:v>9.1000000000000004E-3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D1EF-43D0-927E-F72597BA2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572107744"/>
        <c:axId val="-572107200"/>
        <c:axId val="0"/>
      </c:bar3DChart>
      <c:catAx>
        <c:axId val="-572107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 i="0" baseline="0">
                    <a:solidFill>
                      <a:sysClr val="windowText" lastClr="000000"/>
                    </a:solidFill>
                    <a:effectLst/>
                  </a:rPr>
                  <a:t>Mole fraction (SDS:IL)</a:t>
                </a:r>
                <a:endParaRPr lang="en-US" sz="600">
                  <a:solidFill>
                    <a:sysClr val="windowText" lastClr="000000"/>
                  </a:solidFill>
                  <a:effectLst/>
                </a:endParaRPr>
              </a:p>
            </c:rich>
          </c:tx>
          <c:layout>
            <c:manualLayout>
              <c:xMode val="edge"/>
              <c:yMode val="edge"/>
              <c:x val="0.37948607805908985"/>
              <c:y val="0.922198855976301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72107200"/>
        <c:crossesAt val="0"/>
        <c:auto val="1"/>
        <c:lblAlgn val="ctr"/>
        <c:lblOffset val="100"/>
        <c:tickMarkSkip val="1"/>
        <c:noMultiLvlLbl val="1"/>
      </c:catAx>
      <c:valAx>
        <c:axId val="-572107200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CMC (</a:t>
                </a:r>
                <a:r>
                  <a:rPr lang="en-US" sz="900" b="1" i="0" u="none" strike="noStrike" baseline="0">
                    <a:solidFill>
                      <a:sysClr val="windowText" lastClr="000000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mol.dm</a:t>
                </a:r>
                <a:r>
                  <a:rPr lang="en-US" sz="900" b="1" i="0" u="none" strike="noStrike" baseline="30000">
                    <a:effectLst/>
                  </a:rPr>
                  <a:t>−</a:t>
                </a:r>
                <a:r>
                  <a:rPr lang="en-US" sz="900" b="1" i="0" u="none" strike="noStrike" baseline="0">
                    <a:effectLst/>
                  </a:rPr>
                  <a:t>³</a:t>
                </a: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662517289073307E-3"/>
              <c:y val="0.250978471621683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72107744"/>
        <c:crosses val="autoZero"/>
        <c:crossBetween val="between"/>
        <c:majorUnit val="2.0000000000000005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96103517813542"/>
          <c:y val="5.1263610028968135E-2"/>
          <c:w val="0.87320764904386949"/>
          <c:h val="0.84872901531517686"/>
        </c:manualLayout>
      </c:layout>
      <c:scatterChart>
        <c:scatterStyle val="lineMarker"/>
        <c:varyColors val="0"/>
        <c:ser>
          <c:idx val="0"/>
          <c:order val="0"/>
          <c:tx>
            <c:v>α =  0.0</c:v>
          </c:tx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'IL;SDS+Na'!$A$3:$A$10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2.9999999999999997E-4</c:v>
                </c:pt>
                <c:pt idx="3">
                  <c:v>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7.0000000000000001E-3</c:v>
                </c:pt>
                <c:pt idx="7">
                  <c:v>0.01</c:v>
                </c:pt>
              </c:numCache>
            </c:numRef>
          </c:xVal>
          <c:yVal>
            <c:numRef>
              <c:f>'IL;SDS+Na'!$C$3:$C$10</c:f>
              <c:numCache>
                <c:formatCode>General</c:formatCode>
                <c:ptCount val="8"/>
                <c:pt idx="0">
                  <c:v>18.95</c:v>
                </c:pt>
                <c:pt idx="1">
                  <c:v>16.920000000000002</c:v>
                </c:pt>
                <c:pt idx="2">
                  <c:v>15.66</c:v>
                </c:pt>
                <c:pt idx="3">
                  <c:v>11.55</c:v>
                </c:pt>
                <c:pt idx="4">
                  <c:v>8.4</c:v>
                </c:pt>
                <c:pt idx="5">
                  <c:v>6.24</c:v>
                </c:pt>
                <c:pt idx="6">
                  <c:v>3.62</c:v>
                </c:pt>
                <c:pt idx="7">
                  <c:v>3.61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777-4AC5-BF09-F3B514FD6FA1}"/>
            </c:ext>
          </c:extLst>
        </c:ser>
        <c:ser>
          <c:idx val="3"/>
          <c:order val="1"/>
          <c:tx>
            <c:v>       0.3</c:v>
          </c:tx>
          <c:spPr>
            <a:ln w="12700" cap="rnd">
              <a:solidFill>
                <a:srgbClr val="FF9900"/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rgbClr val="FF9900"/>
                </a:solidFill>
              </a:ln>
              <a:effectLst/>
            </c:spPr>
          </c:marker>
          <c:xVal>
            <c:numRef>
              <c:f>'IL;SDS+Na'!$A$3:$A$10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2.9999999999999997E-4</c:v>
                </c:pt>
                <c:pt idx="3">
                  <c:v>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7.0000000000000001E-3</c:v>
                </c:pt>
                <c:pt idx="7">
                  <c:v>0.01</c:v>
                </c:pt>
              </c:numCache>
            </c:numRef>
          </c:xVal>
          <c:yVal>
            <c:numRef>
              <c:f>'IL;SDS+Na'!$D$3:$D$10</c:f>
              <c:numCache>
                <c:formatCode>General</c:formatCode>
                <c:ptCount val="8"/>
                <c:pt idx="0">
                  <c:v>12.89</c:v>
                </c:pt>
                <c:pt idx="1">
                  <c:v>10.5</c:v>
                </c:pt>
                <c:pt idx="2">
                  <c:v>9.06</c:v>
                </c:pt>
                <c:pt idx="3">
                  <c:v>5.56</c:v>
                </c:pt>
                <c:pt idx="4">
                  <c:v>2.7</c:v>
                </c:pt>
                <c:pt idx="5">
                  <c:v>2</c:v>
                </c:pt>
                <c:pt idx="6">
                  <c:v>1.7</c:v>
                </c:pt>
                <c:pt idx="7">
                  <c:v>1.65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777-4AC5-BF09-F3B514FD6FA1}"/>
            </c:ext>
          </c:extLst>
        </c:ser>
        <c:ser>
          <c:idx val="5"/>
          <c:order val="2"/>
          <c:tx>
            <c:v>       0.5</c:v>
          </c:tx>
          <c:spPr>
            <a:ln w="12700" cap="rnd">
              <a:solidFill>
                <a:srgbClr val="D6009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D60093"/>
              </a:solidFill>
              <a:ln w="9525">
                <a:solidFill>
                  <a:srgbClr val="D60093"/>
                </a:solidFill>
              </a:ln>
              <a:effectLst/>
            </c:spPr>
          </c:marker>
          <c:xVal>
            <c:numRef>
              <c:f>'IL;SDS+Na'!$A$3:$A$10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2.9999999999999997E-4</c:v>
                </c:pt>
                <c:pt idx="3">
                  <c:v>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7.0000000000000001E-3</c:v>
                </c:pt>
                <c:pt idx="7">
                  <c:v>0.01</c:v>
                </c:pt>
              </c:numCache>
            </c:numRef>
          </c:xVal>
          <c:yVal>
            <c:numRef>
              <c:f>'IL;SDS+Na'!$E$3:$E$10</c:f>
              <c:numCache>
                <c:formatCode>General</c:formatCode>
                <c:ptCount val="8"/>
                <c:pt idx="0">
                  <c:v>14.66</c:v>
                </c:pt>
                <c:pt idx="1">
                  <c:v>12.1</c:v>
                </c:pt>
                <c:pt idx="2">
                  <c:v>10.97</c:v>
                </c:pt>
                <c:pt idx="3">
                  <c:v>7.51</c:v>
                </c:pt>
                <c:pt idx="4">
                  <c:v>4.72</c:v>
                </c:pt>
                <c:pt idx="5">
                  <c:v>2.95</c:v>
                </c:pt>
                <c:pt idx="6">
                  <c:v>2.15</c:v>
                </c:pt>
                <c:pt idx="7">
                  <c:v>2.12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777-4AC5-BF09-F3B514FD6FA1}"/>
            </c:ext>
          </c:extLst>
        </c:ser>
        <c:ser>
          <c:idx val="7"/>
          <c:order val="3"/>
          <c:tx>
            <c:v>       0.7</c:v>
          </c:tx>
          <c:spPr>
            <a:ln w="12700" cap="rnd">
              <a:solidFill>
                <a:srgbClr val="0000FF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xVal>
            <c:numRef>
              <c:f>'IL;SDS+Na'!$A$3:$A$10</c:f>
              <c:numCache>
                <c:formatCode>General</c:formatCode>
                <c:ptCount val="8"/>
                <c:pt idx="0">
                  <c:v>1E-4</c:v>
                </c:pt>
                <c:pt idx="1">
                  <c:v>2.0000000000000001E-4</c:v>
                </c:pt>
                <c:pt idx="2">
                  <c:v>2.9999999999999997E-4</c:v>
                </c:pt>
                <c:pt idx="3">
                  <c:v>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7.0000000000000001E-3</c:v>
                </c:pt>
                <c:pt idx="7">
                  <c:v>0.01</c:v>
                </c:pt>
              </c:numCache>
            </c:numRef>
          </c:xVal>
          <c:yVal>
            <c:numRef>
              <c:f>'IL;SDS+Na'!$F$3:$F$10</c:f>
              <c:numCache>
                <c:formatCode>General</c:formatCode>
                <c:ptCount val="8"/>
                <c:pt idx="0">
                  <c:v>16.45</c:v>
                </c:pt>
                <c:pt idx="1">
                  <c:v>13.9</c:v>
                </c:pt>
                <c:pt idx="2">
                  <c:v>12.23</c:v>
                </c:pt>
                <c:pt idx="3">
                  <c:v>9.0399999999999991</c:v>
                </c:pt>
                <c:pt idx="4">
                  <c:v>6.78</c:v>
                </c:pt>
                <c:pt idx="5">
                  <c:v>5.7</c:v>
                </c:pt>
                <c:pt idx="6">
                  <c:v>3</c:v>
                </c:pt>
                <c:pt idx="7">
                  <c:v>2.98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3777-4AC5-BF09-F3B514FD6FA1}"/>
            </c:ext>
          </c:extLst>
        </c:ser>
        <c:ser>
          <c:idx val="1"/>
          <c:order val="4"/>
          <c:tx>
            <c:v>       1.0</c:v>
          </c:tx>
          <c:spPr>
            <a:ln w="12700" cap="rnd">
              <a:solidFill>
                <a:srgbClr val="00CC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CC00"/>
              </a:solidFill>
              <a:ln w="9525">
                <a:solidFill>
                  <a:srgbClr val="00CC00"/>
                </a:solidFill>
              </a:ln>
              <a:effectLst/>
            </c:spPr>
          </c:marker>
          <c:xVal>
            <c:numRef>
              <c:f>'IL;SDS+Na'!$A$3:$A$11</c:f>
              <c:numCache>
                <c:formatCode>General</c:formatCode>
                <c:ptCount val="9"/>
                <c:pt idx="0">
                  <c:v>1E-4</c:v>
                </c:pt>
                <c:pt idx="1">
                  <c:v>2.0000000000000001E-4</c:v>
                </c:pt>
                <c:pt idx="2">
                  <c:v>2.9999999999999997E-4</c:v>
                </c:pt>
                <c:pt idx="3">
                  <c:v>1E-3</c:v>
                </c:pt>
                <c:pt idx="4">
                  <c:v>2E-3</c:v>
                </c:pt>
                <c:pt idx="5">
                  <c:v>3.0000000000000001E-3</c:v>
                </c:pt>
                <c:pt idx="6">
                  <c:v>7.0000000000000001E-3</c:v>
                </c:pt>
                <c:pt idx="7">
                  <c:v>0.01</c:v>
                </c:pt>
                <c:pt idx="8">
                  <c:v>0.02</c:v>
                </c:pt>
              </c:numCache>
            </c:numRef>
          </c:xVal>
          <c:yVal>
            <c:numRef>
              <c:f>'IL;SDS+Na'!$G$3:$G$11</c:f>
              <c:numCache>
                <c:formatCode>General</c:formatCode>
                <c:ptCount val="9"/>
                <c:pt idx="0">
                  <c:v>21.5</c:v>
                </c:pt>
                <c:pt idx="1">
                  <c:v>19.84</c:v>
                </c:pt>
                <c:pt idx="2">
                  <c:v>18.75</c:v>
                </c:pt>
                <c:pt idx="3">
                  <c:v>15.48</c:v>
                </c:pt>
                <c:pt idx="4">
                  <c:v>13.52</c:v>
                </c:pt>
                <c:pt idx="5">
                  <c:v>12.03</c:v>
                </c:pt>
                <c:pt idx="6">
                  <c:v>9.2200000000000006</c:v>
                </c:pt>
                <c:pt idx="7">
                  <c:v>8.32</c:v>
                </c:pt>
                <c:pt idx="8">
                  <c:v>8.2899999999999991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3777-4AC5-BF09-F3B514FD6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72103392"/>
        <c:axId val="-572100128"/>
        <c:extLst/>
      </c:scatterChart>
      <c:valAx>
        <c:axId val="-572103392"/>
        <c:scaling>
          <c:logBase val="10"/>
          <c:orientation val="minMax"/>
          <c:max val="5.000000000000001E-2"/>
          <c:min val="1.0000000000000003E-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 (mol.dm</a:t>
                </a:r>
                <a:r>
                  <a:rPr lang="en-US" sz="900" b="1" i="0" u="none" strike="noStrike" baseline="3000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−</a:t>
                </a:r>
                <a:r>
                  <a:rPr lang="en-US" sz="900" b="1" i="0" u="none" strike="noStrike" baseline="0"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³</a:t>
                </a:r>
                <a:r>
                  <a:rPr lang="en-US" sz="9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39485173598477569"/>
              <c:y val="0.942906513244447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72100128"/>
        <c:crosses val="autoZero"/>
        <c:crossBetween val="midCat"/>
        <c:majorUnit val="0.1"/>
        <c:minorUnit val="1.0000000000000002E-2"/>
      </c:valAx>
      <c:valAx>
        <c:axId val="-572100128"/>
        <c:scaling>
          <c:orientation val="minMax"/>
          <c:max val="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900" b="1">
                    <a:solidFill>
                      <a:sysClr val="windowText" lastClr="000000"/>
                    </a:solidFill>
                  </a:rPr>
                  <a:t>IFT (mN.m</a:t>
                </a:r>
                <a:r>
                  <a:rPr lang="en-US" sz="900" b="1" i="0" u="none" strike="noStrike" baseline="30000">
                    <a:effectLst/>
                  </a:rPr>
                  <a:t>−1</a:t>
                </a:r>
                <a:r>
                  <a:rPr lang="en-US" sz="900" b="1">
                    <a:solidFill>
                      <a:sysClr val="windowText" lastClr="000000"/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1.5550056242969639E-3"/>
              <c:y val="0.349689285637142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72103392"/>
        <c:crossesAt val="1.0000000000000003E-4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8.8037900725928972E-2"/>
          <c:y val="0.69714786185238531"/>
          <c:w val="0.19059138066369663"/>
          <c:h val="0.2050857930560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microsoft.com/office/2007/relationships/hdphoto" Target="../media/hdphoto1.wdp"/><Relationship Id="rId1" Type="http://schemas.openxmlformats.org/officeDocument/2006/relationships/image" Target="../media/image4.png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microsoft.com/office/2007/relationships/hdphoto" Target="../media/hdphoto1.wdp"/><Relationship Id="rId1" Type="http://schemas.openxmlformats.org/officeDocument/2006/relationships/image" Target="../media/image4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microsoft.com/office/2007/relationships/hdphoto" Target="../media/hdphoto1.wdp"/><Relationship Id="rId1" Type="http://schemas.openxmlformats.org/officeDocument/2006/relationships/image" Target="../media/image4.png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596636</xdr:colOff>
      <xdr:row>0</xdr:row>
      <xdr:rowOff>0</xdr:rowOff>
    </xdr:from>
    <xdr:to>
      <xdr:col>16</xdr:col>
      <xdr:colOff>488155</xdr:colOff>
      <xdr:row>18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662307</xdr:colOff>
      <xdr:row>18</xdr:row>
      <xdr:rowOff>75407</xdr:rowOff>
    </xdr:from>
    <xdr:to>
      <xdr:col>16</xdr:col>
      <xdr:colOff>510886</xdr:colOff>
      <xdr:row>36</xdr:row>
      <xdr:rowOff>179162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278952</xdr:colOff>
      <xdr:row>11</xdr:row>
      <xdr:rowOff>89214</xdr:rowOff>
    </xdr:from>
    <xdr:to>
      <xdr:col>9</xdr:col>
      <xdr:colOff>13025</xdr:colOff>
      <xdr:row>24</xdr:row>
      <xdr:rowOff>161842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209550</xdr:colOff>
          <xdr:row>13</xdr:row>
          <xdr:rowOff>171450</xdr:rowOff>
        </xdr:from>
        <xdr:to>
          <xdr:col>2</xdr:col>
          <xdr:colOff>485775</xdr:colOff>
          <xdr:row>14</xdr:row>
          <xdr:rowOff>161925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600578</xdr:colOff>
      <xdr:row>29</xdr:row>
      <xdr:rowOff>81808</xdr:rowOff>
    </xdr:from>
    <xdr:to>
      <xdr:col>16</xdr:col>
      <xdr:colOff>507059</xdr:colOff>
      <xdr:row>29</xdr:row>
      <xdr:rowOff>81808</xdr:rowOff>
    </xdr:to>
    <xdr:cxnSp macro="">
      <xdr:nvCxnSpPr>
        <xdr:cNvPr id="7" name="Straight Connector 6"/>
        <xdr:cNvCxnSpPr/>
      </xdr:nvCxnSpPr>
      <xdr:spPr>
        <a:xfrm>
          <a:off x="5863141" y="5717433"/>
          <a:ext cx="4867418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397101</xdr:colOff>
      <xdr:row>26</xdr:row>
      <xdr:rowOff>7111</xdr:rowOff>
    </xdr:from>
    <xdr:to>
      <xdr:col>10</xdr:col>
      <xdr:colOff>397101</xdr:colOff>
      <xdr:row>37</xdr:row>
      <xdr:rowOff>154316</xdr:rowOff>
    </xdr:to>
    <xdr:cxnSp macro="">
      <xdr:nvCxnSpPr>
        <xdr:cNvPr id="9" name="Straight Connector 8"/>
        <xdr:cNvCxnSpPr/>
      </xdr:nvCxnSpPr>
      <xdr:spPr>
        <a:xfrm>
          <a:off x="6953476" y="5023611"/>
          <a:ext cx="0" cy="229033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177800</xdr:colOff>
      <xdr:row>21</xdr:row>
      <xdr:rowOff>114300</xdr:rowOff>
    </xdr:from>
    <xdr:to>
      <xdr:col>16</xdr:col>
      <xdr:colOff>387350</xdr:colOff>
      <xdr:row>28</xdr:row>
      <xdr:rowOff>101600</xdr:rowOff>
    </xdr:to>
    <xdr:cxnSp macro="">
      <xdr:nvCxnSpPr>
        <xdr:cNvPr id="11" name="Straight Connector 10"/>
        <xdr:cNvCxnSpPr/>
      </xdr:nvCxnSpPr>
      <xdr:spPr>
        <a:xfrm>
          <a:off x="7950200" y="4191000"/>
          <a:ext cx="2647950" cy="1371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511969</xdr:colOff>
      <xdr:row>0</xdr:row>
      <xdr:rowOff>0</xdr:rowOff>
    </xdr:from>
    <xdr:to>
      <xdr:col>26</xdr:col>
      <xdr:colOff>161925</xdr:colOff>
      <xdr:row>19</xdr:row>
      <xdr:rowOff>142875</xdr:rowOff>
    </xdr:to>
    <xdr:grpSp>
      <xdr:nvGrpSpPr>
        <xdr:cNvPr id="8" name="Group 7"/>
        <xdr:cNvGrpSpPr/>
      </xdr:nvGrpSpPr>
      <xdr:grpSpPr>
        <a:xfrm>
          <a:off x="10640219" y="0"/>
          <a:ext cx="4571206" cy="3841750"/>
          <a:chOff x="10758148" y="0"/>
          <a:chExt cx="4321855" cy="3601357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GraphicFramePr>
            <a:graphicFrameLocks/>
          </xdr:cNvGraphicFramePr>
        </xdr:nvGraphicFramePr>
        <xdr:xfrm>
          <a:off x="10758148" y="0"/>
          <a:ext cx="4321855" cy="36013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id="{00000000-0008-0000-0A00-000002000000}"/>
              </a:ext>
            </a:extLst>
          </xdr:cNvPr>
          <xdr:cNvGraphicFramePr>
            <a:graphicFrameLocks/>
          </xdr:cNvGraphicFramePr>
        </xdr:nvGraphicFramePr>
        <xdr:xfrm>
          <a:off x="12887787" y="120963"/>
          <a:ext cx="2059583" cy="15377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77933</xdr:colOff>
      <xdr:row>7</xdr:row>
      <xdr:rowOff>43296</xdr:rowOff>
    </xdr:from>
    <xdr:to>
      <xdr:col>5</xdr:col>
      <xdr:colOff>53456</xdr:colOff>
      <xdr:row>19</xdr:row>
      <xdr:rowOff>97296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133350</xdr:colOff>
          <xdr:row>0</xdr:row>
          <xdr:rowOff>171450</xdr:rowOff>
        </xdr:from>
        <xdr:to>
          <xdr:col>9</xdr:col>
          <xdr:colOff>323850</xdr:colOff>
          <xdr:row>1</xdr:row>
          <xdr:rowOff>161925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123825</xdr:colOff>
          <xdr:row>0</xdr:row>
          <xdr:rowOff>171450</xdr:rowOff>
        </xdr:from>
        <xdr:to>
          <xdr:col>6</xdr:col>
          <xdr:colOff>400050</xdr:colOff>
          <xdr:row>1</xdr:row>
          <xdr:rowOff>161925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104775</xdr:colOff>
          <xdr:row>0</xdr:row>
          <xdr:rowOff>171450</xdr:rowOff>
        </xdr:from>
        <xdr:to>
          <xdr:col>3</xdr:col>
          <xdr:colOff>371475</xdr:colOff>
          <xdr:row>1</xdr:row>
          <xdr:rowOff>161925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129888</xdr:colOff>
      <xdr:row>7</xdr:row>
      <xdr:rowOff>69274</xdr:rowOff>
    </xdr:from>
    <xdr:to>
      <xdr:col>15</xdr:col>
      <xdr:colOff>339206</xdr:colOff>
      <xdr:row>19</xdr:row>
      <xdr:rowOff>123274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658090</xdr:colOff>
      <xdr:row>7</xdr:row>
      <xdr:rowOff>51955</xdr:rowOff>
    </xdr:from>
    <xdr:to>
      <xdr:col>10</xdr:col>
      <xdr:colOff>131385</xdr:colOff>
      <xdr:row>19</xdr:row>
      <xdr:rowOff>105955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29759</xdr:colOff>
      <xdr:row>0</xdr:row>
      <xdr:rowOff>10584</xdr:rowOff>
    </xdr:from>
    <xdr:ext cx="2499657" cy="476250"/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34386" t="41141" r="39606" b="49741"/>
        <a:stretch/>
      </xdr:blipFill>
      <xdr:spPr>
        <a:xfrm>
          <a:off x="5596592" y="10584"/>
          <a:ext cx="2499657" cy="476250"/>
        </a:xfrm>
        <a:prstGeom prst="rect">
          <a:avLst/>
        </a:prstGeom>
      </xdr:spPr>
    </xdr:pic>
    <xdr:clientData/>
  </xdr:oneCellAnchor>
  <xdr:oneCellAnchor>
    <xdr:from>
      <xdr:col>6</xdr:col>
      <xdr:colOff>383759</xdr:colOff>
      <xdr:row>3</xdr:row>
      <xdr:rowOff>7937</xdr:rowOff>
    </xdr:from>
    <xdr:ext cx="1701157" cy="564122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0592" y="579437"/>
          <a:ext cx="1701157" cy="564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9</xdr:col>
      <xdr:colOff>211667</xdr:colOff>
      <xdr:row>0</xdr:row>
      <xdr:rowOff>31750</xdr:rowOff>
    </xdr:from>
    <xdr:to>
      <xdr:col>14</xdr:col>
      <xdr:colOff>382500</xdr:colOff>
      <xdr:row>12</xdr:row>
      <xdr:rowOff>85750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221192</xdr:colOff>
      <xdr:row>12</xdr:row>
      <xdr:rowOff>103717</xdr:rowOff>
    </xdr:from>
    <xdr:to>
      <xdr:col>14</xdr:col>
      <xdr:colOff>392025</xdr:colOff>
      <xdr:row>24</xdr:row>
      <xdr:rowOff>83634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29759</xdr:colOff>
      <xdr:row>0</xdr:row>
      <xdr:rowOff>10584</xdr:rowOff>
    </xdr:from>
    <xdr:ext cx="2499657" cy="476250"/>
    <xdr:pic>
      <xdr:nvPicPr>
        <xdr:cNvPr id="10" name="Picture 9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34386" t="41141" r="39606" b="49741"/>
        <a:stretch/>
      </xdr:blipFill>
      <xdr:spPr>
        <a:xfrm>
          <a:off x="3687359" y="10584"/>
          <a:ext cx="2499657" cy="476250"/>
        </a:xfrm>
        <a:prstGeom prst="rect">
          <a:avLst/>
        </a:prstGeom>
      </xdr:spPr>
    </xdr:pic>
    <xdr:clientData/>
  </xdr:oneCellAnchor>
  <xdr:oneCellAnchor>
    <xdr:from>
      <xdr:col>6</xdr:col>
      <xdr:colOff>383759</xdr:colOff>
      <xdr:row>3</xdr:row>
      <xdr:rowOff>7937</xdr:rowOff>
    </xdr:from>
    <xdr:ext cx="1701157" cy="564122"/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1359" y="579437"/>
          <a:ext cx="1701157" cy="564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9</xdr:col>
      <xdr:colOff>240242</xdr:colOff>
      <xdr:row>0</xdr:row>
      <xdr:rowOff>3175</xdr:rowOff>
    </xdr:from>
    <xdr:to>
      <xdr:col>14</xdr:col>
      <xdr:colOff>411075</xdr:colOff>
      <xdr:row>12</xdr:row>
      <xdr:rowOff>57175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221192</xdr:colOff>
      <xdr:row>12</xdr:row>
      <xdr:rowOff>103717</xdr:rowOff>
    </xdr:from>
    <xdr:to>
      <xdr:col>14</xdr:col>
      <xdr:colOff>392025</xdr:colOff>
      <xdr:row>24</xdr:row>
      <xdr:rowOff>83634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0.15782</cdr:x>
      <cdr:y>0.05834</cdr:y>
    </cdr:from>
    <cdr:to>
      <cdr:x>0.30824</cdr:x>
      <cdr:y>0.14993</cdr:y>
    </cdr:to>
    <cdr:sp macro="" textlink="">
      <cdr:nvSpPr>
        <cdr:cNvPr id="2" name="TextBox 7"/>
        <cdr:cNvSpPr txBox="1"/>
      </cdr:nvSpPr>
      <cdr:spPr>
        <a:xfrm xmlns:a="http://schemas.openxmlformats.org/drawingml/2006/main">
          <a:off x="508000" y="136525"/>
          <a:ext cx="484188" cy="2143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Times New Roman" panose="02020603050405020304" pitchFamily="18" charset="0"/>
              <a:cs typeface="Times New Roman" panose="02020603050405020304" pitchFamily="18" charset="0"/>
            </a:rPr>
            <a:t>(a)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0.14007</cdr:x>
      <cdr:y>0.03389</cdr:y>
    </cdr:from>
    <cdr:to>
      <cdr:x>0.29049</cdr:x>
      <cdr:y>0.12539</cdr:y>
    </cdr:to>
    <cdr:sp macro="" textlink="">
      <cdr:nvSpPr>
        <cdr:cNvPr id="2" name="TextBox 7"/>
        <cdr:cNvSpPr txBox="1"/>
      </cdr:nvSpPr>
      <cdr:spPr>
        <a:xfrm xmlns:a="http://schemas.openxmlformats.org/drawingml/2006/main">
          <a:off x="450850" y="79375"/>
          <a:ext cx="484188" cy="2143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Times New Roman" panose="02020603050405020304" pitchFamily="18" charset="0"/>
              <a:cs typeface="Times New Roman" panose="02020603050405020304" pitchFamily="18" charset="0"/>
            </a:rPr>
            <a:t>(b)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29759</xdr:colOff>
      <xdr:row>0</xdr:row>
      <xdr:rowOff>10584</xdr:rowOff>
    </xdr:from>
    <xdr:ext cx="2499657" cy="476250"/>
    <xdr:pic>
      <xdr:nvPicPr>
        <xdr:cNvPr id="14" name="Picture 13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rcRect l="34386" t="41141" r="39606" b="49741"/>
        <a:stretch/>
      </xdr:blipFill>
      <xdr:spPr>
        <a:xfrm>
          <a:off x="3687359" y="10584"/>
          <a:ext cx="2499657" cy="476250"/>
        </a:xfrm>
        <a:prstGeom prst="rect">
          <a:avLst/>
        </a:prstGeom>
      </xdr:spPr>
    </xdr:pic>
    <xdr:clientData/>
  </xdr:oneCellAnchor>
  <xdr:oneCellAnchor>
    <xdr:from>
      <xdr:col>6</xdr:col>
      <xdr:colOff>383759</xdr:colOff>
      <xdr:row>3</xdr:row>
      <xdr:rowOff>7937</xdr:rowOff>
    </xdr:from>
    <xdr:ext cx="1701157" cy="564122"/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1359" y="579437"/>
          <a:ext cx="1701157" cy="5641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9</xdr:col>
      <xdr:colOff>211667</xdr:colOff>
      <xdr:row>0</xdr:row>
      <xdr:rowOff>31750</xdr:rowOff>
    </xdr:from>
    <xdr:to>
      <xdr:col>14</xdr:col>
      <xdr:colOff>382500</xdr:colOff>
      <xdr:row>12</xdr:row>
      <xdr:rowOff>85750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221192</xdr:colOff>
      <xdr:row>12</xdr:row>
      <xdr:rowOff>103717</xdr:rowOff>
    </xdr:from>
    <xdr:to>
      <xdr:col>14</xdr:col>
      <xdr:colOff>392025</xdr:colOff>
      <xdr:row>24</xdr:row>
      <xdr:rowOff>83634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0.1519</cdr:x>
      <cdr:y>0.05427</cdr:y>
    </cdr:from>
    <cdr:to>
      <cdr:x>0.30233</cdr:x>
      <cdr:y>0.14586</cdr:y>
    </cdr:to>
    <cdr:sp macro="" textlink="">
      <cdr:nvSpPr>
        <cdr:cNvPr id="2" name="TextBox 7"/>
        <cdr:cNvSpPr txBox="1"/>
      </cdr:nvSpPr>
      <cdr:spPr>
        <a:xfrm xmlns:a="http://schemas.openxmlformats.org/drawingml/2006/main">
          <a:off x="488950" y="127000"/>
          <a:ext cx="484188" cy="2143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Times New Roman" panose="02020603050405020304" pitchFamily="18" charset="0"/>
              <a:cs typeface="Times New Roman" panose="02020603050405020304" pitchFamily="18" charset="0"/>
            </a:rPr>
            <a:t>(c)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0.14598</cdr:x>
      <cdr:y>0.03389</cdr:y>
    </cdr:from>
    <cdr:to>
      <cdr:x>0.29641</cdr:x>
      <cdr:y>0.12539</cdr:y>
    </cdr:to>
    <cdr:sp macro="" textlink="">
      <cdr:nvSpPr>
        <cdr:cNvPr id="2" name="TextBox 7"/>
        <cdr:cNvSpPr txBox="1"/>
      </cdr:nvSpPr>
      <cdr:spPr>
        <a:xfrm xmlns:a="http://schemas.openxmlformats.org/drawingml/2006/main">
          <a:off x="469900" y="79375"/>
          <a:ext cx="484188" cy="2143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>
              <a:latin typeface="Times New Roman" panose="02020603050405020304" pitchFamily="18" charset="0"/>
              <a:cs typeface="Times New Roman" panose="02020603050405020304" pitchFamily="18" charset="0"/>
            </a:rPr>
            <a:t>(d)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596636</xdr:colOff>
      <xdr:row>0</xdr:row>
      <xdr:rowOff>0</xdr:rowOff>
    </xdr:from>
    <xdr:to>
      <xdr:col>16</xdr:col>
      <xdr:colOff>488155</xdr:colOff>
      <xdr:row>19</xdr:row>
      <xdr:rowOff>63500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582930</xdr:colOff>
      <xdr:row>19</xdr:row>
      <xdr:rowOff>43656</xdr:rowOff>
    </xdr:from>
    <xdr:to>
      <xdr:col>17</xdr:col>
      <xdr:colOff>31750</xdr:colOff>
      <xdr:row>39</xdr:row>
      <xdr:rowOff>24947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209550</xdr:colOff>
          <xdr:row>13</xdr:row>
          <xdr:rowOff>171450</xdr:rowOff>
        </xdr:from>
        <xdr:to>
          <xdr:col>2</xdr:col>
          <xdr:colOff>485775</xdr:colOff>
          <xdr:row>14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12</xdr:row>
      <xdr:rowOff>17318</xdr:rowOff>
    </xdr:from>
    <xdr:to>
      <xdr:col>8</xdr:col>
      <xdr:colOff>461288</xdr:colOff>
      <xdr:row>25</xdr:row>
      <xdr:rowOff>99566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409849</xdr:colOff>
      <xdr:row>29</xdr:row>
      <xdr:rowOff>176470</xdr:rowOff>
    </xdr:from>
    <xdr:to>
      <xdr:col>16</xdr:col>
      <xdr:colOff>409849</xdr:colOff>
      <xdr:row>29</xdr:row>
      <xdr:rowOff>176470</xdr:rowOff>
    </xdr:to>
    <xdr:cxnSp macro="">
      <xdr:nvCxnSpPr>
        <xdr:cNvPr id="3" name="Straight Connector 2"/>
        <xdr:cNvCxnSpPr/>
      </xdr:nvCxnSpPr>
      <xdr:spPr>
        <a:xfrm flipH="1">
          <a:off x="5941676" y="5810874"/>
          <a:ext cx="494567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407184</xdr:colOff>
      <xdr:row>23</xdr:row>
      <xdr:rowOff>99289</xdr:rowOff>
    </xdr:from>
    <xdr:to>
      <xdr:col>10</xdr:col>
      <xdr:colOff>407184</xdr:colOff>
      <xdr:row>38</xdr:row>
      <xdr:rowOff>138753</xdr:rowOff>
    </xdr:to>
    <xdr:cxnSp macro="">
      <xdr:nvCxnSpPr>
        <xdr:cNvPr id="9" name="Straight Connector 8"/>
        <xdr:cNvCxnSpPr/>
      </xdr:nvCxnSpPr>
      <xdr:spPr>
        <a:xfrm>
          <a:off x="7235876" y="4539404"/>
          <a:ext cx="0" cy="294825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483577</xdr:colOff>
      <xdr:row>23</xdr:row>
      <xdr:rowOff>43962</xdr:rowOff>
    </xdr:from>
    <xdr:to>
      <xdr:col>14</xdr:col>
      <xdr:colOff>506016</xdr:colOff>
      <xdr:row>35</xdr:row>
      <xdr:rowOff>95250</xdr:rowOff>
    </xdr:to>
    <xdr:cxnSp macro="">
      <xdr:nvCxnSpPr>
        <xdr:cNvPr id="12" name="Straight Connector 11"/>
        <xdr:cNvCxnSpPr/>
      </xdr:nvCxnSpPr>
      <xdr:spPr>
        <a:xfrm>
          <a:off x="6704135" y="4484077"/>
          <a:ext cx="3063112" cy="238857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511969</xdr:colOff>
      <xdr:row>0</xdr:row>
      <xdr:rowOff>0</xdr:rowOff>
    </xdr:from>
    <xdr:to>
      <xdr:col>25</xdr:col>
      <xdr:colOff>320387</xdr:colOff>
      <xdr:row>19</xdr:row>
      <xdr:rowOff>111125</xdr:rowOff>
    </xdr:to>
    <xdr:grpSp>
      <xdr:nvGrpSpPr>
        <xdr:cNvPr id="5" name="Group 4"/>
        <xdr:cNvGrpSpPr/>
      </xdr:nvGrpSpPr>
      <xdr:grpSpPr>
        <a:xfrm>
          <a:off x="10977563" y="0"/>
          <a:ext cx="4308980" cy="3802063"/>
          <a:chOff x="11037094" y="0"/>
          <a:chExt cx="4332793" cy="3791857"/>
        </a:xfrm>
      </xdr:grpSpPr>
      <xdr:graphicFrame macro="">
        <xdr:nvGraphicFramePr>
          <xdr:cNvPr id="8" name="Chart 7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GraphicFramePr>
            <a:graphicFrameLocks/>
          </xdr:cNvGraphicFramePr>
        </xdr:nvGraphicFramePr>
        <xdr:xfrm>
          <a:off x="11037094" y="0"/>
          <a:ext cx="4332793" cy="37918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11" name="Chart 10">
            <a:extLst>
              <a:ext uri="{FF2B5EF4-FFF2-40B4-BE49-F238E27FC236}">
                <a16:creationId xmlns:a16="http://schemas.microsoft.com/office/drawing/2014/main" id="{00000000-0008-0000-0A00-000002000000}"/>
              </a:ext>
            </a:extLst>
          </xdr:cNvPr>
          <xdr:cNvGraphicFramePr>
            <a:graphicFrameLocks/>
          </xdr:cNvGraphicFramePr>
        </xdr:nvGraphicFramePr>
        <xdr:xfrm>
          <a:off x="13029364" y="186430"/>
          <a:ext cx="2216943" cy="16882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13" name="TextBox 12"/>
          <xdr:cNvSpPr txBox="1"/>
        </xdr:nvSpPr>
        <xdr:spPr>
          <a:xfrm>
            <a:off x="11438504" y="194582"/>
            <a:ext cx="482828" cy="2143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(a)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596636</xdr:colOff>
      <xdr:row>0</xdr:row>
      <xdr:rowOff>0</xdr:rowOff>
    </xdr:from>
    <xdr:to>
      <xdr:col>16</xdr:col>
      <xdr:colOff>488155</xdr:colOff>
      <xdr:row>18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486947</xdr:colOff>
      <xdr:row>18</xdr:row>
      <xdr:rowOff>67591</xdr:rowOff>
    </xdr:from>
    <xdr:to>
      <xdr:col>16</xdr:col>
      <xdr:colOff>542192</xdr:colOff>
      <xdr:row>39</xdr:row>
      <xdr:rowOff>62489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209550</xdr:colOff>
          <xdr:row>13</xdr:row>
          <xdr:rowOff>171450</xdr:rowOff>
        </xdr:from>
        <xdr:to>
          <xdr:col>2</xdr:col>
          <xdr:colOff>485775</xdr:colOff>
          <xdr:row>14</xdr:row>
          <xdr:rowOff>161925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15875</xdr:colOff>
      <xdr:row>11</xdr:row>
      <xdr:rowOff>206375</xdr:rowOff>
    </xdr:from>
    <xdr:to>
      <xdr:col>8</xdr:col>
      <xdr:colOff>491595</xdr:colOff>
      <xdr:row>25</xdr:row>
      <xdr:rowOff>93794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310886</xdr:colOff>
      <xdr:row>25</xdr:row>
      <xdr:rowOff>27782</xdr:rowOff>
    </xdr:from>
    <xdr:to>
      <xdr:col>16</xdr:col>
      <xdr:colOff>537103</xdr:colOff>
      <xdr:row>25</xdr:row>
      <xdr:rowOff>27782</xdr:rowOff>
    </xdr:to>
    <xdr:cxnSp macro="">
      <xdr:nvCxnSpPr>
        <xdr:cNvPr id="6" name="Straight Connector 5"/>
        <xdr:cNvCxnSpPr/>
      </xdr:nvCxnSpPr>
      <xdr:spPr>
        <a:xfrm>
          <a:off x="5851261" y="4853782"/>
          <a:ext cx="518715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201083</xdr:colOff>
      <xdr:row>21</xdr:row>
      <xdr:rowOff>101202</xdr:rowOff>
    </xdr:from>
    <xdr:to>
      <xdr:col>10</xdr:col>
      <xdr:colOff>201083</xdr:colOff>
      <xdr:row>38</xdr:row>
      <xdr:rowOff>181239</xdr:rowOff>
    </xdr:to>
    <xdr:cxnSp macro="">
      <xdr:nvCxnSpPr>
        <xdr:cNvPr id="9" name="Straight Connector 8"/>
        <xdr:cNvCxnSpPr/>
      </xdr:nvCxnSpPr>
      <xdr:spPr>
        <a:xfrm>
          <a:off x="7035271" y="4165202"/>
          <a:ext cx="0" cy="336616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511968</xdr:colOff>
      <xdr:row>0</xdr:row>
      <xdr:rowOff>0</xdr:rowOff>
    </xdr:from>
    <xdr:to>
      <xdr:col>26</xdr:col>
      <xdr:colOff>95249</xdr:colOff>
      <xdr:row>18</xdr:row>
      <xdr:rowOff>111125</xdr:rowOff>
    </xdr:to>
    <xdr:grpSp>
      <xdr:nvGrpSpPr>
        <xdr:cNvPr id="15" name="Group 14"/>
        <xdr:cNvGrpSpPr/>
      </xdr:nvGrpSpPr>
      <xdr:grpSpPr>
        <a:xfrm>
          <a:off x="10977562" y="0"/>
          <a:ext cx="4500562" cy="3611563"/>
          <a:chOff x="11013281" y="0"/>
          <a:chExt cx="4512468" cy="3603625"/>
        </a:xfrm>
      </xdr:grpSpPr>
      <xdr:grpSp>
        <xdr:nvGrpSpPr>
          <xdr:cNvPr id="5" name="Group 4"/>
          <xdr:cNvGrpSpPr/>
        </xdr:nvGrpSpPr>
        <xdr:grpSpPr>
          <a:xfrm>
            <a:off x="11013281" y="0"/>
            <a:ext cx="4512468" cy="3603625"/>
            <a:chOff x="11013281" y="0"/>
            <a:chExt cx="4512468" cy="3603625"/>
          </a:xfrm>
        </xdr:grpSpPr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00000000-0008-0000-0A00-000004000000}"/>
                </a:ext>
              </a:extLst>
            </xdr:cNvPr>
            <xdr:cNvGraphicFramePr>
              <a:graphicFrameLocks/>
            </xdr:cNvGraphicFramePr>
          </xdr:nvGraphicFramePr>
          <xdr:xfrm>
            <a:off x="11013281" y="0"/>
            <a:ext cx="4512468" cy="360362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graphicFrame macro="">
          <xdr:nvGraphicFramePr>
            <xdr:cNvPr id="14" name="Chart 13">
              <a:extLst>
                <a:ext uri="{FF2B5EF4-FFF2-40B4-BE49-F238E27FC236}">
                  <a16:creationId xmlns:a16="http://schemas.microsoft.com/office/drawing/2014/main" id="{00000000-0008-0000-0A00-000002000000}"/>
                </a:ext>
              </a:extLst>
            </xdr:cNvPr>
            <xdr:cNvGraphicFramePr>
              <a:graphicFrameLocks/>
            </xdr:cNvGraphicFramePr>
          </xdr:nvGraphicFramePr>
          <xdr:xfrm>
            <a:off x="13065126" y="182562"/>
            <a:ext cx="2340804" cy="1730376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5"/>
            </a:graphicData>
          </a:graphic>
        </xdr:graphicFrame>
      </xdr:grpSp>
      <xdr:sp macro="" textlink="">
        <xdr:nvSpPr>
          <xdr:cNvPr id="8" name="TextBox 7"/>
          <xdr:cNvSpPr txBox="1"/>
        </xdr:nvSpPr>
        <xdr:spPr>
          <a:xfrm>
            <a:off x="11414124" y="198438"/>
            <a:ext cx="484188" cy="2143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(b)</a:t>
            </a:r>
          </a:p>
        </xdr:txBody>
      </xdr:sp>
    </xdr:grpSp>
    <xdr:clientData/>
  </xdr:twoCellAnchor>
  <xdr:twoCellAnchor>
    <xdr:from>
      <xdr:col>7</xdr:col>
      <xdr:colOff>595313</xdr:colOff>
      <xdr:row>41</xdr:row>
      <xdr:rowOff>130967</xdr:rowOff>
    </xdr:from>
    <xdr:to>
      <xdr:col>18</xdr:col>
      <xdr:colOff>214312</xdr:colOff>
      <xdr:row>67</xdr:row>
      <xdr:rowOff>142874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0.35146</cdr:x>
      <cdr:y>0.09129</cdr:y>
    </cdr:from>
    <cdr:to>
      <cdr:x>0.91632</cdr:x>
      <cdr:y>0.57425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1760220" y="369094"/>
          <a:ext cx="2828925" cy="19526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127566</xdr:colOff>
      <xdr:row>0</xdr:row>
      <xdr:rowOff>0</xdr:rowOff>
    </xdr:from>
    <xdr:to>
      <xdr:col>21</xdr:col>
      <xdr:colOff>83344</xdr:colOff>
      <xdr:row>13</xdr:row>
      <xdr:rowOff>172357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150813</xdr:colOff>
      <xdr:row>13</xdr:row>
      <xdr:rowOff>23812</xdr:rowOff>
    </xdr:from>
    <xdr:to>
      <xdr:col>21</xdr:col>
      <xdr:colOff>106591</xdr:colOff>
      <xdr:row>26</xdr:row>
      <xdr:rowOff>168388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166687</xdr:colOff>
      <xdr:row>26</xdr:row>
      <xdr:rowOff>35719</xdr:rowOff>
    </xdr:from>
    <xdr:to>
      <xdr:col>21</xdr:col>
      <xdr:colOff>122465</xdr:colOff>
      <xdr:row>40</xdr:row>
      <xdr:rowOff>37420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508000</xdr:colOff>
      <xdr:row>0</xdr:row>
      <xdr:rowOff>41275</xdr:rowOff>
    </xdr:from>
    <xdr:to>
      <xdr:col>34</xdr:col>
      <xdr:colOff>495300</xdr:colOff>
      <xdr:row>12</xdr:row>
      <xdr:rowOff>107950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441325</xdr:colOff>
      <xdr:row>0</xdr:row>
      <xdr:rowOff>0</xdr:rowOff>
    </xdr:from>
    <xdr:to>
      <xdr:col>28</xdr:col>
      <xdr:colOff>354561</xdr:colOff>
      <xdr:row>13</xdr:row>
      <xdr:rowOff>38100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533400</xdr:colOff>
      <xdr:row>12</xdr:row>
      <xdr:rowOff>171450</xdr:rowOff>
    </xdr:from>
    <xdr:to>
      <xdr:col>28</xdr:col>
      <xdr:colOff>446636</xdr:colOff>
      <xdr:row>25</xdr:row>
      <xdr:rowOff>190500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514350</xdr:colOff>
      <xdr:row>26</xdr:row>
      <xdr:rowOff>57150</xdr:rowOff>
    </xdr:from>
    <xdr:to>
      <xdr:col>28</xdr:col>
      <xdr:colOff>427586</xdr:colOff>
      <xdr:row>39</xdr:row>
      <xdr:rowOff>133350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0.87884</cdr:x>
      <cdr:y>0.73384</cdr:y>
    </cdr:from>
    <cdr:to>
      <cdr:x>0.94695</cdr:x>
      <cdr:y>0.92749</cdr:y>
    </cdr:to>
    <cdr:sp macro="" textlink="">
      <cdr:nvSpPr>
        <cdr:cNvPr id="2" name="TextBox 1"/>
        <cdr:cNvSpPr txBox="1"/>
      </cdr:nvSpPr>
      <cdr:spPr>
        <a:xfrm xmlns:a="http://schemas.openxmlformats.org/drawingml/2006/main" rot="18840000">
          <a:off x="3364493" y="2765596"/>
          <a:ext cx="676945" cy="2762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l-GR" sz="1100"/>
            <a:t>α₁</a:t>
          </a:r>
          <a:endParaRPr lang="en-US" sz="1100"/>
        </a:p>
      </cdr:txBody>
    </cdr:sp>
  </cdr:relSizeAnchor>
  <cdr:relSizeAnchor xmlns:cdr="http://schemas.openxmlformats.org/drawingml/2006/chartDrawing">
    <cdr:from>
      <cdr:x>0.12659</cdr:x>
      <cdr:y>0.79716</cdr:y>
    </cdr:from>
    <cdr:to>
      <cdr:x>0.62946</cdr:x>
      <cdr:y>0.89713</cdr:y>
    </cdr:to>
    <cdr:sp macro="" textlink="">
      <cdr:nvSpPr>
        <cdr:cNvPr id="3" name="TextBox 2"/>
        <cdr:cNvSpPr txBox="1"/>
      </cdr:nvSpPr>
      <cdr:spPr>
        <a:xfrm xmlns:a="http://schemas.openxmlformats.org/drawingml/2006/main" rot="840000">
          <a:off x="520879" y="2786626"/>
          <a:ext cx="2069226" cy="349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Mixture concentration (mol</a:t>
          </a:r>
          <a:r>
            <a:rPr lang="en-US" sz="1100">
              <a:effectLst/>
              <a:latin typeface="+mn-lt"/>
              <a:ea typeface="+mn-ea"/>
              <a:cs typeface="+mn-cs"/>
            </a:rPr>
            <a:t>ˑ</a:t>
          </a:r>
          <a:r>
            <a:rPr lang="en-US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dm</a:t>
          </a:r>
          <a:r>
            <a:rPr lang="en-US" sz="900" b="1" i="0" baseline="30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−</a:t>
          </a:r>
          <a:r>
            <a:rPr lang="en-US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³)</a:t>
          </a:r>
        </a:p>
      </cdr:txBody>
    </cdr:sp>
  </cdr:relSizeAnchor>
  <cdr:relSizeAnchor xmlns:cdr="http://schemas.openxmlformats.org/drawingml/2006/chartDrawing">
    <cdr:from>
      <cdr:x>0</cdr:x>
      <cdr:y>0.28377</cdr:y>
    </cdr:from>
    <cdr:to>
      <cdr:x>0.06206</cdr:x>
      <cdr:y>0.5796</cdr:y>
    </cdr:to>
    <cdr:sp macro="" textlink="">
      <cdr:nvSpPr>
        <cdr:cNvPr id="4" name="TextBox 3"/>
        <cdr:cNvSpPr txBox="1"/>
      </cdr:nvSpPr>
      <cdr:spPr>
        <a:xfrm xmlns:a="http://schemas.openxmlformats.org/drawingml/2006/main" rot="16020000">
          <a:off x="-389390" y="1381352"/>
          <a:ext cx="1034143" cy="2553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Synergism (%)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0.82906</cdr:x>
      <cdr:y>0.04941</cdr:y>
    </cdr:from>
    <cdr:to>
      <cdr:x>0.94406</cdr:x>
      <cdr:y>0.13422</cdr:y>
    </cdr:to>
    <cdr:sp macro="" textlink="">
      <cdr:nvSpPr>
        <cdr:cNvPr id="2" name="TextBox 7"/>
        <cdr:cNvSpPr txBox="1"/>
      </cdr:nvSpPr>
      <cdr:spPr>
        <a:xfrm xmlns:a="http://schemas.openxmlformats.org/drawingml/2006/main">
          <a:off x="3490384" y="124883"/>
          <a:ext cx="484177" cy="2143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000" b="1">
              <a:latin typeface="Times New Roman" panose="02020603050405020304" pitchFamily="18" charset="0"/>
              <a:cs typeface="Times New Roman" panose="02020603050405020304" pitchFamily="18" charset="0"/>
            </a:rPr>
            <a:t>(a)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0.82872</cdr:x>
      <cdr:y>0.03648</cdr:y>
    </cdr:from>
    <cdr:to>
      <cdr:x>0.94373</cdr:x>
      <cdr:y>0.12044</cdr:y>
    </cdr:to>
    <cdr:sp macro="" textlink="">
      <cdr:nvSpPr>
        <cdr:cNvPr id="2" name="TextBox 7"/>
        <cdr:cNvSpPr txBox="1"/>
      </cdr:nvSpPr>
      <cdr:spPr>
        <a:xfrm xmlns:a="http://schemas.openxmlformats.org/drawingml/2006/main">
          <a:off x="3480204" y="93133"/>
          <a:ext cx="482959" cy="2143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000" b="1">
              <a:latin typeface="Times New Roman" panose="02020603050405020304" pitchFamily="18" charset="0"/>
              <a:cs typeface="Times New Roman" panose="02020603050405020304" pitchFamily="18" charset="0"/>
            </a:rPr>
            <a:t>(b)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215351</xdr:colOff>
      <xdr:row>0</xdr:row>
      <xdr:rowOff>145603</xdr:rowOff>
    </xdr:from>
    <xdr:to>
      <xdr:col>13</xdr:col>
      <xdr:colOff>452437</xdr:colOff>
      <xdr:row>22</xdr:row>
      <xdr:rowOff>115816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16323</xdr:colOff>
      <xdr:row>1</xdr:row>
      <xdr:rowOff>0</xdr:rowOff>
    </xdr:from>
    <xdr:to>
      <xdr:col>21</xdr:col>
      <xdr:colOff>547341</xdr:colOff>
      <xdr:row>21</xdr:row>
      <xdr:rowOff>24764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83B67A2-5CC6-C884-841A-D297D0010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wmf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3" Type="http://schemas.openxmlformats.org/officeDocument/2006/relationships/vmlDrawing" Target="../drawings/vmlDrawing4.vml"/><Relationship Id="rId7" Type="http://schemas.openxmlformats.org/officeDocument/2006/relationships/image" Target="../media/image2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4.bin"/><Relationship Id="rId9" Type="http://schemas.openxmlformats.org/officeDocument/2006/relationships/image" Target="../media/image3.emf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A00"/>
  </sheetPr>
  <dimension ref="A1:AB35"/>
  <sheetViews>
    <sheetView zoomScale="60" zoomScaleNormal="60" workbookViewId="0">
      <selection activeCell="C7" sqref="C7:G7"/>
    </sheetView>
  </sheetViews>
  <sheetFormatPr defaultRowHeight="15"/>
  <cols>
    <col min="1" max="1" width="11.7109375" customWidth="1"/>
    <col min="2" max="2" width="12.28515625" customWidth="1"/>
    <col min="9" max="9" width="10.28515625" bestFit="1" customWidth="1"/>
    <col min="18" max="18" width="7" customWidth="1"/>
    <col min="19" max="19" width="7.5703125" customWidth="1"/>
    <col min="20" max="20" width="7.42578125" customWidth="1"/>
    <col min="21" max="21" width="6.42578125" customWidth="1"/>
    <col min="22" max="22" width="7" customWidth="1"/>
    <col min="23" max="24" width="6.85546875" customWidth="1"/>
    <col min="25" max="25" width="7.28515625" customWidth="1"/>
    <col min="26" max="26" width="8.28515625" customWidth="1"/>
    <col min="27" max="27" width="6.42578125" customWidth="1"/>
    <col min="28" max="28" width="11" customWidth="1"/>
  </cols>
  <sheetData>
    <row r="1" spans="1:26">
      <c r="A1" s="11"/>
      <c r="B1" s="13" t="s">
        <v>9</v>
      </c>
      <c r="C1" s="13" t="s">
        <v>1</v>
      </c>
      <c r="D1" s="13"/>
      <c r="E1" s="13" t="s">
        <v>7</v>
      </c>
      <c r="F1" s="13"/>
      <c r="G1" s="13" t="s">
        <v>2</v>
      </c>
      <c r="W1" s="2"/>
    </row>
    <row r="2" spans="1:26">
      <c r="A2" s="26" t="s">
        <v>0</v>
      </c>
      <c r="B2" s="26" t="s">
        <v>0</v>
      </c>
      <c r="C2" s="18">
        <v>0</v>
      </c>
      <c r="D2" s="18">
        <v>0.3</v>
      </c>
      <c r="E2" s="18">
        <v>0.5</v>
      </c>
      <c r="F2" s="18">
        <v>0.7</v>
      </c>
      <c r="G2" s="18">
        <v>1</v>
      </c>
      <c r="H2" s="23"/>
      <c r="I2" s="23"/>
      <c r="J2" s="23"/>
      <c r="K2" s="23"/>
    </row>
    <row r="3" spans="1:26" s="10" customFormat="1" ht="15.75">
      <c r="A3" s="39">
        <v>1E-4</v>
      </c>
      <c r="B3" s="45">
        <f>LOG(A3:A7)</f>
        <v>-4</v>
      </c>
      <c r="C3" s="12">
        <v>26.14</v>
      </c>
      <c r="D3" s="22">
        <v>11.74</v>
      </c>
      <c r="E3" s="22">
        <v>13.65</v>
      </c>
      <c r="F3" s="22">
        <v>15.68</v>
      </c>
      <c r="G3" s="12">
        <v>28.67</v>
      </c>
      <c r="H3" s="23"/>
      <c r="I3" s="23"/>
      <c r="J3" s="23"/>
      <c r="K3" s="23"/>
    </row>
    <row r="4" spans="1:26" ht="15.75">
      <c r="A4" s="40">
        <v>2.0000000000000001E-4</v>
      </c>
      <c r="B4" s="42">
        <f>LOG(A4:A8)</f>
        <v>-3.6989700043360187</v>
      </c>
      <c r="C4" s="31">
        <v>24.42</v>
      </c>
      <c r="D4" s="22">
        <v>11.03</v>
      </c>
      <c r="E4" s="8">
        <v>12.56</v>
      </c>
      <c r="F4" s="22">
        <v>14.59</v>
      </c>
      <c r="G4" s="31">
        <v>26.98</v>
      </c>
      <c r="H4" s="23"/>
      <c r="I4" s="23"/>
      <c r="J4" s="23"/>
      <c r="K4" s="23"/>
    </row>
    <row r="5" spans="1:26">
      <c r="A5" s="29">
        <v>1E-3</v>
      </c>
      <c r="B5" s="27">
        <f>LOG(A4:A13)</f>
        <v>-3</v>
      </c>
      <c r="C5" s="13">
        <v>19.98</v>
      </c>
      <c r="D5" s="22">
        <v>7.42</v>
      </c>
      <c r="E5" s="8">
        <v>9.31</v>
      </c>
      <c r="F5" s="22">
        <v>10.69</v>
      </c>
      <c r="G5" s="13">
        <v>21.87</v>
      </c>
      <c r="H5" s="23"/>
      <c r="I5" s="23"/>
      <c r="J5" s="23"/>
      <c r="K5" s="23"/>
    </row>
    <row r="6" spans="1:26">
      <c r="A6" s="30">
        <v>2E-3</v>
      </c>
      <c r="B6" s="33">
        <f>LOG(A5:A14)</f>
        <v>-2.6989700043360187</v>
      </c>
      <c r="C6" s="34">
        <v>15.56</v>
      </c>
      <c r="D6" s="22">
        <v>3.55</v>
      </c>
      <c r="E6" s="8">
        <v>6.25</v>
      </c>
      <c r="F6" s="22">
        <v>8.36</v>
      </c>
      <c r="G6" s="34">
        <v>18.350000000000001</v>
      </c>
      <c r="H6" s="23"/>
      <c r="I6" s="23"/>
      <c r="J6" s="23"/>
      <c r="K6" s="23"/>
      <c r="Z6" s="1"/>
    </row>
    <row r="7" spans="1:26">
      <c r="A7" s="16">
        <v>3.0000000000000001E-3</v>
      </c>
      <c r="B7" s="35">
        <f>LOG(A5:A14)</f>
        <v>-2.5228787452803374</v>
      </c>
      <c r="C7" s="17">
        <v>13.43</v>
      </c>
      <c r="D7" s="22">
        <v>2.35</v>
      </c>
      <c r="E7" s="8">
        <v>3.88</v>
      </c>
      <c r="F7" s="22">
        <v>5.96</v>
      </c>
      <c r="G7" s="22">
        <v>16.29</v>
      </c>
      <c r="H7" s="23"/>
      <c r="I7" s="23"/>
      <c r="J7" s="23"/>
      <c r="K7" s="23"/>
      <c r="Z7" s="1"/>
    </row>
    <row r="8" spans="1:26">
      <c r="A8" s="26">
        <v>7.0000000000000001E-3</v>
      </c>
      <c r="B8" s="14">
        <f>LOG(A6:A14)</f>
        <v>-2.1549019599857431</v>
      </c>
      <c r="C8" s="15">
        <v>8.1199999999999992</v>
      </c>
      <c r="D8" s="22">
        <v>1.98</v>
      </c>
      <c r="E8" s="8">
        <v>2.56</v>
      </c>
      <c r="F8" s="22">
        <v>3.24</v>
      </c>
      <c r="G8" s="15">
        <v>12</v>
      </c>
      <c r="H8" s="23"/>
      <c r="I8" s="23"/>
      <c r="J8" s="23"/>
      <c r="K8" s="23"/>
      <c r="Z8" s="1"/>
    </row>
    <row r="9" spans="1:26">
      <c r="A9" s="28">
        <v>0.01</v>
      </c>
      <c r="B9" s="32">
        <f>LOG(A7:A14)</f>
        <v>-2</v>
      </c>
      <c r="C9" s="22">
        <v>4.5599999999999996</v>
      </c>
      <c r="D9" s="22">
        <v>1.81</v>
      </c>
      <c r="E9" s="8">
        <v>2.44</v>
      </c>
      <c r="F9" s="22">
        <v>3.17</v>
      </c>
      <c r="G9" s="41">
        <v>10.18</v>
      </c>
      <c r="H9" s="23"/>
      <c r="I9" s="23"/>
      <c r="J9" s="23"/>
      <c r="K9" s="23"/>
      <c r="Z9" s="1"/>
    </row>
    <row r="10" spans="1:26">
      <c r="A10" s="24">
        <v>0.02</v>
      </c>
      <c r="B10" s="25">
        <f>LOG(A8:A14)</f>
        <v>-1.6989700043360187</v>
      </c>
      <c r="C10" s="22">
        <v>4.12</v>
      </c>
      <c r="D10" s="22">
        <v>1.62</v>
      </c>
      <c r="E10" s="8">
        <v>2.1800000000000002</v>
      </c>
      <c r="F10" s="22">
        <v>2.93</v>
      </c>
      <c r="G10" s="22">
        <v>9.89</v>
      </c>
      <c r="H10" s="23"/>
      <c r="I10" s="23"/>
      <c r="J10" s="23"/>
      <c r="K10" s="23"/>
      <c r="Z10" s="1"/>
    </row>
    <row r="11" spans="1:26">
      <c r="A11" s="11"/>
      <c r="B11" s="11"/>
      <c r="D11" s="11"/>
      <c r="E11" s="11"/>
      <c r="F11" s="11"/>
      <c r="T11" s="1"/>
      <c r="Z11" s="1"/>
    </row>
    <row r="12" spans="1:26" ht="18">
      <c r="A12" s="38" t="s">
        <v>8</v>
      </c>
      <c r="T12" s="1"/>
    </row>
    <row r="15" spans="1:26" ht="15.75">
      <c r="A15" s="65" t="s">
        <v>6</v>
      </c>
      <c r="B15" s="66" t="s">
        <v>5</v>
      </c>
      <c r="C15" s="64"/>
      <c r="D15" s="1"/>
      <c r="E15" s="1"/>
      <c r="F15" s="1"/>
      <c r="G15" s="1"/>
      <c r="H15" s="1"/>
      <c r="I15" s="1"/>
      <c r="J15" s="1"/>
    </row>
    <row r="16" spans="1:26">
      <c r="A16" s="55">
        <v>0</v>
      </c>
      <c r="B16" s="46">
        <v>9.4000000000000004E-3</v>
      </c>
      <c r="C16" s="53" t="s">
        <v>1</v>
      </c>
      <c r="D16" s="1"/>
      <c r="E16" s="1"/>
      <c r="F16" s="1"/>
      <c r="G16" s="1"/>
      <c r="H16" s="1"/>
      <c r="I16" s="1"/>
      <c r="J16" s="1"/>
    </row>
    <row r="17" spans="1:28">
      <c r="A17" s="56">
        <v>0.3</v>
      </c>
      <c r="B17" s="49">
        <v>2.7000000000000001E-3</v>
      </c>
      <c r="C17" s="47">
        <v>2.41</v>
      </c>
      <c r="D17" s="1"/>
      <c r="E17" s="1"/>
      <c r="F17" s="1"/>
      <c r="G17" s="1"/>
      <c r="H17" s="1"/>
      <c r="I17" s="1"/>
      <c r="J17" s="1"/>
    </row>
    <row r="18" spans="1:28">
      <c r="A18" s="50">
        <v>0.5</v>
      </c>
      <c r="B18" s="51">
        <v>3.7000000000000002E-3</v>
      </c>
      <c r="C18" s="48">
        <v>3.62</v>
      </c>
      <c r="D18" s="1"/>
      <c r="E18" s="1"/>
      <c r="F18" s="1"/>
      <c r="G18" s="1"/>
      <c r="H18" s="1"/>
      <c r="I18" s="1"/>
      <c r="J18" s="1"/>
    </row>
    <row r="19" spans="1:28">
      <c r="A19" s="59">
        <v>0.7</v>
      </c>
      <c r="B19" s="60">
        <v>6.7999999999999996E-3</v>
      </c>
      <c r="C19" s="54">
        <v>3.35</v>
      </c>
      <c r="D19" s="1"/>
      <c r="E19" s="1"/>
      <c r="F19" s="1"/>
      <c r="G19" s="1"/>
      <c r="H19" s="1"/>
      <c r="I19" s="1"/>
      <c r="J19" s="1"/>
    </row>
    <row r="20" spans="1:28">
      <c r="A20" s="58">
        <v>1</v>
      </c>
      <c r="B20" s="57">
        <v>9.7999999999999997E-3</v>
      </c>
      <c r="C20" s="52" t="s">
        <v>2</v>
      </c>
    </row>
    <row r="22" spans="1:28">
      <c r="A22" s="67" t="s">
        <v>10</v>
      </c>
      <c r="B22" s="68"/>
      <c r="C22" s="62">
        <f>(B16*0.3)+(B20*0.7)</f>
        <v>9.6799999999999994E-3</v>
      </c>
      <c r="K22" s="3"/>
    </row>
    <row r="23" spans="1:28">
      <c r="A23" s="69" t="s">
        <v>11</v>
      </c>
      <c r="B23" s="70"/>
      <c r="C23" s="63">
        <f>((C22-B17)/C22)*100</f>
        <v>72.107438016528931</v>
      </c>
    </row>
    <row r="25" spans="1:28">
      <c r="R25" s="83" t="s">
        <v>14</v>
      </c>
      <c r="S25" s="94" t="s">
        <v>17</v>
      </c>
      <c r="T25" s="84"/>
      <c r="U25" s="93" t="s">
        <v>16</v>
      </c>
      <c r="V25" s="83"/>
      <c r="W25" s="94" t="s">
        <v>18</v>
      </c>
      <c r="X25" s="84"/>
      <c r="Y25" s="93" t="s">
        <v>19</v>
      </c>
      <c r="Z25" s="83"/>
      <c r="AA25" s="94" t="s">
        <v>20</v>
      </c>
      <c r="AB25" s="84"/>
    </row>
    <row r="26" spans="1:28">
      <c r="A26" s="23"/>
      <c r="B26" s="23"/>
      <c r="C26" s="23"/>
      <c r="D26" s="23"/>
      <c r="E26" s="23"/>
      <c r="F26" s="23"/>
      <c r="G26" s="23"/>
      <c r="H26" s="7"/>
      <c r="R26" s="85"/>
      <c r="S26" s="91" t="s">
        <v>3</v>
      </c>
      <c r="T26" s="92" t="s">
        <v>4</v>
      </c>
      <c r="U26" s="91" t="s">
        <v>3</v>
      </c>
      <c r="V26" s="92" t="s">
        <v>4</v>
      </c>
      <c r="W26" s="91" t="s">
        <v>3</v>
      </c>
      <c r="X26" s="92" t="s">
        <v>4</v>
      </c>
      <c r="Y26" s="91" t="s">
        <v>3</v>
      </c>
      <c r="Z26" s="92" t="s">
        <v>4</v>
      </c>
      <c r="AA26" s="91" t="s">
        <v>3</v>
      </c>
      <c r="AB26" s="92" t="s">
        <v>4</v>
      </c>
    </row>
    <row r="27" spans="1:28" ht="15.75">
      <c r="A27" s="179"/>
      <c r="B27" s="23"/>
      <c r="C27" s="23"/>
      <c r="D27" s="23"/>
      <c r="E27" s="23"/>
      <c r="F27" s="23"/>
      <c r="G27" s="9"/>
      <c r="H27" s="7"/>
      <c r="R27" s="88">
        <v>20</v>
      </c>
      <c r="S27" s="89">
        <v>-2.85</v>
      </c>
      <c r="T27" s="86">
        <f>10^S27</f>
        <v>1.4125375446227527E-3</v>
      </c>
      <c r="U27" s="89">
        <v>-3.03</v>
      </c>
      <c r="V27" s="86">
        <f>10^U27</f>
        <v>9.3325430079699062E-4</v>
      </c>
      <c r="W27" s="89">
        <v>-5.09</v>
      </c>
      <c r="X27" s="86">
        <f>10^W27</f>
        <v>8.128305161640983E-6</v>
      </c>
      <c r="Y27" s="89">
        <v>-4.7</v>
      </c>
      <c r="Z27" s="86">
        <f>10^Y27</f>
        <v>1.9952623149688769E-5</v>
      </c>
      <c r="AA27" s="89">
        <v>-4</v>
      </c>
      <c r="AB27" s="86">
        <f>10^AA27</f>
        <v>1E-4</v>
      </c>
    </row>
    <row r="28" spans="1:28" ht="15.75">
      <c r="A28" s="179"/>
      <c r="B28" s="23"/>
      <c r="C28" s="23"/>
      <c r="D28" s="23"/>
      <c r="E28" s="9"/>
      <c r="F28" s="23"/>
      <c r="G28" s="9"/>
      <c r="H28" s="7"/>
      <c r="R28" s="90">
        <v>15</v>
      </c>
      <c r="S28" s="87">
        <v>-2.42</v>
      </c>
      <c r="T28" s="89">
        <f t="shared" ref="T28:T30" si="0">10^S28</f>
        <v>3.8018939632056123E-3</v>
      </c>
      <c r="U28" s="87">
        <v>-2.65</v>
      </c>
      <c r="V28" s="89">
        <f t="shared" ref="V28:V30" si="1">10^U28</f>
        <v>2.2387211385683386E-3</v>
      </c>
      <c r="W28" s="87">
        <v>-4.28</v>
      </c>
      <c r="X28" s="89">
        <f t="shared" ref="X28:Z30" si="2">10^W28</f>
        <v>5.2480746024977172E-5</v>
      </c>
      <c r="Y28" s="87">
        <v>-4.0999999999999996</v>
      </c>
      <c r="Z28" s="89">
        <f t="shared" si="2"/>
        <v>7.9432823472428153E-5</v>
      </c>
      <c r="AA28" s="87">
        <v>-3.51</v>
      </c>
      <c r="AB28" s="89">
        <f t="shared" ref="AB28" si="3">10^AA28</f>
        <v>3.0902954325135899E-4</v>
      </c>
    </row>
    <row r="29" spans="1:28">
      <c r="A29" s="23"/>
      <c r="B29" s="23"/>
      <c r="C29" s="23"/>
      <c r="D29" s="23"/>
      <c r="E29" s="9"/>
      <c r="F29" s="23"/>
      <c r="G29" s="9"/>
      <c r="H29" s="7"/>
      <c r="R29" s="88">
        <v>10</v>
      </c>
      <c r="S29" s="89">
        <v>-1.95</v>
      </c>
      <c r="T29" s="86">
        <f t="shared" si="0"/>
        <v>1.1220184543019634E-2</v>
      </c>
      <c r="U29" s="89">
        <v>-2.29</v>
      </c>
      <c r="V29" s="86">
        <f t="shared" si="1"/>
        <v>5.1286138399136471E-3</v>
      </c>
      <c r="W29" s="89">
        <v>-3.62</v>
      </c>
      <c r="X29" s="86">
        <f t="shared" si="2"/>
        <v>2.398832919019488E-4</v>
      </c>
      <c r="Y29" s="89">
        <v>-3.29</v>
      </c>
      <c r="Z29" s="86">
        <f t="shared" si="2"/>
        <v>5.1286138399136462E-4</v>
      </c>
      <c r="AA29" s="89">
        <v>-3.02</v>
      </c>
      <c r="AB29" s="86">
        <f t="shared" ref="AB29" si="4">10^AA29</f>
        <v>9.5499258602143547E-4</v>
      </c>
    </row>
    <row r="30" spans="1:28">
      <c r="A30" s="23"/>
      <c r="B30" s="23"/>
      <c r="C30" s="23"/>
      <c r="D30" s="23"/>
      <c r="E30" s="9"/>
      <c r="F30" s="23"/>
      <c r="G30" s="23"/>
      <c r="H30" s="7"/>
      <c r="R30" s="90">
        <v>5</v>
      </c>
      <c r="S30" s="87">
        <v>-1.53</v>
      </c>
      <c r="T30" s="89">
        <f t="shared" si="0"/>
        <v>2.9512092266663844E-2</v>
      </c>
      <c r="U30" s="87">
        <v>-2.04</v>
      </c>
      <c r="V30" s="89">
        <f t="shared" si="1"/>
        <v>9.1201083935590881E-3</v>
      </c>
      <c r="W30" s="87">
        <v>-2.88</v>
      </c>
      <c r="X30" s="89">
        <f t="shared" si="2"/>
        <v>1.3182567385564071E-3</v>
      </c>
      <c r="Y30" s="87">
        <v>-2.63</v>
      </c>
      <c r="Z30" s="89">
        <f t="shared" si="2"/>
        <v>2.3442288153199204E-3</v>
      </c>
      <c r="AA30" s="87">
        <v>-2.42</v>
      </c>
      <c r="AB30" s="89">
        <f t="shared" ref="AB30" si="5">10^AA30</f>
        <v>3.8018939632056123E-3</v>
      </c>
    </row>
    <row r="31" spans="1:28">
      <c r="A31" s="23"/>
      <c r="B31" s="23"/>
      <c r="C31" s="23"/>
      <c r="D31" s="23"/>
      <c r="E31" s="9"/>
      <c r="F31" s="23"/>
      <c r="G31" s="23"/>
      <c r="H31" s="7"/>
    </row>
    <row r="32" spans="1:28">
      <c r="A32" s="23"/>
      <c r="B32" s="23"/>
      <c r="C32" s="23"/>
      <c r="D32" s="23"/>
      <c r="E32" s="9"/>
      <c r="F32" s="23"/>
      <c r="G32" s="23"/>
      <c r="H32" s="7"/>
    </row>
    <row r="33" spans="1:22">
      <c r="A33" s="23"/>
      <c r="B33" s="23"/>
      <c r="C33" s="23"/>
      <c r="D33" s="23"/>
      <c r="E33" s="9"/>
      <c r="F33" s="23"/>
      <c r="G33" s="23"/>
      <c r="H33" s="7"/>
    </row>
    <row r="34" spans="1:22">
      <c r="A34" s="23"/>
      <c r="B34" s="23"/>
      <c r="C34" s="23"/>
      <c r="D34" s="23"/>
      <c r="E34" s="9"/>
      <c r="F34" s="23"/>
      <c r="G34" s="23"/>
      <c r="H34" s="7"/>
    </row>
    <row r="35" spans="1:22">
      <c r="V35" s="6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1025" r:id="rId4">
          <objectPr defaultSize="0" autoPict="0" r:id="rId5">
            <anchor moveWithCells="1" sizeWithCells="1">
              <from>
                <xdr:col>2</xdr:col>
                <xdr:colOff>209550</xdr:colOff>
                <xdr:row>13</xdr:row>
                <xdr:rowOff>171450</xdr:rowOff>
              </from>
              <to>
                <xdr:col>2</xdr:col>
                <xdr:colOff>485775</xdr:colOff>
                <xdr:row>14</xdr:row>
                <xdr:rowOff>161925</xdr:rowOff>
              </to>
            </anchor>
          </objectPr>
        </oleObject>
      </mc:Choice>
      <mc:Fallback>
        <oleObject progId="Equation.DSMT4" shapeId="1025" r:id="rId4"/>
      </mc:Fallback>
    </mc:AlternateContent>
  </oleObject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B16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A00"/>
  </sheetPr>
  <dimension ref="A1:AB38"/>
  <sheetViews>
    <sheetView topLeftCell="A13" zoomScale="80" zoomScaleNormal="80" workbookViewId="0">
      <selection activeCell="C8" sqref="C8:G8"/>
    </sheetView>
  </sheetViews>
  <sheetFormatPr defaultRowHeight="15"/>
  <cols>
    <col min="1" max="1" width="13.5703125" style="10" customWidth="1"/>
    <col min="2" max="2" width="14.5703125" style="10" customWidth="1"/>
    <col min="3" max="8" width="9.140625" style="10"/>
    <col min="9" max="9" width="10.28515625" style="10" bestFit="1" customWidth="1"/>
    <col min="10" max="17" width="9.140625" style="10"/>
    <col min="18" max="18" width="7.5703125" style="10" customWidth="1"/>
    <col min="19" max="19" width="7" style="10" customWidth="1"/>
    <col min="20" max="20" width="7.140625" style="10" customWidth="1"/>
    <col min="21" max="21" width="6.5703125" style="10" customWidth="1"/>
    <col min="22" max="23" width="7" style="10" customWidth="1"/>
    <col min="24" max="24" width="9.28515625" style="10" customWidth="1"/>
    <col min="25" max="25" width="7" style="10" customWidth="1"/>
    <col min="26" max="26" width="9.140625" style="10" customWidth="1"/>
    <col min="27" max="27" width="6.7109375" style="10" customWidth="1"/>
    <col min="28" max="28" width="9.5703125" style="10" customWidth="1"/>
    <col min="29" max="16384" width="9.140625" style="10"/>
  </cols>
  <sheetData>
    <row r="1" spans="1:26">
      <c r="A1" s="11"/>
      <c r="B1" s="13" t="s">
        <v>9</v>
      </c>
      <c r="C1" s="13" t="s">
        <v>1</v>
      </c>
      <c r="D1" s="13"/>
      <c r="E1" s="13" t="s">
        <v>7</v>
      </c>
      <c r="F1" s="13"/>
      <c r="G1" s="13" t="s">
        <v>2</v>
      </c>
      <c r="W1" s="2"/>
    </row>
    <row r="2" spans="1:26">
      <c r="A2" s="26" t="s">
        <v>0</v>
      </c>
      <c r="B2" s="26" t="s">
        <v>0</v>
      </c>
      <c r="C2" s="18">
        <v>0</v>
      </c>
      <c r="D2" s="18">
        <v>0.3</v>
      </c>
      <c r="E2" s="18">
        <v>0.5</v>
      </c>
      <c r="F2" s="18">
        <v>0.7</v>
      </c>
      <c r="G2" s="18">
        <v>1</v>
      </c>
      <c r="H2" s="23"/>
      <c r="I2" s="23"/>
      <c r="J2" s="23"/>
      <c r="K2" s="23"/>
    </row>
    <row r="3" spans="1:26" ht="15.75">
      <c r="A3" s="39">
        <v>1E-4</v>
      </c>
      <c r="B3" s="45">
        <f>LOG(A3:A8)</f>
        <v>-4</v>
      </c>
      <c r="C3" s="22">
        <v>18.95</v>
      </c>
      <c r="D3" s="12">
        <v>12.89</v>
      </c>
      <c r="E3" s="12">
        <v>14.66</v>
      </c>
      <c r="F3" s="12">
        <v>16.45</v>
      </c>
      <c r="G3" s="8">
        <v>21.5</v>
      </c>
      <c r="H3" s="23"/>
      <c r="I3" s="23"/>
      <c r="J3" s="23"/>
      <c r="K3" s="23"/>
    </row>
    <row r="4" spans="1:26" ht="15.75">
      <c r="A4" s="40">
        <v>2.0000000000000001E-4</v>
      </c>
      <c r="B4" s="42">
        <f>LOG(A4:A9)</f>
        <v>-3.6989700043360187</v>
      </c>
      <c r="C4" s="22">
        <v>16.920000000000002</v>
      </c>
      <c r="D4" s="31">
        <v>10.5</v>
      </c>
      <c r="E4" s="174">
        <v>12.1</v>
      </c>
      <c r="F4" s="31">
        <v>13.9</v>
      </c>
      <c r="G4" s="8">
        <v>19.84</v>
      </c>
      <c r="H4" s="23"/>
      <c r="I4" s="23"/>
      <c r="J4" s="23"/>
      <c r="K4" s="23"/>
    </row>
    <row r="5" spans="1:26">
      <c r="A5" s="29">
        <v>2.9999999999999997E-4</v>
      </c>
      <c r="B5" s="27">
        <f>LOG(A4:A14)</f>
        <v>-3.5228787452803374</v>
      </c>
      <c r="C5" s="22">
        <v>15.66</v>
      </c>
      <c r="D5" s="13">
        <v>9.06</v>
      </c>
      <c r="E5" s="175">
        <v>10.97</v>
      </c>
      <c r="F5" s="13">
        <v>12.23</v>
      </c>
      <c r="G5" s="8">
        <v>18.75</v>
      </c>
      <c r="H5" s="23"/>
      <c r="I5" s="23"/>
      <c r="J5" s="23"/>
      <c r="K5" s="23"/>
    </row>
    <row r="6" spans="1:26">
      <c r="A6" s="30">
        <v>1E-3</v>
      </c>
      <c r="B6" s="33">
        <f>LOG(A5:A15)</f>
        <v>-3</v>
      </c>
      <c r="C6" s="34">
        <v>11.55</v>
      </c>
      <c r="D6" s="22">
        <v>5.56</v>
      </c>
      <c r="E6" s="8">
        <v>7.51</v>
      </c>
      <c r="F6" s="22">
        <v>9.0399999999999991</v>
      </c>
      <c r="G6" s="34">
        <v>15.48</v>
      </c>
      <c r="H6" s="23"/>
      <c r="I6" s="23"/>
      <c r="J6" s="23"/>
      <c r="K6" s="23"/>
    </row>
    <row r="7" spans="1:26">
      <c r="A7" s="16">
        <v>2E-3</v>
      </c>
      <c r="B7" s="35">
        <f>LOG(A5:A15)</f>
        <v>-2.6989700043360187</v>
      </c>
      <c r="C7" s="22">
        <v>8.4</v>
      </c>
      <c r="D7" s="17">
        <v>2.7</v>
      </c>
      <c r="E7" s="8">
        <v>4.72</v>
      </c>
      <c r="F7" s="22">
        <v>6.78</v>
      </c>
      <c r="G7" s="22">
        <v>13.52</v>
      </c>
      <c r="H7" s="23"/>
      <c r="I7" s="23"/>
      <c r="J7" s="23"/>
      <c r="K7" s="23"/>
      <c r="Z7" s="11"/>
    </row>
    <row r="8" spans="1:26">
      <c r="A8" s="26">
        <v>3.0000000000000001E-3</v>
      </c>
      <c r="B8" s="14">
        <f>LOG(A5:A16)</f>
        <v>-2.5228787452803374</v>
      </c>
      <c r="C8" s="15">
        <v>6.24</v>
      </c>
      <c r="D8" s="15">
        <v>2</v>
      </c>
      <c r="E8" s="176">
        <v>2.95</v>
      </c>
      <c r="F8" s="15">
        <v>5.7</v>
      </c>
      <c r="G8" s="15">
        <v>12.03</v>
      </c>
      <c r="H8" s="23"/>
      <c r="I8" s="23"/>
      <c r="J8" s="23"/>
      <c r="K8" s="23"/>
      <c r="Z8" s="11"/>
    </row>
    <row r="9" spans="1:26">
      <c r="A9" s="28">
        <v>7.0000000000000001E-3</v>
      </c>
      <c r="B9" s="32">
        <f>LOG(A7:A17)</f>
        <v>-2.1549019599857431</v>
      </c>
      <c r="C9" s="41">
        <v>3.62</v>
      </c>
      <c r="D9" s="41">
        <v>1.7</v>
      </c>
      <c r="E9" s="177">
        <v>2.15</v>
      </c>
      <c r="F9" s="41">
        <v>3</v>
      </c>
      <c r="G9" s="41">
        <v>9.2200000000000006</v>
      </c>
      <c r="H9" s="23"/>
      <c r="I9" s="23"/>
      <c r="J9" s="23"/>
      <c r="K9" s="23"/>
      <c r="Z9" s="11"/>
    </row>
    <row r="10" spans="1:26">
      <c r="A10" s="24">
        <v>0.01</v>
      </c>
      <c r="B10" s="25">
        <f>LOG(A8:A17)</f>
        <v>-2</v>
      </c>
      <c r="C10" s="43">
        <v>3.61</v>
      </c>
      <c r="D10" s="43">
        <v>1.65</v>
      </c>
      <c r="E10" s="178">
        <v>2.12</v>
      </c>
      <c r="F10" s="43">
        <v>2.98</v>
      </c>
      <c r="G10" s="43">
        <v>8.32</v>
      </c>
      <c r="H10" s="23"/>
      <c r="I10" s="23"/>
      <c r="J10" s="23"/>
      <c r="K10" s="23"/>
      <c r="Z10" s="11"/>
    </row>
    <row r="11" spans="1:26">
      <c r="A11" s="23">
        <v>0.02</v>
      </c>
      <c r="B11" s="23">
        <f>LOG(A9:A18)</f>
        <v>-1.6989700043360187</v>
      </c>
      <c r="C11" s="23"/>
      <c r="D11" s="23"/>
      <c r="E11" s="23"/>
      <c r="F11" s="23"/>
      <c r="G11" s="23">
        <v>8.2899999999999991</v>
      </c>
      <c r="H11" s="23"/>
      <c r="I11" s="23"/>
      <c r="J11" s="23"/>
      <c r="K11" s="23"/>
      <c r="Z11" s="11"/>
    </row>
    <row r="12" spans="1:26">
      <c r="A12" s="11"/>
      <c r="B12" s="11"/>
      <c r="D12" s="11"/>
      <c r="E12" s="11"/>
      <c r="F12" s="11"/>
      <c r="T12" s="11"/>
      <c r="Z12" s="11"/>
    </row>
    <row r="13" spans="1:26" ht="18">
      <c r="A13" s="38" t="s">
        <v>8</v>
      </c>
      <c r="T13" s="11"/>
    </row>
    <row r="15" spans="1:26" ht="15.75">
      <c r="A15" s="65" t="s">
        <v>6</v>
      </c>
      <c r="B15" s="66" t="s">
        <v>5</v>
      </c>
      <c r="C15" s="72"/>
    </row>
    <row r="16" spans="1:26">
      <c r="A16" s="55">
        <v>0</v>
      </c>
      <c r="B16" s="81">
        <v>6.1999999999999998E-3</v>
      </c>
      <c r="C16" s="73" t="s">
        <v>1</v>
      </c>
      <c r="D16" s="11"/>
      <c r="E16" s="11"/>
      <c r="F16" s="11"/>
      <c r="G16" s="11"/>
      <c r="H16" s="11"/>
      <c r="I16" s="11"/>
      <c r="J16" s="11"/>
    </row>
    <row r="17" spans="1:28">
      <c r="A17" s="56">
        <v>0.3</v>
      </c>
      <c r="B17" s="74">
        <v>2.3E-3</v>
      </c>
      <c r="C17" s="75">
        <v>2.39</v>
      </c>
      <c r="D17" s="11"/>
      <c r="E17" s="11"/>
      <c r="F17" s="11"/>
      <c r="G17" s="11"/>
      <c r="H17" s="11"/>
      <c r="I17" s="11"/>
      <c r="J17" s="11"/>
    </row>
    <row r="18" spans="1:28">
      <c r="A18" s="50">
        <v>0.5</v>
      </c>
      <c r="B18" s="76">
        <v>3.5999999999999999E-3</v>
      </c>
      <c r="C18" s="77">
        <v>2.7</v>
      </c>
      <c r="D18" s="11"/>
      <c r="E18" s="11"/>
      <c r="F18" s="11"/>
      <c r="G18" s="11"/>
      <c r="H18" s="11"/>
      <c r="I18" s="11"/>
      <c r="J18" s="11"/>
    </row>
    <row r="19" spans="1:28">
      <c r="A19" s="59">
        <v>0.7</v>
      </c>
      <c r="B19" s="78">
        <v>6.4999999999999997E-3</v>
      </c>
      <c r="C19" s="79">
        <v>3.1</v>
      </c>
      <c r="D19" s="11"/>
      <c r="E19" s="11"/>
      <c r="F19" s="11"/>
      <c r="G19" s="11"/>
      <c r="H19" s="11"/>
      <c r="I19" s="11"/>
      <c r="J19" s="11"/>
    </row>
    <row r="20" spans="1:28">
      <c r="A20" s="58">
        <v>1</v>
      </c>
      <c r="B20" s="82">
        <v>9.1000000000000004E-3</v>
      </c>
      <c r="C20" s="80" t="s">
        <v>2</v>
      </c>
      <c r="D20" s="11"/>
      <c r="E20" s="11"/>
      <c r="F20" s="11"/>
      <c r="G20" s="11"/>
      <c r="H20" s="11"/>
      <c r="I20" s="11"/>
      <c r="J20" s="11"/>
    </row>
    <row r="22" spans="1:28">
      <c r="A22" s="67" t="s">
        <v>10</v>
      </c>
      <c r="B22" s="68"/>
      <c r="C22" s="62">
        <f>(B16*0.3)+(B20*0.7)</f>
        <v>8.2299999999999995E-3</v>
      </c>
    </row>
    <row r="23" spans="1:28">
      <c r="A23" s="69" t="s">
        <v>11</v>
      </c>
      <c r="B23" s="70"/>
      <c r="C23" s="63">
        <f>((C22-B17)/C22)*100</f>
        <v>72.053462940461728</v>
      </c>
      <c r="K23" s="3"/>
    </row>
    <row r="25" spans="1:28">
      <c r="C25" s="7"/>
      <c r="D25" s="7"/>
      <c r="R25" s="83" t="s">
        <v>14</v>
      </c>
      <c r="S25" s="94" t="s">
        <v>17</v>
      </c>
      <c r="T25" s="84"/>
      <c r="U25" s="93" t="s">
        <v>16</v>
      </c>
      <c r="V25" s="83"/>
      <c r="W25" s="94" t="s">
        <v>18</v>
      </c>
      <c r="X25" s="84"/>
      <c r="Y25" s="93" t="s">
        <v>19</v>
      </c>
      <c r="Z25" s="83"/>
      <c r="AA25" s="94" t="s">
        <v>20</v>
      </c>
      <c r="AB25" s="84"/>
    </row>
    <row r="26" spans="1:28">
      <c r="C26" s="7"/>
      <c r="D26" s="7"/>
      <c r="R26" s="85"/>
      <c r="S26" s="91" t="s">
        <v>3</v>
      </c>
      <c r="T26" s="92" t="s">
        <v>4</v>
      </c>
      <c r="U26" s="91" t="s">
        <v>3</v>
      </c>
      <c r="V26" s="92" t="s">
        <v>4</v>
      </c>
      <c r="W26" s="91" t="s">
        <v>3</v>
      </c>
      <c r="X26" s="92" t="s">
        <v>4</v>
      </c>
      <c r="Y26" s="91" t="s">
        <v>3</v>
      </c>
      <c r="Z26" s="92" t="s">
        <v>4</v>
      </c>
      <c r="AA26" s="91" t="s">
        <v>3</v>
      </c>
      <c r="AB26" s="92" t="s">
        <v>4</v>
      </c>
    </row>
    <row r="27" spans="1:28">
      <c r="C27" s="7"/>
      <c r="D27" s="7"/>
      <c r="R27" s="88">
        <v>20</v>
      </c>
      <c r="S27" s="89">
        <v>-3.72</v>
      </c>
      <c r="T27" s="86">
        <f>10^S27</f>
        <v>1.9054607179632438E-4</v>
      </c>
      <c r="U27" s="89">
        <v>-4.1100000000000003</v>
      </c>
      <c r="V27" s="86">
        <f>10^U27</f>
        <v>7.7624711662869057E-5</v>
      </c>
      <c r="W27" s="89">
        <v>-5</v>
      </c>
      <c r="X27" s="86">
        <f>10^W27</f>
        <v>1.0000000000000001E-5</v>
      </c>
      <c r="Y27" s="89">
        <v>-4.83</v>
      </c>
      <c r="Z27" s="86">
        <f>10^Y27</f>
        <v>1.4791083881682046E-5</v>
      </c>
      <c r="AA27" s="89">
        <v>-4.7</v>
      </c>
      <c r="AB27" s="86">
        <f>10^AA27</f>
        <v>1.9952623149688769E-5</v>
      </c>
    </row>
    <row r="28" spans="1:28">
      <c r="A28" s="23"/>
      <c r="B28" s="23"/>
      <c r="C28" s="23"/>
      <c r="D28" s="23"/>
      <c r="E28" s="23"/>
      <c r="F28" s="23"/>
      <c r="G28" s="23"/>
      <c r="H28" s="7"/>
      <c r="R28" s="90">
        <v>15</v>
      </c>
      <c r="S28" s="87">
        <v>-2.92</v>
      </c>
      <c r="T28" s="89">
        <f t="shared" ref="T28:T30" si="0">10^S28</f>
        <v>1.2022644346174124E-3</v>
      </c>
      <c r="U28" s="87">
        <v>-3.43</v>
      </c>
      <c r="V28" s="89">
        <f t="shared" ref="V28:V30" si="1">10^U28</f>
        <v>3.7153522909717215E-4</v>
      </c>
      <c r="W28" s="87">
        <v>-4.16</v>
      </c>
      <c r="X28" s="89">
        <f t="shared" ref="X28:Z30" si="2">10^W28</f>
        <v>6.9183097091893571E-5</v>
      </c>
      <c r="Y28" s="87">
        <v>-4.0199999999999996</v>
      </c>
      <c r="Z28" s="89">
        <f t="shared" si="2"/>
        <v>9.5499258602143526E-5</v>
      </c>
      <c r="AA28" s="87">
        <v>-3.81</v>
      </c>
      <c r="AB28" s="89">
        <f t="shared" ref="AB28:AB30" si="3">10^AA28</f>
        <v>1.5488166189124797E-4</v>
      </c>
    </row>
    <row r="29" spans="1:28" ht="15.75">
      <c r="A29" s="179"/>
      <c r="B29" s="23"/>
      <c r="C29" s="23"/>
      <c r="D29" s="23"/>
      <c r="E29" s="23"/>
      <c r="F29" s="23"/>
      <c r="G29" s="23"/>
      <c r="H29" s="7"/>
      <c r="R29" s="88">
        <v>10</v>
      </c>
      <c r="S29" s="89">
        <v>-2.2599999999999998</v>
      </c>
      <c r="T29" s="86">
        <f t="shared" si="0"/>
        <v>5.4954087385762473E-3</v>
      </c>
      <c r="U29" s="89">
        <v>-2.85</v>
      </c>
      <c r="V29" s="86">
        <f t="shared" si="1"/>
        <v>1.4125375446227527E-3</v>
      </c>
      <c r="W29" s="48">
        <v>-3.54</v>
      </c>
      <c r="X29" s="86">
        <f t="shared" si="2"/>
        <v>2.8840315031266012E-4</v>
      </c>
      <c r="Y29" s="89">
        <v>-3.38</v>
      </c>
      <c r="Z29" s="86">
        <f t="shared" si="2"/>
        <v>4.1686938347033518E-4</v>
      </c>
      <c r="AA29" s="89">
        <v>-3.17</v>
      </c>
      <c r="AB29" s="86">
        <f t="shared" si="3"/>
        <v>6.7608297539198121E-4</v>
      </c>
    </row>
    <row r="30" spans="1:28" ht="15.75">
      <c r="A30" s="179"/>
      <c r="B30" s="23"/>
      <c r="C30" s="23"/>
      <c r="D30" s="23"/>
      <c r="E30" s="119"/>
      <c r="F30" s="23"/>
      <c r="G30" s="23"/>
      <c r="H30" s="7"/>
      <c r="R30" s="90">
        <v>5</v>
      </c>
      <c r="S30" s="87">
        <v>-1.55</v>
      </c>
      <c r="T30" s="89">
        <f t="shared" si="0"/>
        <v>2.8183829312644532E-2</v>
      </c>
      <c r="U30" s="87">
        <v>-2.35</v>
      </c>
      <c r="V30" s="89">
        <f t="shared" si="1"/>
        <v>4.4668359215096279E-3</v>
      </c>
      <c r="W30" s="87">
        <v>-2.94</v>
      </c>
      <c r="X30" s="89">
        <f t="shared" si="2"/>
        <v>1.1481536214968825E-3</v>
      </c>
      <c r="Y30" s="87">
        <v>-2.63</v>
      </c>
      <c r="Z30" s="89">
        <f t="shared" si="2"/>
        <v>2.3442288153199204E-3</v>
      </c>
      <c r="AA30" s="87">
        <v>-2.42</v>
      </c>
      <c r="AB30" s="89">
        <f t="shared" si="3"/>
        <v>3.8018939632056123E-3</v>
      </c>
    </row>
    <row r="31" spans="1:28">
      <c r="A31" s="23"/>
      <c r="B31" s="23"/>
      <c r="C31" s="23"/>
      <c r="D31" s="23"/>
      <c r="E31" s="119"/>
      <c r="F31" s="23"/>
      <c r="G31" s="23"/>
      <c r="H31" s="7"/>
    </row>
    <row r="32" spans="1:28">
      <c r="A32" s="23"/>
      <c r="B32" s="23"/>
      <c r="C32" s="23"/>
      <c r="D32" s="23"/>
      <c r="E32" s="119"/>
      <c r="F32" s="23"/>
      <c r="G32" s="23"/>
      <c r="H32" s="7"/>
    </row>
    <row r="33" spans="1:20">
      <c r="A33" s="23"/>
      <c r="B33" s="23"/>
      <c r="C33" s="23"/>
      <c r="D33" s="23"/>
      <c r="E33" s="119"/>
      <c r="F33" s="23"/>
      <c r="G33" s="23"/>
      <c r="H33" s="7"/>
    </row>
    <row r="34" spans="1:20">
      <c r="A34" s="23"/>
      <c r="B34" s="23"/>
      <c r="C34" s="23"/>
      <c r="D34" s="23"/>
      <c r="E34" s="119"/>
      <c r="F34" s="23"/>
      <c r="G34" s="23"/>
      <c r="H34" s="7"/>
      <c r="T34" s="6"/>
    </row>
    <row r="35" spans="1:20">
      <c r="A35" s="23"/>
      <c r="B35" s="23"/>
      <c r="C35" s="23"/>
      <c r="D35" s="23"/>
      <c r="E35" s="119"/>
      <c r="F35" s="23"/>
      <c r="G35" s="23"/>
      <c r="H35" s="7"/>
    </row>
    <row r="36" spans="1:20">
      <c r="A36" s="23"/>
      <c r="B36" s="23"/>
      <c r="C36" s="23"/>
      <c r="D36" s="23"/>
      <c r="E36" s="23"/>
      <c r="F36" s="23"/>
      <c r="G36" s="23"/>
      <c r="H36" s="7"/>
    </row>
    <row r="37" spans="1:20">
      <c r="A37" s="7"/>
      <c r="B37" s="7"/>
      <c r="C37" s="7"/>
      <c r="D37" s="7"/>
      <c r="E37" s="7"/>
      <c r="F37" s="7"/>
      <c r="G37" s="7"/>
      <c r="H37" s="7"/>
    </row>
    <row r="38" spans="1:20">
      <c r="A38" s="7"/>
      <c r="B38" s="7"/>
      <c r="C38" s="7"/>
      <c r="D38" s="7"/>
      <c r="E38" s="7"/>
      <c r="F38" s="7"/>
      <c r="G38" s="7"/>
      <c r="H38" s="7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2049" r:id="rId4">
          <objectPr defaultSize="0" autoPict="0" r:id="rId5">
            <anchor moveWithCells="1" sizeWithCells="1">
              <from>
                <xdr:col>2</xdr:col>
                <xdr:colOff>209550</xdr:colOff>
                <xdr:row>13</xdr:row>
                <xdr:rowOff>171450</xdr:rowOff>
              </from>
              <to>
                <xdr:col>2</xdr:col>
                <xdr:colOff>485775</xdr:colOff>
                <xdr:row>14</xdr:row>
                <xdr:rowOff>161925</xdr:rowOff>
              </to>
            </anchor>
          </objectPr>
        </oleObject>
      </mc:Choice>
      <mc:Fallback>
        <oleObject progId="Equation.DSMT4" shapeId="2049" r:id="rId4"/>
      </mc:Fallback>
    </mc:AlternateContent>
  </oleObject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B16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A00"/>
  </sheetPr>
  <dimension ref="A1:AB41"/>
  <sheetViews>
    <sheetView tabSelected="1" topLeftCell="A45" zoomScale="80" zoomScaleNormal="80" workbookViewId="0">
      <selection activeCell="F47" sqref="F47"/>
    </sheetView>
  </sheetViews>
  <sheetFormatPr defaultRowHeight="15"/>
  <cols>
    <col min="1" max="1" width="13.5703125" style="10" customWidth="1"/>
    <col min="2" max="2" width="14.5703125" style="10" customWidth="1"/>
    <col min="3" max="8" width="9.140625" style="10"/>
    <col min="9" max="9" width="10.28515625" style="10" bestFit="1" customWidth="1"/>
    <col min="10" max="17" width="9.140625" style="10"/>
    <col min="18" max="18" width="7.5703125" style="10" customWidth="1"/>
    <col min="19" max="20" width="7.42578125" style="10" customWidth="1"/>
    <col min="21" max="22" width="7.28515625" style="10" customWidth="1"/>
    <col min="23" max="25" width="6.85546875" style="10" customWidth="1"/>
    <col min="26" max="26" width="7.140625" style="10" customWidth="1"/>
    <col min="27" max="27" width="6.7109375" style="10" customWidth="1"/>
    <col min="28" max="28" width="10.85546875" style="10" customWidth="1"/>
    <col min="29" max="16384" width="9.140625" style="10"/>
  </cols>
  <sheetData>
    <row r="1" spans="1:26">
      <c r="A1" s="11"/>
      <c r="B1" s="13" t="s">
        <v>9</v>
      </c>
      <c r="C1" s="13" t="s">
        <v>1</v>
      </c>
      <c r="D1" s="13"/>
      <c r="E1" s="13" t="s">
        <v>7</v>
      </c>
      <c r="F1" s="13"/>
      <c r="G1" s="13" t="s">
        <v>2</v>
      </c>
      <c r="W1" s="2"/>
    </row>
    <row r="2" spans="1:26">
      <c r="A2" s="26" t="s">
        <v>0</v>
      </c>
      <c r="B2" s="26" t="s">
        <v>0</v>
      </c>
      <c r="C2" s="18">
        <v>0</v>
      </c>
      <c r="D2" s="18">
        <v>0.3</v>
      </c>
      <c r="E2" s="18">
        <v>0.5</v>
      </c>
      <c r="F2" s="18">
        <v>0.7</v>
      </c>
      <c r="G2" s="18">
        <v>1</v>
      </c>
      <c r="H2" s="23"/>
      <c r="I2" s="23"/>
      <c r="J2" s="23"/>
      <c r="K2" s="23"/>
    </row>
    <row r="3" spans="1:26" ht="15.75">
      <c r="A3" s="39">
        <v>1E-4</v>
      </c>
      <c r="B3" s="45">
        <f>LOG(A3:A7)</f>
        <v>-4</v>
      </c>
      <c r="C3" s="22">
        <v>18.600000000000001</v>
      </c>
      <c r="D3" s="12">
        <v>10.4</v>
      </c>
      <c r="E3" s="12">
        <v>12.21</v>
      </c>
      <c r="F3" s="12">
        <v>14</v>
      </c>
      <c r="G3" s="22">
        <v>21.3</v>
      </c>
      <c r="H3" s="23"/>
      <c r="I3" s="23"/>
      <c r="J3" s="23"/>
      <c r="K3" s="23"/>
    </row>
    <row r="4" spans="1:26" ht="15.75">
      <c r="A4" s="40">
        <v>2.0000000000000001E-4</v>
      </c>
      <c r="B4" s="42">
        <f>LOG(A4:A8)</f>
        <v>-3.6989700043360187</v>
      </c>
      <c r="C4" s="22">
        <v>15.8</v>
      </c>
      <c r="D4" s="31">
        <v>8.17</v>
      </c>
      <c r="E4" s="36">
        <v>10.34</v>
      </c>
      <c r="F4" s="31">
        <v>12.32</v>
      </c>
      <c r="G4" s="22">
        <v>19.3</v>
      </c>
      <c r="H4" s="23"/>
      <c r="I4" s="23"/>
      <c r="J4" s="23"/>
      <c r="K4" s="23"/>
    </row>
    <row r="5" spans="1:26">
      <c r="A5" s="29">
        <v>2.9999999999999997E-4</v>
      </c>
      <c r="B5" s="27">
        <f>LOG(A4:A13)</f>
        <v>-3.5228787452803374</v>
      </c>
      <c r="C5" s="13">
        <v>14.23</v>
      </c>
      <c r="D5" s="22">
        <v>6.29</v>
      </c>
      <c r="E5" s="19">
        <v>8.6199999999999992</v>
      </c>
      <c r="F5" s="13">
        <v>10.85</v>
      </c>
      <c r="G5" s="22">
        <v>18.03</v>
      </c>
      <c r="H5" s="23"/>
      <c r="I5" s="23"/>
      <c r="J5" s="23"/>
      <c r="K5" s="23"/>
    </row>
    <row r="6" spans="1:26">
      <c r="A6" s="30">
        <v>1E-3</v>
      </c>
      <c r="B6" s="33">
        <f>LOG(A5:A14)</f>
        <v>-3</v>
      </c>
      <c r="C6" s="22">
        <v>9.11</v>
      </c>
      <c r="D6" s="34">
        <v>1.53</v>
      </c>
      <c r="E6" s="37">
        <v>3.33</v>
      </c>
      <c r="F6" s="22">
        <v>6.45</v>
      </c>
      <c r="G6" s="34">
        <v>14.32</v>
      </c>
      <c r="H6" s="23"/>
      <c r="I6" s="23"/>
      <c r="J6" s="23"/>
      <c r="K6" s="23"/>
      <c r="Z6" s="11"/>
    </row>
    <row r="7" spans="1:26">
      <c r="A7" s="16">
        <v>2E-3</v>
      </c>
      <c r="B7" s="35">
        <f>LOG(A5:A15)</f>
        <v>-2.6989700043360187</v>
      </c>
      <c r="C7" s="22">
        <v>6.21</v>
      </c>
      <c r="D7" s="17">
        <v>0.43</v>
      </c>
      <c r="E7" s="21">
        <v>1.1200000000000001</v>
      </c>
      <c r="F7" s="17">
        <v>4.3</v>
      </c>
      <c r="G7" s="17">
        <v>12.26</v>
      </c>
      <c r="H7" s="23"/>
      <c r="I7" s="23"/>
      <c r="J7" s="23"/>
      <c r="K7" s="23"/>
      <c r="Z7" s="11"/>
    </row>
    <row r="8" spans="1:26">
      <c r="A8" s="26">
        <v>3.0000000000000001E-3</v>
      </c>
      <c r="B8" s="14">
        <f>LOG(A6:A16)</f>
        <v>-2.5228787452803374</v>
      </c>
      <c r="C8" s="15">
        <v>4.46</v>
      </c>
      <c r="D8" s="22">
        <v>0.31</v>
      </c>
      <c r="E8" s="20">
        <v>1.03</v>
      </c>
      <c r="F8" s="15">
        <v>2.63</v>
      </c>
      <c r="G8" s="15">
        <v>10.46</v>
      </c>
      <c r="H8" s="23"/>
      <c r="I8" s="23"/>
      <c r="J8" s="23"/>
      <c r="K8" s="23"/>
      <c r="Z8" s="11"/>
    </row>
    <row r="9" spans="1:26">
      <c r="A9" s="28">
        <v>7.0000000000000001E-3</v>
      </c>
      <c r="B9" s="32">
        <f>LOG(A7:A16)</f>
        <v>-2.1549019599857431</v>
      </c>
      <c r="C9" s="41">
        <v>3.01</v>
      </c>
      <c r="D9" s="22">
        <v>0.26</v>
      </c>
      <c r="E9" s="5">
        <v>0.91</v>
      </c>
      <c r="F9" s="22">
        <v>1.63</v>
      </c>
      <c r="G9" s="41">
        <v>8.17</v>
      </c>
      <c r="H9" s="23"/>
      <c r="I9" s="23"/>
      <c r="J9" s="23"/>
      <c r="K9" s="23"/>
      <c r="Z9" s="11"/>
    </row>
    <row r="10" spans="1:26">
      <c r="A10" s="24">
        <v>0.01</v>
      </c>
      <c r="B10" s="25">
        <f>LOG(A8:A16)</f>
        <v>-2</v>
      </c>
      <c r="C10" s="22">
        <v>3.01</v>
      </c>
      <c r="D10" s="22">
        <v>0.24</v>
      </c>
      <c r="E10" s="22">
        <v>0.88</v>
      </c>
      <c r="F10" s="22">
        <v>1.55</v>
      </c>
      <c r="G10" s="22">
        <v>8.1</v>
      </c>
      <c r="H10" s="23"/>
      <c r="I10" s="23"/>
      <c r="J10" s="23"/>
      <c r="K10" s="23"/>
      <c r="Z10" s="11"/>
    </row>
    <row r="11" spans="1:26">
      <c r="A11" s="11"/>
      <c r="B11" s="11"/>
      <c r="D11" s="11"/>
      <c r="E11" s="11"/>
      <c r="F11" s="11"/>
      <c r="T11" s="11"/>
      <c r="Z11" s="11"/>
    </row>
    <row r="12" spans="1:26" ht="18">
      <c r="A12" s="38" t="s">
        <v>8</v>
      </c>
      <c r="T12" s="11"/>
    </row>
    <row r="15" spans="1:26" ht="15.75">
      <c r="A15" s="65" t="s">
        <v>6</v>
      </c>
      <c r="B15" s="66" t="s">
        <v>5</v>
      </c>
      <c r="C15" s="64"/>
      <c r="D15" s="11"/>
      <c r="E15" s="11"/>
      <c r="F15" s="11"/>
      <c r="G15" s="11"/>
      <c r="H15" s="11"/>
      <c r="I15" s="11"/>
      <c r="J15" s="11"/>
    </row>
    <row r="16" spans="1:26">
      <c r="A16" s="55">
        <v>0</v>
      </c>
      <c r="B16" s="46">
        <v>4.7000000000000002E-3</v>
      </c>
      <c r="C16" s="53" t="s">
        <v>1</v>
      </c>
      <c r="D16" s="11"/>
      <c r="E16" s="11"/>
      <c r="F16" s="11"/>
      <c r="G16" s="11"/>
      <c r="H16" s="11"/>
      <c r="I16" s="11"/>
      <c r="J16" s="11"/>
    </row>
    <row r="17" spans="1:28">
      <c r="A17" s="56">
        <v>0.3</v>
      </c>
      <c r="B17" s="49">
        <v>1.5E-3</v>
      </c>
      <c r="C17" s="47">
        <v>0.98</v>
      </c>
      <c r="D17" s="11"/>
      <c r="E17" s="11"/>
      <c r="F17" s="11"/>
      <c r="G17" s="11"/>
      <c r="H17" s="11"/>
      <c r="I17" s="11"/>
      <c r="J17" s="11"/>
    </row>
    <row r="18" spans="1:28">
      <c r="A18" s="50">
        <v>0.5</v>
      </c>
      <c r="B18" s="51">
        <v>1.9E-3</v>
      </c>
      <c r="C18" s="48">
        <v>1.27</v>
      </c>
      <c r="D18" s="11"/>
      <c r="E18" s="11"/>
      <c r="F18" s="11"/>
      <c r="G18" s="11"/>
      <c r="H18" s="11"/>
      <c r="I18" s="11"/>
      <c r="J18" s="11"/>
    </row>
    <row r="19" spans="1:28">
      <c r="A19" s="59">
        <v>0.7</v>
      </c>
      <c r="B19" s="60">
        <v>3.8999999999999998E-3</v>
      </c>
      <c r="C19" s="54">
        <v>2.33</v>
      </c>
      <c r="D19" s="11"/>
      <c r="E19" s="11"/>
      <c r="F19" s="11"/>
      <c r="G19" s="11"/>
      <c r="H19" s="11"/>
      <c r="I19" s="11"/>
      <c r="J19" s="11"/>
    </row>
    <row r="20" spans="1:28">
      <c r="A20" s="58">
        <v>1</v>
      </c>
      <c r="B20" s="57">
        <v>5.8999999999999999E-3</v>
      </c>
      <c r="C20" s="52" t="s">
        <v>2</v>
      </c>
    </row>
    <row r="22" spans="1:28">
      <c r="A22" s="67" t="s">
        <v>10</v>
      </c>
      <c r="B22" s="68"/>
      <c r="C22" s="62">
        <f>(B16*0.3)+(B20*0.7)</f>
        <v>5.5399999999999998E-3</v>
      </c>
      <c r="K22" s="3"/>
    </row>
    <row r="23" spans="1:28">
      <c r="A23" s="69" t="s">
        <v>11</v>
      </c>
      <c r="B23" s="70"/>
      <c r="C23" s="63">
        <f>((C22-B17)/C22)*100</f>
        <v>72.924187725631768</v>
      </c>
    </row>
    <row r="24" spans="1:28">
      <c r="A24" s="61"/>
      <c r="B24" s="7"/>
      <c r="C24" s="7"/>
      <c r="D24" s="7"/>
      <c r="E24" s="7"/>
    </row>
    <row r="25" spans="1:28">
      <c r="A25" s="71"/>
      <c r="D25" s="7"/>
      <c r="E25" s="7"/>
      <c r="R25" s="83" t="s">
        <v>14</v>
      </c>
      <c r="S25" s="94" t="s">
        <v>17</v>
      </c>
      <c r="T25" s="84"/>
      <c r="U25" s="93" t="s">
        <v>16</v>
      </c>
      <c r="V25" s="83"/>
      <c r="W25" s="94" t="s">
        <v>18</v>
      </c>
      <c r="X25" s="84"/>
      <c r="Y25" s="93" t="s">
        <v>19</v>
      </c>
      <c r="Z25" s="83"/>
      <c r="AA25" s="94" t="s">
        <v>20</v>
      </c>
      <c r="AB25" s="84"/>
    </row>
    <row r="26" spans="1:28">
      <c r="A26" s="7"/>
      <c r="D26" s="7"/>
      <c r="E26" s="7"/>
      <c r="R26" s="85"/>
      <c r="S26" s="91" t="s">
        <v>3</v>
      </c>
      <c r="T26" s="92" t="s">
        <v>4</v>
      </c>
      <c r="U26" s="91" t="s">
        <v>3</v>
      </c>
      <c r="V26" s="92" t="s">
        <v>4</v>
      </c>
      <c r="W26" s="91" t="s">
        <v>3</v>
      </c>
      <c r="X26" s="92" t="s">
        <v>4</v>
      </c>
      <c r="Y26" s="91" t="s">
        <v>3</v>
      </c>
      <c r="Z26" s="92" t="s">
        <v>4</v>
      </c>
      <c r="AA26" s="91" t="s">
        <v>3</v>
      </c>
      <c r="AB26" s="92" t="s">
        <v>4</v>
      </c>
    </row>
    <row r="27" spans="1:28">
      <c r="R27" s="88">
        <v>20</v>
      </c>
      <c r="S27" s="89">
        <v>-3.8</v>
      </c>
      <c r="T27" s="86">
        <f>10^S27</f>
        <v>1.584893192461112E-4</v>
      </c>
      <c r="U27" s="89">
        <v>-4.13</v>
      </c>
      <c r="V27" s="86">
        <f>10^U27</f>
        <v>7.4131024130091641E-5</v>
      </c>
      <c r="W27" s="89">
        <v>-5.22</v>
      </c>
      <c r="X27" s="86">
        <f>10^W27</f>
        <v>6.0255958607435782E-6</v>
      </c>
      <c r="Y27" s="89">
        <v>-5.0960000000000001</v>
      </c>
      <c r="Z27" s="86">
        <f>10^Y27</f>
        <v>8.0167806338767769E-6</v>
      </c>
      <c r="AA27" s="89">
        <v>-5</v>
      </c>
      <c r="AB27" s="86">
        <f>10^AA27</f>
        <v>1.0000000000000001E-5</v>
      </c>
    </row>
    <row r="28" spans="1:28">
      <c r="A28" s="7"/>
      <c r="B28" s="23"/>
      <c r="C28" s="23"/>
      <c r="D28" s="44"/>
      <c r="E28" s="7"/>
      <c r="R28" s="90">
        <v>15</v>
      </c>
      <c r="S28" s="87">
        <v>-3</v>
      </c>
      <c r="T28" s="89">
        <f t="shared" ref="T28:T30" si="0">10^S28</f>
        <v>1E-3</v>
      </c>
      <c r="U28" s="87">
        <v>-3.6</v>
      </c>
      <c r="V28" s="89">
        <f t="shared" ref="V28:V30" si="1">10^U28</f>
        <v>2.5118864315095774E-4</v>
      </c>
      <c r="W28" s="87">
        <v>-4.51</v>
      </c>
      <c r="X28" s="89">
        <f t="shared" ref="X28:Z30" si="2">10^W28</f>
        <v>3.090295432513586E-5</v>
      </c>
      <c r="Y28" s="87">
        <v>-4.3099999999999996</v>
      </c>
      <c r="Z28" s="89">
        <f t="shared" si="2"/>
        <v>4.8977881936844635E-5</v>
      </c>
      <c r="AA28" s="87">
        <v>-4.0999999999999996</v>
      </c>
      <c r="AB28" s="89">
        <f t="shared" ref="AB28:AB30" si="3">10^AA28</f>
        <v>7.9432823472428153E-5</v>
      </c>
    </row>
    <row r="29" spans="1:28">
      <c r="A29" s="7"/>
      <c r="B29" s="23"/>
      <c r="C29" s="23"/>
      <c r="D29" s="7"/>
      <c r="E29" s="7"/>
      <c r="R29" s="88">
        <v>10</v>
      </c>
      <c r="S29" s="89">
        <v>-2.44</v>
      </c>
      <c r="T29" s="86">
        <f t="shared" si="0"/>
        <v>3.630780547701011E-3</v>
      </c>
      <c r="U29" s="89">
        <v>-3.09</v>
      </c>
      <c r="V29" s="86">
        <f t="shared" si="1"/>
        <v>8.1283051616409872E-4</v>
      </c>
      <c r="W29" s="89">
        <v>-3.95</v>
      </c>
      <c r="X29" s="86">
        <f t="shared" si="2"/>
        <v>1.1220184543019618E-4</v>
      </c>
      <c r="Y29" s="89">
        <v>-3.67</v>
      </c>
      <c r="Z29" s="86">
        <f t="shared" si="2"/>
        <v>2.137962089502231E-4</v>
      </c>
      <c r="AA29" s="89">
        <v>-3.42</v>
      </c>
      <c r="AB29" s="86">
        <f t="shared" si="3"/>
        <v>3.8018939632056113E-4</v>
      </c>
    </row>
    <row r="30" spans="1:28">
      <c r="A30" s="23"/>
      <c r="B30" s="23"/>
      <c r="C30" s="23"/>
      <c r="D30" s="23"/>
      <c r="E30" s="23"/>
      <c r="F30" s="7"/>
      <c r="G30" s="7"/>
      <c r="H30" s="7"/>
      <c r="I30" s="7"/>
      <c r="R30" s="90">
        <v>5</v>
      </c>
      <c r="S30" s="87">
        <v>-1.77</v>
      </c>
      <c r="T30" s="89">
        <f t="shared" si="0"/>
        <v>1.6982436524617429E-2</v>
      </c>
      <c r="U30" s="87">
        <v>-2.58</v>
      </c>
      <c r="V30" s="89">
        <f t="shared" si="1"/>
        <v>2.6302679918953791E-3</v>
      </c>
      <c r="W30" s="87">
        <v>-3.39</v>
      </c>
      <c r="X30" s="89">
        <f t="shared" si="2"/>
        <v>4.0738027780411217E-4</v>
      </c>
      <c r="Y30" s="48">
        <v>-3.05</v>
      </c>
      <c r="Z30" s="114">
        <f t="shared" si="2"/>
        <v>8.9125093813374539E-4</v>
      </c>
      <c r="AA30" s="87">
        <v>-2.81</v>
      </c>
      <c r="AB30" s="89">
        <f t="shared" si="3"/>
        <v>1.5488166189124802E-3</v>
      </c>
    </row>
    <row r="31" spans="1:28" ht="15.75">
      <c r="A31" s="65"/>
      <c r="B31" s="23" t="s">
        <v>33</v>
      </c>
      <c r="C31" s="4" t="s">
        <v>31</v>
      </c>
      <c r="D31" s="96" t="s">
        <v>32</v>
      </c>
      <c r="E31" s="23"/>
      <c r="F31" s="23"/>
      <c r="G31" s="23"/>
      <c r="H31" s="7"/>
      <c r="I31" s="7"/>
    </row>
    <row r="32" spans="1:28">
      <c r="A32" s="55">
        <v>0</v>
      </c>
      <c r="B32" s="17">
        <v>13.43</v>
      </c>
      <c r="C32" s="15">
        <v>6.24</v>
      </c>
      <c r="D32" s="15">
        <v>4.46</v>
      </c>
      <c r="E32" s="23"/>
      <c r="F32" s="23"/>
      <c r="G32" s="23"/>
      <c r="H32" s="7"/>
      <c r="I32" s="7"/>
    </row>
    <row r="33" spans="1:28">
      <c r="A33" s="56">
        <v>0.3</v>
      </c>
      <c r="B33" s="22">
        <v>2.35</v>
      </c>
      <c r="C33" s="15">
        <v>2</v>
      </c>
      <c r="D33" s="22">
        <v>0.31</v>
      </c>
      <c r="E33" s="23"/>
      <c r="F33" s="23"/>
      <c r="G33" s="23"/>
      <c r="H33" s="7"/>
      <c r="I33" s="7"/>
      <c r="X33" s="111"/>
      <c r="Y33" s="7"/>
      <c r="Z33" s="95"/>
      <c r="AA33" s="7"/>
      <c r="AB33" s="111"/>
    </row>
    <row r="34" spans="1:28">
      <c r="A34" s="50">
        <v>0.5</v>
      </c>
      <c r="B34" s="8">
        <v>3.88</v>
      </c>
      <c r="C34" s="176">
        <v>2.95</v>
      </c>
      <c r="D34" s="20">
        <v>1.03</v>
      </c>
      <c r="E34" s="23"/>
      <c r="F34" s="23"/>
      <c r="G34" s="23"/>
      <c r="H34" s="7"/>
      <c r="I34" s="7"/>
    </row>
    <row r="35" spans="1:28">
      <c r="A35" s="59">
        <v>0.7</v>
      </c>
      <c r="B35" s="22">
        <v>5.96</v>
      </c>
      <c r="C35" s="15">
        <v>5.7</v>
      </c>
      <c r="D35" s="15">
        <v>2.63</v>
      </c>
      <c r="E35" s="23"/>
      <c r="F35" s="23"/>
      <c r="G35" s="23"/>
      <c r="H35" s="7"/>
      <c r="I35" s="7"/>
      <c r="T35" s="6"/>
    </row>
    <row r="36" spans="1:28">
      <c r="A36" s="58">
        <v>1</v>
      </c>
      <c r="B36" s="22">
        <v>16.29</v>
      </c>
      <c r="C36" s="15">
        <v>12.03</v>
      </c>
      <c r="D36" s="15">
        <v>10.46</v>
      </c>
      <c r="E36" s="23"/>
      <c r="F36" s="23"/>
      <c r="G36" s="23"/>
      <c r="H36" s="7"/>
      <c r="I36" s="7"/>
    </row>
    <row r="37" spans="1:28">
      <c r="A37" s="23"/>
      <c r="C37" s="23"/>
      <c r="D37" s="23"/>
      <c r="E37" s="23"/>
      <c r="F37" s="23"/>
      <c r="G37" s="23"/>
      <c r="H37" s="7"/>
      <c r="I37" s="7"/>
    </row>
    <row r="38" spans="1:28">
      <c r="A38" s="23"/>
      <c r="B38" s="23"/>
      <c r="C38" s="23"/>
      <c r="D38" s="23"/>
      <c r="E38" s="23"/>
      <c r="F38" s="23"/>
      <c r="G38" s="23"/>
      <c r="H38" s="7"/>
      <c r="I38" s="7"/>
    </row>
    <row r="39" spans="1:28">
      <c r="A39" s="7"/>
      <c r="B39" s="7"/>
      <c r="C39" s="7"/>
      <c r="D39" s="7"/>
      <c r="E39" s="7"/>
      <c r="F39" s="7"/>
      <c r="G39" s="7"/>
      <c r="H39" s="7"/>
      <c r="I39" s="7"/>
    </row>
    <row r="40" spans="1:28">
      <c r="A40" s="7"/>
      <c r="B40" s="7"/>
      <c r="C40" s="7"/>
      <c r="D40" s="7"/>
      <c r="E40" s="7"/>
      <c r="F40" s="7"/>
      <c r="G40" s="7"/>
      <c r="H40" s="7"/>
      <c r="I40" s="7"/>
    </row>
    <row r="41" spans="1:28">
      <c r="A41" s="7"/>
      <c r="B41" s="7"/>
      <c r="C41" s="7"/>
      <c r="D41" s="7"/>
      <c r="E41" s="7"/>
      <c r="F41" s="7"/>
      <c r="G41" s="7"/>
      <c r="H41" s="7"/>
      <c r="I41" s="7"/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3073" r:id="rId3">
          <objectPr defaultSize="0" autoPict="0" r:id="rId4">
            <anchor moveWithCells="1" sizeWithCells="1">
              <from>
                <xdr:col>2</xdr:col>
                <xdr:colOff>209550</xdr:colOff>
                <xdr:row>13</xdr:row>
                <xdr:rowOff>171450</xdr:rowOff>
              </from>
              <to>
                <xdr:col>2</xdr:col>
                <xdr:colOff>485775</xdr:colOff>
                <xdr:row>14</xdr:row>
                <xdr:rowOff>161925</xdr:rowOff>
              </to>
            </anchor>
          </objectPr>
        </oleObject>
      </mc:Choice>
      <mc:Fallback>
        <oleObject progId="Equation.DSMT4" shapeId="3073" r:id="rId3"/>
      </mc:Fallback>
    </mc:AlternateContent>
  </oleObject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B16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AE600"/>
  </sheetPr>
  <dimension ref="A1:N55"/>
  <sheetViews>
    <sheetView topLeftCell="B13" zoomScale="60" zoomScaleNormal="60" workbookViewId="0">
      <selection activeCell="AD31" sqref="AD31"/>
    </sheetView>
  </sheetViews>
  <sheetFormatPr defaultRowHeight="15"/>
  <cols>
    <col min="1" max="1" width="11.7109375" customWidth="1"/>
    <col min="2" max="2" width="9.7109375" customWidth="1"/>
    <col min="3" max="3" width="10.5703125" style="10" customWidth="1"/>
    <col min="5" max="5" width="9.140625" style="10"/>
    <col min="6" max="6" width="10.28515625" style="10" customWidth="1"/>
    <col min="8" max="8" width="9.140625" style="10"/>
    <col min="9" max="9" width="10.28515625" style="10" customWidth="1"/>
    <col min="11" max="11" width="9.140625" style="10"/>
    <col min="12" max="12" width="10.28515625" style="10" customWidth="1"/>
    <col min="14" max="14" width="10.85546875" customWidth="1"/>
  </cols>
  <sheetData>
    <row r="1" spans="1:14">
      <c r="A1" s="135" t="s">
        <v>21</v>
      </c>
      <c r="B1" s="118" t="s">
        <v>1</v>
      </c>
      <c r="C1" s="11"/>
      <c r="D1" s="11"/>
      <c r="E1" s="11"/>
      <c r="F1" s="23"/>
      <c r="G1" s="23"/>
      <c r="H1" s="23"/>
      <c r="I1" s="23"/>
      <c r="J1" s="23"/>
      <c r="K1" s="11"/>
      <c r="L1" s="11"/>
      <c r="M1" s="27" t="s">
        <v>2</v>
      </c>
    </row>
    <row r="2" spans="1:14">
      <c r="A2" s="136" t="s">
        <v>0</v>
      </c>
      <c r="B2" s="125">
        <v>0</v>
      </c>
      <c r="C2" s="126" t="s">
        <v>29</v>
      </c>
      <c r="D2" s="127">
        <v>0.3</v>
      </c>
      <c r="E2" s="127" t="s">
        <v>30</v>
      </c>
      <c r="F2" s="128" t="s">
        <v>29</v>
      </c>
      <c r="G2" s="129">
        <v>0.5</v>
      </c>
      <c r="H2" s="129" t="s">
        <v>30</v>
      </c>
      <c r="I2" s="130" t="s">
        <v>29</v>
      </c>
      <c r="J2" s="131">
        <v>0.7</v>
      </c>
      <c r="K2" s="131" t="s">
        <v>30</v>
      </c>
      <c r="L2" s="132" t="s">
        <v>29</v>
      </c>
      <c r="M2" s="133">
        <v>1</v>
      </c>
      <c r="N2" s="134" t="s">
        <v>29</v>
      </c>
    </row>
    <row r="3" spans="1:14" ht="15.75">
      <c r="A3" s="137">
        <v>1E-4</v>
      </c>
      <c r="B3" s="12">
        <v>26.14</v>
      </c>
      <c r="C3" s="121">
        <v>0</v>
      </c>
      <c r="D3" s="22">
        <v>11.74</v>
      </c>
      <c r="E3" s="17">
        <f>(B3*0.7)+(M3*0.3)</f>
        <v>26.899000000000001</v>
      </c>
      <c r="F3" s="123">
        <f t="shared" ref="F3:F10" si="0">((E3-D3)/E3)*100</f>
        <v>56.355254842187442</v>
      </c>
      <c r="G3" s="22">
        <v>13.65</v>
      </c>
      <c r="H3" s="17">
        <f>(B3*0.5)+(M3*0.5)</f>
        <v>27.405000000000001</v>
      </c>
      <c r="I3" s="123">
        <f>((H3-G3)/H3)*100</f>
        <v>50.191570881226056</v>
      </c>
      <c r="J3" s="22">
        <v>15.68</v>
      </c>
      <c r="K3" s="17">
        <f>(B3*0.3)+(M3*0.7)</f>
        <v>27.910999999999998</v>
      </c>
      <c r="L3" s="123">
        <f>((K3-J3)/K3)*100</f>
        <v>43.821432410160867</v>
      </c>
      <c r="M3" s="12">
        <v>28.67</v>
      </c>
      <c r="N3" s="121">
        <v>0</v>
      </c>
    </row>
    <row r="4" spans="1:14" ht="15.75">
      <c r="A4" s="138">
        <v>2.0000000000000001E-4</v>
      </c>
      <c r="B4" s="31">
        <v>24.42</v>
      </c>
      <c r="C4" s="122">
        <v>0</v>
      </c>
      <c r="D4" s="22">
        <v>11.03</v>
      </c>
      <c r="E4" s="120">
        <f t="shared" ref="E4:E10" si="1">(B4*0.7)+(M4*0.3)</f>
        <v>25.188000000000002</v>
      </c>
      <c r="F4" s="124">
        <f t="shared" si="0"/>
        <v>56.209306018739092</v>
      </c>
      <c r="G4" s="8">
        <v>12.56</v>
      </c>
      <c r="H4" s="120">
        <f t="shared" ref="H4:H10" si="2">(B4*0.5)+(M4*0.5)</f>
        <v>25.700000000000003</v>
      </c>
      <c r="I4" s="124">
        <f t="shared" ref="I4:I10" si="3">((H4-G4)/H4)*100</f>
        <v>51.128404669260711</v>
      </c>
      <c r="J4" s="22">
        <v>14.59</v>
      </c>
      <c r="K4" s="120">
        <f t="shared" ref="K4:K10" si="4">(B4*0.3)+(M4*0.7)</f>
        <v>26.212</v>
      </c>
      <c r="L4" s="124">
        <f t="shared" ref="L4:L10" si="5">((K4-J4)/K4)*100</f>
        <v>44.338470929345334</v>
      </c>
      <c r="M4" s="31">
        <v>26.98</v>
      </c>
      <c r="N4" s="122">
        <v>0</v>
      </c>
    </row>
    <row r="5" spans="1:14">
      <c r="A5" s="139">
        <v>1E-3</v>
      </c>
      <c r="B5" s="13">
        <v>19.98</v>
      </c>
      <c r="C5" s="121">
        <v>0</v>
      </c>
      <c r="D5" s="22">
        <v>7.42</v>
      </c>
      <c r="E5" s="17">
        <f t="shared" si="1"/>
        <v>20.546999999999997</v>
      </c>
      <c r="F5" s="123">
        <f t="shared" si="0"/>
        <v>63.887672166252976</v>
      </c>
      <c r="G5" s="8">
        <v>9.31</v>
      </c>
      <c r="H5" s="17">
        <f t="shared" si="2"/>
        <v>20.925000000000001</v>
      </c>
      <c r="I5" s="123">
        <f t="shared" si="3"/>
        <v>55.507765830346479</v>
      </c>
      <c r="J5" s="22">
        <v>10.69</v>
      </c>
      <c r="K5" s="17">
        <f t="shared" si="4"/>
        <v>21.302999999999997</v>
      </c>
      <c r="L5" s="123">
        <f t="shared" si="5"/>
        <v>49.819274280617748</v>
      </c>
      <c r="M5" s="13">
        <v>21.87</v>
      </c>
      <c r="N5" s="121">
        <v>0</v>
      </c>
    </row>
    <row r="6" spans="1:14">
      <c r="A6" s="140">
        <v>2E-3</v>
      </c>
      <c r="B6" s="34">
        <v>15.56</v>
      </c>
      <c r="C6" s="122">
        <v>0</v>
      </c>
      <c r="D6" s="22">
        <v>3.55</v>
      </c>
      <c r="E6" s="120">
        <f t="shared" si="1"/>
        <v>16.396999999999998</v>
      </c>
      <c r="F6" s="124">
        <f t="shared" si="0"/>
        <v>78.349698115508929</v>
      </c>
      <c r="G6" s="8">
        <v>6.25</v>
      </c>
      <c r="H6" s="120">
        <f t="shared" si="2"/>
        <v>16.955000000000002</v>
      </c>
      <c r="I6" s="124">
        <f t="shared" si="3"/>
        <v>63.13771748746683</v>
      </c>
      <c r="J6" s="22">
        <v>8.36</v>
      </c>
      <c r="K6" s="120">
        <f t="shared" si="4"/>
        <v>17.513000000000002</v>
      </c>
      <c r="L6" s="124">
        <f t="shared" si="5"/>
        <v>52.264032433049742</v>
      </c>
      <c r="M6" s="34">
        <v>18.350000000000001</v>
      </c>
      <c r="N6" s="122">
        <v>0</v>
      </c>
    </row>
    <row r="7" spans="1:14">
      <c r="A7" s="141">
        <v>3.0000000000000001E-3</v>
      </c>
      <c r="B7" s="17">
        <v>13.43</v>
      </c>
      <c r="C7" s="121">
        <v>0</v>
      </c>
      <c r="D7" s="22">
        <v>2.35</v>
      </c>
      <c r="E7" s="17">
        <f t="shared" si="1"/>
        <v>14.288</v>
      </c>
      <c r="F7" s="151">
        <f t="shared" si="0"/>
        <v>83.55263157894737</v>
      </c>
      <c r="G7" s="8">
        <v>3.88</v>
      </c>
      <c r="H7" s="17">
        <f t="shared" si="2"/>
        <v>14.86</v>
      </c>
      <c r="I7" s="123">
        <f t="shared" si="3"/>
        <v>73.88963660834456</v>
      </c>
      <c r="J7" s="22">
        <v>5.96</v>
      </c>
      <c r="K7" s="17">
        <f t="shared" si="4"/>
        <v>15.431999999999999</v>
      </c>
      <c r="L7" s="123">
        <f t="shared" si="5"/>
        <v>61.378952825298072</v>
      </c>
      <c r="M7" s="22">
        <v>16.29</v>
      </c>
      <c r="N7" s="121">
        <v>0</v>
      </c>
    </row>
    <row r="8" spans="1:14">
      <c r="A8" s="142">
        <v>7.0000000000000001E-3</v>
      </c>
      <c r="B8" s="15">
        <v>8.1199999999999992</v>
      </c>
      <c r="C8" s="122">
        <v>0</v>
      </c>
      <c r="D8" s="22">
        <v>1.98</v>
      </c>
      <c r="E8" s="120">
        <f t="shared" si="1"/>
        <v>9.2839999999999989</v>
      </c>
      <c r="F8" s="124">
        <f t="shared" si="0"/>
        <v>78.672985781990519</v>
      </c>
      <c r="G8" s="8">
        <v>2.56</v>
      </c>
      <c r="H8" s="120">
        <f t="shared" si="2"/>
        <v>10.059999999999999</v>
      </c>
      <c r="I8" s="124">
        <f t="shared" si="3"/>
        <v>74.55268389662028</v>
      </c>
      <c r="J8" s="22">
        <v>3.24</v>
      </c>
      <c r="K8" s="120">
        <f t="shared" si="4"/>
        <v>10.835999999999999</v>
      </c>
      <c r="L8" s="124">
        <f t="shared" si="5"/>
        <v>70.09966777408637</v>
      </c>
      <c r="M8" s="15">
        <v>12</v>
      </c>
      <c r="N8" s="122">
        <v>0</v>
      </c>
    </row>
    <row r="9" spans="1:14">
      <c r="A9" s="143">
        <v>0.01</v>
      </c>
      <c r="B9" s="22">
        <v>4.5599999999999996</v>
      </c>
      <c r="C9" s="121">
        <v>0</v>
      </c>
      <c r="D9" s="22">
        <v>1.81</v>
      </c>
      <c r="E9" s="17">
        <f t="shared" si="1"/>
        <v>6.2459999999999996</v>
      </c>
      <c r="F9" s="123">
        <f t="shared" si="0"/>
        <v>71.021453730387449</v>
      </c>
      <c r="G9" s="8">
        <v>2.44</v>
      </c>
      <c r="H9" s="17">
        <f t="shared" si="2"/>
        <v>7.3699999999999992</v>
      </c>
      <c r="I9" s="123">
        <f t="shared" si="3"/>
        <v>66.89280868385346</v>
      </c>
      <c r="J9" s="22">
        <v>3.17</v>
      </c>
      <c r="K9" s="17">
        <f t="shared" si="4"/>
        <v>8.4939999999999998</v>
      </c>
      <c r="L9" s="123">
        <f t="shared" si="5"/>
        <v>62.679538497763133</v>
      </c>
      <c r="M9" s="41">
        <v>10.18</v>
      </c>
      <c r="N9" s="121">
        <v>0</v>
      </c>
    </row>
    <row r="10" spans="1:14">
      <c r="A10" s="145">
        <v>0.02</v>
      </c>
      <c r="B10" s="181">
        <v>4.12</v>
      </c>
      <c r="C10" s="147">
        <v>0</v>
      </c>
      <c r="D10" s="22">
        <v>1.62</v>
      </c>
      <c r="E10" s="148">
        <f t="shared" si="1"/>
        <v>5.851</v>
      </c>
      <c r="F10" s="149">
        <f t="shared" si="0"/>
        <v>72.312425226457009</v>
      </c>
      <c r="G10" s="8">
        <v>2.1800000000000002</v>
      </c>
      <c r="H10" s="148">
        <f t="shared" si="2"/>
        <v>7.0050000000000008</v>
      </c>
      <c r="I10" s="149">
        <f t="shared" si="3"/>
        <v>68.879371877230554</v>
      </c>
      <c r="J10" s="22">
        <v>2.93</v>
      </c>
      <c r="K10" s="148">
        <f t="shared" si="4"/>
        <v>8.1590000000000007</v>
      </c>
      <c r="L10" s="149">
        <f t="shared" si="5"/>
        <v>64.088736364750588</v>
      </c>
      <c r="M10" s="146">
        <v>9.89</v>
      </c>
      <c r="N10" s="147">
        <v>0</v>
      </c>
    </row>
    <row r="11" spans="1:14">
      <c r="A11" s="144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4">
      <c r="A12" s="135" t="s">
        <v>27</v>
      </c>
      <c r="B12" s="118" t="s">
        <v>1</v>
      </c>
      <c r="C12" s="11"/>
      <c r="D12" s="11"/>
      <c r="E12" s="11"/>
      <c r="F12" s="23"/>
      <c r="G12" s="23"/>
      <c r="H12" s="23"/>
      <c r="I12" s="23"/>
      <c r="J12" s="11"/>
      <c r="K12" s="11"/>
      <c r="L12" s="11"/>
      <c r="M12" s="27" t="s">
        <v>2</v>
      </c>
    </row>
    <row r="13" spans="1:14">
      <c r="A13" s="136" t="s">
        <v>0</v>
      </c>
      <c r="B13" s="125">
        <v>0</v>
      </c>
      <c r="C13" s="126" t="s">
        <v>29</v>
      </c>
      <c r="D13" s="127">
        <v>0.3</v>
      </c>
      <c r="E13" s="127" t="s">
        <v>30</v>
      </c>
      <c r="F13" s="128" t="s">
        <v>29</v>
      </c>
      <c r="G13" s="129">
        <v>0.5</v>
      </c>
      <c r="H13" s="129" t="s">
        <v>30</v>
      </c>
      <c r="I13" s="130" t="s">
        <v>29</v>
      </c>
      <c r="J13" s="131">
        <v>0.7</v>
      </c>
      <c r="K13" s="131" t="s">
        <v>30</v>
      </c>
      <c r="L13" s="132" t="s">
        <v>29</v>
      </c>
      <c r="M13" s="133">
        <v>1</v>
      </c>
      <c r="N13" s="134" t="s">
        <v>29</v>
      </c>
    </row>
    <row r="14" spans="1:14" ht="15.75">
      <c r="A14" s="137">
        <v>1E-4</v>
      </c>
      <c r="B14" s="22">
        <v>18.95</v>
      </c>
      <c r="C14" s="121">
        <v>0</v>
      </c>
      <c r="D14" s="12">
        <v>12.89</v>
      </c>
      <c r="E14" s="17">
        <f>(B14*0.7)+(M14*0.3)</f>
        <v>19.715</v>
      </c>
      <c r="F14" s="123">
        <f>((E14-D14)/E14)*100</f>
        <v>34.618310930763371</v>
      </c>
      <c r="G14" s="12">
        <v>14.66</v>
      </c>
      <c r="H14" s="17">
        <f>(B14*0.5)+(M14*0.5)</f>
        <v>20.225000000000001</v>
      </c>
      <c r="I14" s="123">
        <f>((H14-G14)/H14)*100</f>
        <v>27.51545117428925</v>
      </c>
      <c r="J14" s="12">
        <v>16.45</v>
      </c>
      <c r="K14" s="17">
        <f>(B14*0.3)+(M14*0.7)</f>
        <v>20.734999999999999</v>
      </c>
      <c r="L14" s="123">
        <f>((K14-J14)/K14)*100</f>
        <v>20.665541355196527</v>
      </c>
      <c r="M14" s="8">
        <v>21.5</v>
      </c>
      <c r="N14" s="121">
        <v>0</v>
      </c>
    </row>
    <row r="15" spans="1:14" ht="15.75">
      <c r="A15" s="138">
        <v>2.0000000000000001E-4</v>
      </c>
      <c r="B15" s="22">
        <v>16.920000000000002</v>
      </c>
      <c r="C15" s="122">
        <v>0</v>
      </c>
      <c r="D15" s="31">
        <v>10.5</v>
      </c>
      <c r="E15" s="120">
        <f t="shared" ref="E15:E21" si="6">(B15*0.7)+(M15*0.3)</f>
        <v>17.795999999999999</v>
      </c>
      <c r="F15" s="124">
        <f t="shared" ref="F15:F21" si="7">((E15-D15)/E15)*100</f>
        <v>40.997977073499655</v>
      </c>
      <c r="G15" s="174">
        <v>12.1</v>
      </c>
      <c r="H15" s="120">
        <f t="shared" ref="H15:H21" si="8">(B15*0.5)+(M15*0.5)</f>
        <v>18.380000000000003</v>
      </c>
      <c r="I15" s="124">
        <f t="shared" ref="I15:I21" si="9">((H15-G15)/H15)*100</f>
        <v>34.16757344940153</v>
      </c>
      <c r="J15" s="31">
        <v>13.9</v>
      </c>
      <c r="K15" s="120">
        <f t="shared" ref="K15:K21" si="10">(B15*0.3)+(M15*0.7)</f>
        <v>18.963999999999999</v>
      </c>
      <c r="L15" s="124">
        <f t="shared" ref="L15:L21" si="11">((K15-J15)/K15)*100</f>
        <v>26.703227167264281</v>
      </c>
      <c r="M15" s="8">
        <v>19.84</v>
      </c>
      <c r="N15" s="122">
        <v>0</v>
      </c>
    </row>
    <row r="16" spans="1:14">
      <c r="A16" s="139">
        <v>2.9999999999999997E-4</v>
      </c>
      <c r="B16" s="22">
        <v>15.66</v>
      </c>
      <c r="C16" s="121">
        <v>0</v>
      </c>
      <c r="D16" s="13">
        <v>9.06</v>
      </c>
      <c r="E16" s="17">
        <f t="shared" si="6"/>
        <v>16.587</v>
      </c>
      <c r="F16" s="123">
        <f t="shared" si="7"/>
        <v>45.378911195514554</v>
      </c>
      <c r="G16" s="175">
        <v>10.97</v>
      </c>
      <c r="H16" s="17">
        <f t="shared" si="8"/>
        <v>17.204999999999998</v>
      </c>
      <c r="I16" s="123">
        <f t="shared" si="9"/>
        <v>36.239465271723326</v>
      </c>
      <c r="J16" s="13">
        <v>12.23</v>
      </c>
      <c r="K16" s="17">
        <f t="shared" si="10"/>
        <v>17.823</v>
      </c>
      <c r="L16" s="123">
        <f t="shared" si="11"/>
        <v>31.380800089771643</v>
      </c>
      <c r="M16" s="8">
        <v>18.75</v>
      </c>
      <c r="N16" s="121">
        <v>0</v>
      </c>
    </row>
    <row r="17" spans="1:14">
      <c r="A17" s="140">
        <v>1E-3</v>
      </c>
      <c r="B17" s="34">
        <v>11.55</v>
      </c>
      <c r="C17" s="122">
        <v>0</v>
      </c>
      <c r="D17" s="22">
        <v>5.56</v>
      </c>
      <c r="E17" s="120">
        <f t="shared" si="6"/>
        <v>12.729000000000001</v>
      </c>
      <c r="F17" s="124">
        <f t="shared" si="7"/>
        <v>56.320213685285566</v>
      </c>
      <c r="G17" s="8">
        <v>7.51</v>
      </c>
      <c r="H17" s="120">
        <f t="shared" si="8"/>
        <v>13.515000000000001</v>
      </c>
      <c r="I17" s="124">
        <f t="shared" si="9"/>
        <v>44.432112467628563</v>
      </c>
      <c r="J17" s="22">
        <v>9.0399999999999991</v>
      </c>
      <c r="K17" s="120">
        <f t="shared" si="10"/>
        <v>14.301</v>
      </c>
      <c r="L17" s="124">
        <f t="shared" si="11"/>
        <v>36.78763722816587</v>
      </c>
      <c r="M17" s="34">
        <v>15.48</v>
      </c>
      <c r="N17" s="122">
        <v>0</v>
      </c>
    </row>
    <row r="18" spans="1:14">
      <c r="A18" s="141">
        <v>2E-3</v>
      </c>
      <c r="B18" s="22">
        <v>8.4</v>
      </c>
      <c r="C18" s="121">
        <v>0</v>
      </c>
      <c r="D18" s="17">
        <v>2.7</v>
      </c>
      <c r="E18" s="17">
        <f t="shared" si="6"/>
        <v>9.9359999999999999</v>
      </c>
      <c r="F18" s="123">
        <f t="shared" si="7"/>
        <v>72.826086956521735</v>
      </c>
      <c r="G18" s="8">
        <v>4.72</v>
      </c>
      <c r="H18" s="17">
        <f t="shared" si="8"/>
        <v>10.96</v>
      </c>
      <c r="I18" s="123">
        <f t="shared" si="9"/>
        <v>56.934306569343072</v>
      </c>
      <c r="J18" s="22">
        <v>6.78</v>
      </c>
      <c r="K18" s="17">
        <f t="shared" si="10"/>
        <v>11.983999999999998</v>
      </c>
      <c r="L18" s="123">
        <f t="shared" si="11"/>
        <v>43.42456608811748</v>
      </c>
      <c r="M18" s="22">
        <v>13.52</v>
      </c>
      <c r="N18" s="121">
        <v>0</v>
      </c>
    </row>
    <row r="19" spans="1:14">
      <c r="A19" s="142">
        <v>3.0000000000000001E-3</v>
      </c>
      <c r="B19" s="15">
        <v>6.24</v>
      </c>
      <c r="C19" s="122">
        <v>0</v>
      </c>
      <c r="D19" s="15">
        <v>2</v>
      </c>
      <c r="E19" s="120">
        <f t="shared" si="6"/>
        <v>7.9769999999999985</v>
      </c>
      <c r="F19" s="151">
        <f t="shared" si="7"/>
        <v>74.927917763570264</v>
      </c>
      <c r="G19" s="176">
        <v>2.95</v>
      </c>
      <c r="H19" s="120">
        <f t="shared" si="8"/>
        <v>9.1349999999999998</v>
      </c>
      <c r="I19" s="124">
        <f t="shared" si="9"/>
        <v>67.706622879036672</v>
      </c>
      <c r="J19" s="15">
        <v>5.7</v>
      </c>
      <c r="K19" s="120">
        <f t="shared" si="10"/>
        <v>10.292999999999999</v>
      </c>
      <c r="L19" s="124">
        <f t="shared" si="11"/>
        <v>44.622559020693672</v>
      </c>
      <c r="M19" s="15">
        <v>12.03</v>
      </c>
      <c r="N19" s="122">
        <v>0</v>
      </c>
    </row>
    <row r="20" spans="1:14">
      <c r="A20" s="143">
        <v>7.0000000000000001E-3</v>
      </c>
      <c r="B20" s="41">
        <v>3.62</v>
      </c>
      <c r="C20" s="121">
        <v>0</v>
      </c>
      <c r="D20" s="41">
        <v>1.7</v>
      </c>
      <c r="E20" s="17">
        <f t="shared" si="6"/>
        <v>5.3</v>
      </c>
      <c r="F20" s="123">
        <f t="shared" si="7"/>
        <v>67.924528301886795</v>
      </c>
      <c r="G20" s="177">
        <v>2.15</v>
      </c>
      <c r="H20" s="17">
        <f t="shared" si="8"/>
        <v>6.42</v>
      </c>
      <c r="I20" s="123">
        <f t="shared" si="9"/>
        <v>66.510903426791273</v>
      </c>
      <c r="J20" s="41">
        <v>3</v>
      </c>
      <c r="K20" s="17">
        <f t="shared" si="10"/>
        <v>7.54</v>
      </c>
      <c r="L20" s="123">
        <f t="shared" si="11"/>
        <v>60.212201591511935</v>
      </c>
      <c r="M20" s="41">
        <v>9.2200000000000006</v>
      </c>
      <c r="N20" s="121">
        <v>0</v>
      </c>
    </row>
    <row r="21" spans="1:14">
      <c r="A21" s="145">
        <v>0.01</v>
      </c>
      <c r="B21" s="150">
        <v>3.61</v>
      </c>
      <c r="C21" s="147">
        <v>0</v>
      </c>
      <c r="D21" s="150">
        <v>1.65</v>
      </c>
      <c r="E21" s="148">
        <f t="shared" si="6"/>
        <v>5.0229999999999997</v>
      </c>
      <c r="F21" s="149">
        <f t="shared" si="7"/>
        <v>67.151104917380053</v>
      </c>
      <c r="G21" s="180">
        <v>2.12</v>
      </c>
      <c r="H21" s="148">
        <f t="shared" si="8"/>
        <v>5.9649999999999999</v>
      </c>
      <c r="I21" s="149">
        <f t="shared" si="9"/>
        <v>64.459346186085497</v>
      </c>
      <c r="J21" s="150">
        <v>2.98</v>
      </c>
      <c r="K21" s="148">
        <f t="shared" si="10"/>
        <v>6.907</v>
      </c>
      <c r="L21" s="149">
        <f t="shared" si="11"/>
        <v>56.855364123353127</v>
      </c>
      <c r="M21" s="150">
        <v>8.32</v>
      </c>
      <c r="N21" s="147">
        <v>0</v>
      </c>
    </row>
    <row r="22" spans="1:14">
      <c r="A22" s="144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4">
      <c r="A23" s="135" t="s">
        <v>28</v>
      </c>
      <c r="B23" s="118" t="s">
        <v>1</v>
      </c>
      <c r="C23" s="11"/>
      <c r="D23" s="11"/>
      <c r="E23" s="11"/>
      <c r="F23" s="23"/>
      <c r="G23" s="23"/>
      <c r="H23" s="23"/>
      <c r="I23" s="23"/>
      <c r="J23" s="11"/>
      <c r="K23" s="11"/>
      <c r="L23" s="11"/>
      <c r="M23" s="27" t="s">
        <v>2</v>
      </c>
    </row>
    <row r="24" spans="1:14">
      <c r="A24" s="136" t="s">
        <v>0</v>
      </c>
      <c r="B24" s="125">
        <v>0</v>
      </c>
      <c r="C24" s="126" t="s">
        <v>29</v>
      </c>
      <c r="D24" s="127">
        <v>0.3</v>
      </c>
      <c r="E24" s="127" t="s">
        <v>30</v>
      </c>
      <c r="F24" s="128" t="s">
        <v>29</v>
      </c>
      <c r="G24" s="129">
        <v>0.5</v>
      </c>
      <c r="H24" s="129" t="s">
        <v>30</v>
      </c>
      <c r="I24" s="130" t="s">
        <v>29</v>
      </c>
      <c r="J24" s="131">
        <v>0.7</v>
      </c>
      <c r="K24" s="131" t="s">
        <v>30</v>
      </c>
      <c r="L24" s="132" t="s">
        <v>29</v>
      </c>
      <c r="M24" s="133">
        <v>1</v>
      </c>
      <c r="N24" s="134" t="s">
        <v>29</v>
      </c>
    </row>
    <row r="25" spans="1:14" ht="15.75">
      <c r="A25" s="137">
        <v>1E-4</v>
      </c>
      <c r="B25" s="22">
        <v>18.600000000000001</v>
      </c>
      <c r="C25" s="121">
        <v>0</v>
      </c>
      <c r="D25" s="12">
        <v>10.4</v>
      </c>
      <c r="E25" s="17">
        <f>(B25*0.7)+(M25*0.3)</f>
        <v>19.41</v>
      </c>
      <c r="F25" s="123">
        <f>((E25-D25)/E25)*100</f>
        <v>46.419371458011334</v>
      </c>
      <c r="G25" s="12">
        <v>12.21</v>
      </c>
      <c r="H25" s="17">
        <f>(B25*0.5)+(M25*0.5)</f>
        <v>19.950000000000003</v>
      </c>
      <c r="I25" s="123">
        <f>((H25-G25)/H25)*100</f>
        <v>38.796992481203013</v>
      </c>
      <c r="J25" s="12">
        <v>14</v>
      </c>
      <c r="K25" s="17">
        <f>(B25*0.3)+(M25*0.7)</f>
        <v>20.490000000000002</v>
      </c>
      <c r="L25" s="123">
        <f>((K25-J25)/K25)*100</f>
        <v>31.673987310883366</v>
      </c>
      <c r="M25" s="22">
        <v>21.3</v>
      </c>
      <c r="N25" s="121">
        <v>0</v>
      </c>
    </row>
    <row r="26" spans="1:14" ht="15.75">
      <c r="A26" s="138">
        <v>2.0000000000000001E-4</v>
      </c>
      <c r="B26" s="22">
        <v>15.8</v>
      </c>
      <c r="C26" s="122">
        <v>0</v>
      </c>
      <c r="D26" s="31">
        <v>8.17</v>
      </c>
      <c r="E26" s="120">
        <f t="shared" ref="E26:E32" si="12">(B26*0.7)+(M26*0.3)</f>
        <v>16.850000000000001</v>
      </c>
      <c r="F26" s="124">
        <f t="shared" ref="F26:F32" si="13">((E26-D26)/E26)*100</f>
        <v>51.513353115727014</v>
      </c>
      <c r="G26" s="36">
        <v>10.34</v>
      </c>
      <c r="H26" s="120">
        <f t="shared" ref="H26:H32" si="14">(B26*0.5)+(M26*0.5)</f>
        <v>17.55</v>
      </c>
      <c r="I26" s="124">
        <f t="shared" ref="I26:I32" si="15">((H26-G26)/H26)*100</f>
        <v>41.082621082621088</v>
      </c>
      <c r="J26" s="31">
        <v>12.32</v>
      </c>
      <c r="K26" s="120">
        <f t="shared" ref="K26:K32" si="16">(B26*0.3)+(M26*0.7)</f>
        <v>18.25</v>
      </c>
      <c r="L26" s="124">
        <f t="shared" ref="L26:L32" si="17">((K26-J26)/K26)*100</f>
        <v>32.493150684931507</v>
      </c>
      <c r="M26" s="22">
        <v>19.3</v>
      </c>
      <c r="N26" s="122">
        <v>0</v>
      </c>
    </row>
    <row r="27" spans="1:14">
      <c r="A27" s="139">
        <v>2.9999999999999997E-4</v>
      </c>
      <c r="B27" s="13">
        <v>14.23</v>
      </c>
      <c r="C27" s="121">
        <v>0</v>
      </c>
      <c r="D27" s="22">
        <v>6.29</v>
      </c>
      <c r="E27" s="17">
        <f t="shared" si="12"/>
        <v>15.370000000000001</v>
      </c>
      <c r="F27" s="123">
        <f t="shared" si="13"/>
        <v>59.076122316200397</v>
      </c>
      <c r="G27" s="19">
        <v>8.6199999999999992</v>
      </c>
      <c r="H27" s="17">
        <f t="shared" si="14"/>
        <v>16.130000000000003</v>
      </c>
      <c r="I27" s="123">
        <f t="shared" si="15"/>
        <v>46.559206447613157</v>
      </c>
      <c r="J27" s="13">
        <v>10.85</v>
      </c>
      <c r="K27" s="17">
        <f t="shared" si="16"/>
        <v>16.89</v>
      </c>
      <c r="L27" s="123">
        <f t="shared" si="17"/>
        <v>35.760805210183541</v>
      </c>
      <c r="M27" s="22">
        <v>18.03</v>
      </c>
      <c r="N27" s="121">
        <v>0</v>
      </c>
    </row>
    <row r="28" spans="1:14">
      <c r="A28" s="140">
        <v>1E-3</v>
      </c>
      <c r="B28" s="22">
        <v>9.11</v>
      </c>
      <c r="C28" s="122">
        <v>0</v>
      </c>
      <c r="D28" s="34">
        <v>1.53</v>
      </c>
      <c r="E28" s="120">
        <f t="shared" si="12"/>
        <v>10.672999999999998</v>
      </c>
      <c r="F28" s="124">
        <f t="shared" si="13"/>
        <v>85.664761547830977</v>
      </c>
      <c r="G28" s="37">
        <v>3.33</v>
      </c>
      <c r="H28" s="120">
        <f t="shared" si="14"/>
        <v>11.715</v>
      </c>
      <c r="I28" s="124">
        <f t="shared" si="15"/>
        <v>71.574903969270167</v>
      </c>
      <c r="J28" s="22">
        <v>6.45</v>
      </c>
      <c r="K28" s="120">
        <f t="shared" si="16"/>
        <v>12.756999999999998</v>
      </c>
      <c r="L28" s="124">
        <f t="shared" si="17"/>
        <v>49.439523398918233</v>
      </c>
      <c r="M28" s="34">
        <v>14.32</v>
      </c>
      <c r="N28" s="122">
        <v>0</v>
      </c>
    </row>
    <row r="29" spans="1:14">
      <c r="A29" s="141">
        <v>2E-3</v>
      </c>
      <c r="B29" s="22">
        <v>6.21</v>
      </c>
      <c r="C29" s="121">
        <v>0</v>
      </c>
      <c r="D29" s="17">
        <v>0.43</v>
      </c>
      <c r="E29" s="17">
        <f t="shared" si="12"/>
        <v>8.0249999999999986</v>
      </c>
      <c r="F29" s="123">
        <f t="shared" si="13"/>
        <v>94.64174454828661</v>
      </c>
      <c r="G29" s="21">
        <v>1.1200000000000001</v>
      </c>
      <c r="H29" s="17">
        <f t="shared" si="14"/>
        <v>9.2349999999999994</v>
      </c>
      <c r="I29" s="123">
        <f t="shared" si="15"/>
        <v>87.872225230102856</v>
      </c>
      <c r="J29" s="17">
        <v>4.3</v>
      </c>
      <c r="K29" s="17">
        <f t="shared" si="16"/>
        <v>10.444999999999999</v>
      </c>
      <c r="L29" s="123">
        <f t="shared" si="17"/>
        <v>58.831977022498791</v>
      </c>
      <c r="M29" s="17">
        <v>12.26</v>
      </c>
      <c r="N29" s="121">
        <v>0</v>
      </c>
    </row>
    <row r="30" spans="1:14">
      <c r="A30" s="142">
        <v>3.0000000000000001E-3</v>
      </c>
      <c r="B30" s="15">
        <v>4.46</v>
      </c>
      <c r="C30" s="122">
        <v>0</v>
      </c>
      <c r="D30" s="22">
        <v>0.31</v>
      </c>
      <c r="E30" s="120">
        <f t="shared" si="12"/>
        <v>6.26</v>
      </c>
      <c r="F30" s="151">
        <f t="shared" si="13"/>
        <v>95.047923322683715</v>
      </c>
      <c r="G30" s="20">
        <v>1.03</v>
      </c>
      <c r="H30" s="120">
        <f t="shared" si="14"/>
        <v>7.4600000000000009</v>
      </c>
      <c r="I30" s="124">
        <f t="shared" si="15"/>
        <v>86.193029490616624</v>
      </c>
      <c r="J30" s="15">
        <v>2.63</v>
      </c>
      <c r="K30" s="120">
        <f t="shared" si="16"/>
        <v>8.66</v>
      </c>
      <c r="L30" s="124">
        <f t="shared" si="17"/>
        <v>69.63048498845265</v>
      </c>
      <c r="M30" s="15">
        <v>10.46</v>
      </c>
      <c r="N30" s="122">
        <v>0</v>
      </c>
    </row>
    <row r="31" spans="1:14">
      <c r="A31" s="143">
        <v>7.0000000000000001E-3</v>
      </c>
      <c r="B31" s="41">
        <v>3.01</v>
      </c>
      <c r="C31" s="121">
        <v>0</v>
      </c>
      <c r="D31" s="22">
        <v>0.26</v>
      </c>
      <c r="E31" s="17">
        <f t="shared" si="12"/>
        <v>4.5579999999999998</v>
      </c>
      <c r="F31" s="123">
        <f t="shared" si="13"/>
        <v>94.295743747257575</v>
      </c>
      <c r="G31" s="5">
        <v>0.91</v>
      </c>
      <c r="H31" s="17">
        <f t="shared" si="14"/>
        <v>5.59</v>
      </c>
      <c r="I31" s="123">
        <f t="shared" si="15"/>
        <v>83.720930232558132</v>
      </c>
      <c r="J31" s="22">
        <v>1.63</v>
      </c>
      <c r="K31" s="17">
        <f t="shared" si="16"/>
        <v>6.621999999999999</v>
      </c>
      <c r="L31" s="123">
        <f t="shared" si="17"/>
        <v>75.385080036242826</v>
      </c>
      <c r="M31" s="41">
        <v>8.17</v>
      </c>
      <c r="N31" s="121">
        <v>0</v>
      </c>
    </row>
    <row r="32" spans="1:14">
      <c r="A32" s="145">
        <v>0.01</v>
      </c>
      <c r="B32" s="146">
        <v>3.01</v>
      </c>
      <c r="C32" s="147">
        <v>0</v>
      </c>
      <c r="D32" s="146">
        <v>0.24</v>
      </c>
      <c r="E32" s="148">
        <f t="shared" si="12"/>
        <v>4.536999999999999</v>
      </c>
      <c r="F32" s="149">
        <f t="shared" si="13"/>
        <v>94.710160899272637</v>
      </c>
      <c r="G32" s="146">
        <v>0.88</v>
      </c>
      <c r="H32" s="148">
        <f t="shared" si="14"/>
        <v>5.5549999999999997</v>
      </c>
      <c r="I32" s="149">
        <f t="shared" si="15"/>
        <v>84.158415841584159</v>
      </c>
      <c r="J32" s="146">
        <v>1.55</v>
      </c>
      <c r="K32" s="148">
        <f t="shared" si="16"/>
        <v>6.5729999999999986</v>
      </c>
      <c r="L32" s="149">
        <f t="shared" si="17"/>
        <v>76.41868248897002</v>
      </c>
      <c r="M32" s="146">
        <v>8.1</v>
      </c>
      <c r="N32" s="147">
        <v>0</v>
      </c>
    </row>
    <row r="34" spans="1:12">
      <c r="A34" s="10"/>
      <c r="C34"/>
      <c r="E34"/>
      <c r="F34"/>
      <c r="H34"/>
      <c r="I34"/>
      <c r="K34"/>
      <c r="L34"/>
    </row>
    <row r="35" spans="1:12">
      <c r="A35" s="10"/>
      <c r="C35"/>
      <c r="E35"/>
      <c r="F35"/>
      <c r="H35"/>
      <c r="I35"/>
      <c r="K35"/>
      <c r="L35"/>
    </row>
    <row r="36" spans="1:12">
      <c r="C36"/>
      <c r="E36"/>
      <c r="F36"/>
      <c r="H36"/>
      <c r="I36"/>
      <c r="K36"/>
      <c r="L36"/>
    </row>
    <row r="37" spans="1:12">
      <c r="C37"/>
      <c r="E37"/>
      <c r="F37"/>
      <c r="H37"/>
      <c r="I37"/>
      <c r="K37"/>
      <c r="L37"/>
    </row>
    <row r="38" spans="1:12">
      <c r="C38"/>
      <c r="E38"/>
      <c r="F38"/>
      <c r="H38"/>
      <c r="I38"/>
      <c r="K38"/>
      <c r="L38"/>
    </row>
    <row r="39" spans="1:12">
      <c r="C39"/>
      <c r="E39"/>
      <c r="F39"/>
      <c r="H39"/>
      <c r="I39"/>
      <c r="K39"/>
      <c r="L39"/>
    </row>
    <row r="40" spans="1:12">
      <c r="C40"/>
      <c r="E40"/>
      <c r="F40"/>
      <c r="H40"/>
      <c r="I40"/>
      <c r="K40"/>
      <c r="L40"/>
    </row>
    <row r="41" spans="1:12">
      <c r="C41"/>
      <c r="E41"/>
      <c r="F41"/>
      <c r="H41"/>
      <c r="I41"/>
      <c r="K41"/>
      <c r="L41"/>
    </row>
    <row r="42" spans="1:12">
      <c r="C42"/>
      <c r="E42"/>
      <c r="F42"/>
      <c r="H42"/>
      <c r="I42"/>
      <c r="K42"/>
      <c r="L42"/>
    </row>
    <row r="43" spans="1:12">
      <c r="C43"/>
      <c r="E43"/>
      <c r="F43"/>
      <c r="H43"/>
      <c r="I43"/>
      <c r="K43"/>
      <c r="L43"/>
    </row>
    <row r="44" spans="1:12">
      <c r="C44"/>
      <c r="E44"/>
      <c r="F44"/>
      <c r="H44"/>
      <c r="I44"/>
      <c r="K44"/>
      <c r="L44"/>
    </row>
    <row r="45" spans="1:12">
      <c r="C45"/>
      <c r="E45"/>
      <c r="F45"/>
      <c r="H45"/>
      <c r="I45"/>
      <c r="K45"/>
      <c r="L45"/>
    </row>
    <row r="46" spans="1:12">
      <c r="C46"/>
      <c r="E46"/>
      <c r="F46"/>
      <c r="H46"/>
      <c r="I46"/>
      <c r="K46"/>
      <c r="L46"/>
    </row>
    <row r="47" spans="1:12">
      <c r="C47"/>
      <c r="E47"/>
      <c r="F47"/>
      <c r="H47"/>
      <c r="I47"/>
      <c r="K47"/>
      <c r="L47"/>
    </row>
    <row r="48" spans="1:12">
      <c r="C48"/>
      <c r="E48"/>
      <c r="F48"/>
      <c r="H48"/>
      <c r="I48"/>
      <c r="K48"/>
      <c r="L48"/>
    </row>
    <row r="49" spans="1:12">
      <c r="A49" s="10"/>
      <c r="C49"/>
      <c r="E49"/>
      <c r="F49"/>
      <c r="H49"/>
      <c r="I49"/>
      <c r="K49"/>
      <c r="L49"/>
    </row>
    <row r="50" spans="1:12">
      <c r="A50" s="10"/>
      <c r="C50"/>
      <c r="E50"/>
      <c r="F50"/>
      <c r="H50"/>
      <c r="I50"/>
      <c r="K50"/>
      <c r="L50"/>
    </row>
    <row r="51" spans="1:12">
      <c r="A51" s="10"/>
      <c r="C51"/>
      <c r="E51"/>
      <c r="F51"/>
      <c r="H51"/>
      <c r="I51"/>
      <c r="K51"/>
      <c r="L51"/>
    </row>
    <row r="52" spans="1:12">
      <c r="A52" s="10"/>
      <c r="C52"/>
      <c r="E52"/>
      <c r="F52"/>
      <c r="H52"/>
      <c r="I52"/>
      <c r="K52"/>
      <c r="L52"/>
    </row>
    <row r="53" spans="1:12">
      <c r="A53" s="10"/>
      <c r="C53"/>
      <c r="E53"/>
      <c r="F53"/>
      <c r="H53"/>
      <c r="I53"/>
      <c r="K53"/>
      <c r="L53"/>
    </row>
    <row r="54" spans="1:12">
      <c r="A54" s="10"/>
      <c r="C54"/>
      <c r="E54"/>
      <c r="F54"/>
      <c r="H54"/>
      <c r="I54"/>
      <c r="K54"/>
      <c r="L54"/>
    </row>
    <row r="55" spans="1:12">
      <c r="A55" s="10"/>
      <c r="C55"/>
      <c r="E55"/>
      <c r="F55"/>
      <c r="H55"/>
      <c r="I55"/>
      <c r="K55"/>
      <c r="L55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AE600"/>
  </sheetPr>
  <dimension ref="A1:D9"/>
  <sheetViews>
    <sheetView zoomScale="80" zoomScaleNormal="80" workbookViewId="0">
      <selection activeCell="C2" sqref="C2:D2"/>
    </sheetView>
  </sheetViews>
  <sheetFormatPr defaultRowHeight="15"/>
  <cols>
    <col min="2" max="2" width="11.7109375" customWidth="1"/>
    <col min="4" max="4" width="11.28515625" customWidth="1"/>
  </cols>
  <sheetData>
    <row r="1" spans="1:4" s="10" customFormat="1">
      <c r="A1" s="183">
        <v>0.3</v>
      </c>
    </row>
    <row r="2" spans="1:4">
      <c r="A2" s="136" t="s">
        <v>0</v>
      </c>
      <c r="B2" s="68" t="s">
        <v>33</v>
      </c>
      <c r="C2" s="4" t="s">
        <v>31</v>
      </c>
      <c r="D2" s="96" t="s">
        <v>32</v>
      </c>
    </row>
    <row r="3" spans="1:4" ht="15.75">
      <c r="A3" s="137">
        <v>1E-4</v>
      </c>
      <c r="B3" s="123">
        <v>56.355254842187442</v>
      </c>
      <c r="C3" s="123">
        <v>34.618310930763371</v>
      </c>
      <c r="D3" s="123">
        <v>46.419371458011334</v>
      </c>
    </row>
    <row r="4" spans="1:4" ht="15.75">
      <c r="A4" s="138">
        <v>2.0000000000000001E-4</v>
      </c>
      <c r="B4" s="124">
        <v>56.209306018739092</v>
      </c>
      <c r="C4" s="124">
        <v>40.997977073499655</v>
      </c>
      <c r="D4" s="124">
        <v>51.513353115727014</v>
      </c>
    </row>
    <row r="5" spans="1:4">
      <c r="A5" s="139">
        <v>1E-3</v>
      </c>
      <c r="B5" s="123">
        <v>63.887672166252976</v>
      </c>
      <c r="C5" s="124">
        <v>56.320213685285566</v>
      </c>
      <c r="D5" s="124">
        <v>85.664761547830977</v>
      </c>
    </row>
    <row r="6" spans="1:4">
      <c r="A6" s="140">
        <v>2E-3</v>
      </c>
      <c r="B6" s="124">
        <v>78.349698115508929</v>
      </c>
      <c r="C6" s="123">
        <v>72.826086956521735</v>
      </c>
      <c r="D6" s="123">
        <v>94.64174454828661</v>
      </c>
    </row>
    <row r="7" spans="1:4">
      <c r="A7" s="141">
        <v>3.0000000000000001E-3</v>
      </c>
      <c r="B7" s="151">
        <v>83.55263157894737</v>
      </c>
      <c r="C7" s="151">
        <v>74.927917763570264</v>
      </c>
      <c r="D7" s="151">
        <v>95.047923322683715</v>
      </c>
    </row>
    <row r="8" spans="1:4">
      <c r="A8" s="142">
        <v>7.0000000000000001E-3</v>
      </c>
      <c r="B8" s="124">
        <v>78.672985781990519</v>
      </c>
      <c r="C8" s="123">
        <v>67.924528301886795</v>
      </c>
      <c r="D8" s="123">
        <v>94.295743747257575</v>
      </c>
    </row>
    <row r="9" spans="1:4">
      <c r="A9" s="182">
        <v>0.01</v>
      </c>
      <c r="B9" s="184">
        <v>71.021453730387449</v>
      </c>
      <c r="C9" s="149">
        <v>67.151104917380053</v>
      </c>
      <c r="D9" s="149">
        <v>94.710160899272637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B0EE00"/>
  </sheetPr>
  <dimension ref="A1:J8"/>
  <sheetViews>
    <sheetView zoomScale="90" zoomScaleNormal="90" workbookViewId="0">
      <selection activeCell="O4" sqref="O4"/>
    </sheetView>
  </sheetViews>
  <sheetFormatPr defaultRowHeight="15"/>
  <cols>
    <col min="1" max="1" width="10.7109375" customWidth="1"/>
    <col min="2" max="2" width="10" customWidth="1"/>
    <col min="3" max="3" width="8.42578125" style="10" customWidth="1"/>
    <col min="4" max="5" width="9.85546875" customWidth="1"/>
    <col min="6" max="6" width="9.7109375" style="10" customWidth="1"/>
    <col min="7" max="7" width="9.28515625" customWidth="1"/>
    <col min="8" max="8" width="10.85546875" customWidth="1"/>
    <col min="9" max="9" width="8" style="10" customWidth="1"/>
    <col min="10" max="10" width="8.5703125" customWidth="1"/>
  </cols>
  <sheetData>
    <row r="1" spans="1:10">
      <c r="B1" s="68"/>
      <c r="C1" s="68" t="s">
        <v>33</v>
      </c>
      <c r="D1" s="68"/>
      <c r="E1" s="4"/>
      <c r="F1" s="4" t="s">
        <v>31</v>
      </c>
      <c r="G1" s="4"/>
      <c r="H1" s="96"/>
      <c r="I1" s="96" t="s">
        <v>32</v>
      </c>
      <c r="J1" s="96"/>
    </row>
    <row r="2" spans="1:10" ht="15.75">
      <c r="A2" s="165" t="s">
        <v>22</v>
      </c>
      <c r="B2" s="166" t="s">
        <v>5</v>
      </c>
      <c r="C2" s="167" t="s">
        <v>23</v>
      </c>
      <c r="D2" s="168"/>
      <c r="E2" s="166" t="s">
        <v>5</v>
      </c>
      <c r="F2" s="167" t="s">
        <v>23</v>
      </c>
      <c r="G2" s="168"/>
      <c r="H2" s="166" t="s">
        <v>5</v>
      </c>
      <c r="I2" s="167" t="s">
        <v>23</v>
      </c>
      <c r="J2" s="168"/>
    </row>
    <row r="3" spans="1:10">
      <c r="A3" s="161">
        <v>0</v>
      </c>
      <c r="B3" s="46">
        <v>9.4000000000000004E-3</v>
      </c>
      <c r="C3" s="46">
        <v>0</v>
      </c>
      <c r="D3" s="152">
        <v>4.7300000000000004</v>
      </c>
      <c r="E3" s="81">
        <v>6.1999999999999998E-3</v>
      </c>
      <c r="F3" s="81">
        <v>0</v>
      </c>
      <c r="G3" s="156">
        <v>4.0599999999999996</v>
      </c>
      <c r="H3" s="46">
        <v>4.7000000000000002E-3</v>
      </c>
      <c r="I3" s="46">
        <v>0</v>
      </c>
      <c r="J3" s="152">
        <v>4.03</v>
      </c>
    </row>
    <row r="4" spans="1:10">
      <c r="A4" s="162">
        <v>0.3</v>
      </c>
      <c r="B4" s="49">
        <v>2.7000000000000001E-3</v>
      </c>
      <c r="C4" s="49">
        <f>((((B3*0.7)+(B7*0.3))-B4)/((B3*0.7)+(B7*0.3)))*100</f>
        <v>71.548998946259218</v>
      </c>
      <c r="D4" s="153">
        <v>2.41</v>
      </c>
      <c r="E4" s="74">
        <v>2.3E-3</v>
      </c>
      <c r="F4" s="74">
        <f>((((E3*0.7)+(E7*0.3))-E4)/((E3*0.7)+(E7*0.3)))*100</f>
        <v>67.468175388967467</v>
      </c>
      <c r="G4" s="157">
        <v>2.39</v>
      </c>
      <c r="H4" s="49">
        <v>1.5E-3</v>
      </c>
      <c r="I4" s="49">
        <f>((((H3*0.7)+(H7*0.3))-H4)/((H3*0.7)+(H7*0.3)))*100</f>
        <v>70.355731225296452</v>
      </c>
      <c r="J4" s="153">
        <v>0.98</v>
      </c>
    </row>
    <row r="5" spans="1:10">
      <c r="A5" s="163">
        <v>0.5</v>
      </c>
      <c r="B5" s="51">
        <v>3.7000000000000002E-3</v>
      </c>
      <c r="C5" s="51">
        <f>((((B3*0.5)+(B7*0.5))-B5)/((B3*0.5)+(B7*0.5)))*100</f>
        <v>61.256544502617793</v>
      </c>
      <c r="D5" s="154">
        <v>3.62</v>
      </c>
      <c r="E5" s="76">
        <v>3.5999999999999999E-3</v>
      </c>
      <c r="F5" s="76">
        <f>((((E3*0.5)+(E7*0.5))-E5)/((E3*0.5)+(E7*0.5)))*100</f>
        <v>52.941176470588239</v>
      </c>
      <c r="G5" s="158">
        <v>2.7</v>
      </c>
      <c r="H5" s="51">
        <v>1.9E-3</v>
      </c>
      <c r="I5" s="51">
        <f>((((H3*0.5)+(H7*0.5))-H5)/((H3*0.5)+(H7*0.5)))*100</f>
        <v>64.150943396226424</v>
      </c>
      <c r="J5" s="154">
        <v>1.27</v>
      </c>
    </row>
    <row r="6" spans="1:10">
      <c r="A6" s="164">
        <v>0.7</v>
      </c>
      <c r="B6" s="60">
        <v>6.7999999999999996E-3</v>
      </c>
      <c r="C6" s="60">
        <f>((((B3*0.3)+(B7*0.7))-B6)/((B3*0.3)+(B7*0.7)))*100</f>
        <v>29.240374609781483</v>
      </c>
      <c r="D6" s="155">
        <v>3.35</v>
      </c>
      <c r="E6" s="78">
        <v>6.4999999999999997E-3</v>
      </c>
      <c r="F6" s="78">
        <f>((((E3*0.3)+(E7*0.7))-E6)/((E3*0.3)+(E7*0.7)))*100</f>
        <v>21.020656136087485</v>
      </c>
      <c r="G6" s="159">
        <v>3.1</v>
      </c>
      <c r="H6" s="60">
        <v>3.8999999999999998E-3</v>
      </c>
      <c r="I6" s="60">
        <f>((((H3*0.3)+(H7*0.7))-H6)/((H3*0.3)+(H7*0.7)))*100</f>
        <v>29.602888086642597</v>
      </c>
      <c r="J6" s="155">
        <v>2.33</v>
      </c>
    </row>
    <row r="7" spans="1:10">
      <c r="A7" s="169">
        <v>1</v>
      </c>
      <c r="B7" s="170">
        <v>9.7000000000000003E-3</v>
      </c>
      <c r="C7" s="170">
        <v>0</v>
      </c>
      <c r="D7" s="171">
        <v>10.45</v>
      </c>
      <c r="E7" s="172">
        <v>9.1000000000000004E-3</v>
      </c>
      <c r="F7" s="172">
        <v>0</v>
      </c>
      <c r="G7" s="173">
        <v>8.89</v>
      </c>
      <c r="H7" s="170">
        <v>5.8999999999999999E-3</v>
      </c>
      <c r="I7" s="170">
        <v>0</v>
      </c>
      <c r="J7" s="171">
        <v>8.32</v>
      </c>
    </row>
    <row r="8" spans="1:10">
      <c r="G8" s="160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6145" r:id="rId4">
          <objectPr defaultSize="0" autoPict="0" r:id="rId5">
            <anchor moveWithCells="1" sizeWithCells="1">
              <from>
                <xdr:col>9</xdr:col>
                <xdr:colOff>133350</xdr:colOff>
                <xdr:row>0</xdr:row>
                <xdr:rowOff>171450</xdr:rowOff>
              </from>
              <to>
                <xdr:col>9</xdr:col>
                <xdr:colOff>323850</xdr:colOff>
                <xdr:row>1</xdr:row>
                <xdr:rowOff>161925</xdr:rowOff>
              </to>
            </anchor>
          </objectPr>
        </oleObject>
      </mc:Choice>
      <mc:Fallback>
        <oleObject progId="Equation.DSMT4" shapeId="6145" r:id="rId4"/>
      </mc:Fallback>
    </mc:AlternateContent>
    <mc:AlternateContent xmlns:mc="http://schemas.openxmlformats.org/markup-compatibility/2006">
      <mc:Choice Requires="x14">
        <oleObject progId="Equation.DSMT4" shapeId="6146" r:id="rId6">
          <objectPr defaultSize="0" autoPict="0" r:id="rId7">
            <anchor moveWithCells="1" sizeWithCells="1">
              <from>
                <xdr:col>6</xdr:col>
                <xdr:colOff>123825</xdr:colOff>
                <xdr:row>0</xdr:row>
                <xdr:rowOff>171450</xdr:rowOff>
              </from>
              <to>
                <xdr:col>6</xdr:col>
                <xdr:colOff>400050</xdr:colOff>
                <xdr:row>1</xdr:row>
                <xdr:rowOff>161925</xdr:rowOff>
              </to>
            </anchor>
          </objectPr>
        </oleObject>
      </mc:Choice>
      <mc:Fallback>
        <oleObject progId="Equation.DSMT4" shapeId="6146" r:id="rId6"/>
      </mc:Fallback>
    </mc:AlternateContent>
    <mc:AlternateContent xmlns:mc="http://schemas.openxmlformats.org/markup-compatibility/2006">
      <mc:Choice Requires="x14">
        <oleObject progId="Equation.DSMT4" shapeId="6147" r:id="rId8">
          <objectPr defaultSize="0" autoPict="0" r:id="rId9">
            <anchor moveWithCells="1" sizeWithCells="1">
              <from>
                <xdr:col>3</xdr:col>
                <xdr:colOff>104775</xdr:colOff>
                <xdr:row>0</xdr:row>
                <xdr:rowOff>171450</xdr:rowOff>
              </from>
              <to>
                <xdr:col>3</xdr:col>
                <xdr:colOff>371475</xdr:colOff>
                <xdr:row>1</xdr:row>
                <xdr:rowOff>161925</xdr:rowOff>
              </to>
            </anchor>
          </objectPr>
        </oleObject>
      </mc:Choice>
      <mc:Fallback>
        <oleObject progId="Equation.DSMT4" shapeId="6147" r:id="rId8"/>
      </mc:Fallback>
    </mc:AlternateContent>
  </oleObjects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H3</xm:sqref>
            </x14:sparkline>
            <x14:sparkline>
              <xm:sqref>I3</xm:sqref>
            </x14:sparkline>
          </x14:sparklines>
        </x14:sparklineGroup>
        <x14:sparklineGroup manualMax="0" manualMin="0"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E3</xm:sqref>
            </x14:sparkline>
            <x14:sparkline>
              <xm:sqref>F3</xm:sqref>
            </x14:sparkline>
          </x14:sparklines>
        </x14:sparklineGroup>
        <x14:sparklineGroup manualMax="0" manualMin="0" type="column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B3</xm:sqref>
            </x14:sparkline>
            <x14:sparkline>
              <xm:sqref>C3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DFF6D"/>
  </sheetPr>
  <dimension ref="A1:I18"/>
  <sheetViews>
    <sheetView zoomScale="90" zoomScaleNormal="90" workbookViewId="0">
      <selection activeCell="E7" sqref="E7"/>
    </sheetView>
  </sheetViews>
  <sheetFormatPr defaultRowHeight="15"/>
  <cols>
    <col min="1" max="1" width="9.140625" style="10"/>
    <col min="2" max="2" width="13.28515625" style="10" customWidth="1"/>
    <col min="3" max="3" width="13.85546875" style="10" customWidth="1"/>
    <col min="4" max="4" width="14.42578125" style="10" customWidth="1"/>
    <col min="5" max="5" width="13.140625" style="10" customWidth="1"/>
    <col min="6" max="6" width="13.42578125" style="10" customWidth="1"/>
    <col min="7" max="7" width="12.140625" style="10" customWidth="1"/>
    <col min="8" max="8" width="12.28515625" style="10" customWidth="1"/>
    <col min="9" max="9" width="12.7109375" style="10" customWidth="1"/>
    <col min="10" max="16384" width="9.140625" style="10"/>
  </cols>
  <sheetData>
    <row r="1" spans="1:9">
      <c r="A1" s="84" t="s">
        <v>14</v>
      </c>
      <c r="B1" s="84" t="s">
        <v>17</v>
      </c>
      <c r="C1" s="84" t="s">
        <v>16</v>
      </c>
      <c r="D1" s="84" t="s">
        <v>18</v>
      </c>
      <c r="E1" s="84" t="s">
        <v>19</v>
      </c>
      <c r="F1" s="84" t="s">
        <v>20</v>
      </c>
      <c r="G1" s="85"/>
      <c r="H1" s="85"/>
      <c r="I1" s="85"/>
    </row>
    <row r="2" spans="1:9">
      <c r="A2" s="88">
        <v>20</v>
      </c>
      <c r="B2" s="87">
        <v>1.4125375446227527E-3</v>
      </c>
      <c r="C2" s="86">
        <v>9.3325430079699062E-4</v>
      </c>
      <c r="D2" s="112">
        <v>7.9999999999999996E-6</v>
      </c>
      <c r="E2" s="109">
        <v>2.0000000000000002E-5</v>
      </c>
      <c r="F2" s="112">
        <v>1E-4</v>
      </c>
      <c r="G2" s="85"/>
      <c r="H2" s="85"/>
      <c r="I2" s="85"/>
    </row>
    <row r="3" spans="1:9">
      <c r="A3" s="90">
        <v>15</v>
      </c>
      <c r="B3" s="86">
        <v>3.8018939632056123E-3</v>
      </c>
      <c r="C3" s="89">
        <v>2.2387211385683386E-3</v>
      </c>
      <c r="D3" s="109">
        <v>5.2480746024977172E-5</v>
      </c>
      <c r="E3" s="114">
        <v>8.0000000000000007E-5</v>
      </c>
      <c r="F3" s="109">
        <v>2.9999999999999997E-4</v>
      </c>
      <c r="G3" s="85"/>
      <c r="H3" s="85"/>
      <c r="I3" s="85"/>
    </row>
    <row r="4" spans="1:9">
      <c r="A4" s="88">
        <v>10</v>
      </c>
      <c r="B4" s="87">
        <v>1.1220184543019634E-2</v>
      </c>
      <c r="C4" s="86">
        <v>5.1286138399136471E-3</v>
      </c>
      <c r="D4" s="112">
        <v>2.398832919019488E-4</v>
      </c>
      <c r="E4" s="116">
        <v>5.1286138399136462E-4</v>
      </c>
      <c r="F4" s="115">
        <v>9.5499258602143547E-4</v>
      </c>
      <c r="G4" s="85"/>
      <c r="H4" s="85"/>
      <c r="I4" s="85"/>
    </row>
    <row r="5" spans="1:9">
      <c r="A5" s="90">
        <v>5</v>
      </c>
      <c r="B5" s="86">
        <v>2.9512092266663844E-2</v>
      </c>
      <c r="C5" s="89">
        <v>9.1201083935590881E-3</v>
      </c>
      <c r="D5" s="109">
        <v>1.3182567385564071E-3</v>
      </c>
      <c r="E5" s="89">
        <v>2.3442288153199204E-3</v>
      </c>
      <c r="F5" s="109">
        <v>3.8018939632056123E-3</v>
      </c>
      <c r="G5" s="85"/>
      <c r="H5" s="85"/>
      <c r="I5" s="85"/>
    </row>
    <row r="6" spans="1:9">
      <c r="A6" s="95"/>
      <c r="B6" s="95"/>
      <c r="C6" s="95"/>
      <c r="D6" s="95"/>
      <c r="E6" s="85"/>
      <c r="F6" s="85"/>
      <c r="G6" s="85"/>
      <c r="H6" s="85"/>
      <c r="I6" s="85"/>
    </row>
    <row r="7" spans="1:9">
      <c r="A7" s="85"/>
      <c r="B7" s="95"/>
      <c r="C7" s="95"/>
      <c r="D7" s="95"/>
      <c r="E7" s="95"/>
      <c r="F7" s="95"/>
      <c r="G7" s="95"/>
      <c r="H7" s="95"/>
      <c r="I7" s="95"/>
    </row>
    <row r="8" spans="1:9">
      <c r="A8" s="85"/>
      <c r="B8" s="97"/>
      <c r="C8" s="97" t="s">
        <v>14</v>
      </c>
      <c r="D8" s="98"/>
      <c r="E8" s="98" t="s">
        <v>14</v>
      </c>
      <c r="F8" s="97"/>
      <c r="G8" s="97" t="s">
        <v>14</v>
      </c>
      <c r="H8" s="98"/>
      <c r="I8" s="98" t="s">
        <v>14</v>
      </c>
    </row>
    <row r="9" spans="1:9">
      <c r="A9" s="105" t="s">
        <v>15</v>
      </c>
      <c r="B9" s="88" t="s">
        <v>13</v>
      </c>
      <c r="C9" s="90">
        <v>20</v>
      </c>
      <c r="D9" s="88" t="s">
        <v>13</v>
      </c>
      <c r="E9" s="90">
        <v>15</v>
      </c>
      <c r="F9" s="88" t="s">
        <v>13</v>
      </c>
      <c r="G9" s="90">
        <v>10</v>
      </c>
      <c r="H9" s="88" t="s">
        <v>13</v>
      </c>
      <c r="I9" s="90">
        <v>5</v>
      </c>
    </row>
    <row r="10" spans="1:9">
      <c r="A10" s="108">
        <v>0.3</v>
      </c>
      <c r="B10" s="100">
        <v>0.47160000000000002</v>
      </c>
      <c r="C10" s="95">
        <f>((B10)^2*LN((A10*D2)/(B10*B2)))/((1-B10)^2*LN(((1-A10)*D2)/((1-B10)*C2)))</f>
        <v>1.0007845093751015</v>
      </c>
      <c r="D10" s="100">
        <v>0.46250000000000002</v>
      </c>
      <c r="E10" s="95">
        <f>((D10)^2*LN((A10*D3)/(D10*B3)))/((1-D10)^2*LN(((1-A10)*D3)/((1-D10)*C3)))</f>
        <v>1.0006943715440006</v>
      </c>
      <c r="F10" s="100">
        <v>0.45</v>
      </c>
      <c r="G10" s="95">
        <f>((F10)^2*LN((A10*D4)/(F10*B4)))/((1-F10)^2*LN(((1-A10)*D4)/((1-F10)*C4)))</f>
        <v>1.0086091665282302</v>
      </c>
      <c r="H10" s="100">
        <v>0.41660000000000003</v>
      </c>
      <c r="I10" s="95">
        <f>((H10)^2*LN((A10*D5)/(H10*B5)))/((1-H10)^2*LN(((1-A10)*D5)/((1-H10)*C5)))</f>
        <v>1.0003201135239337</v>
      </c>
    </row>
    <row r="11" spans="1:9">
      <c r="A11" s="106">
        <v>0.5</v>
      </c>
      <c r="B11" s="110">
        <v>0.48870000000000002</v>
      </c>
      <c r="C11" s="95">
        <f>((B11)^2*LN((A11*E2)/(B11*B2)))/((1-B11)^2*LN(((1-A11)*E2)/((1-B11)*C2)))</f>
        <v>1.0008246484346102</v>
      </c>
      <c r="D11" s="110">
        <v>0.4839</v>
      </c>
      <c r="E11" s="95">
        <f>((D11)^2*LN((A11*E3)/(D11*B3)))/((1-D11)^2*LN(((1-A11)*E3)/((1-D11)*C3)))</f>
        <v>1.0006979775519931</v>
      </c>
      <c r="F11" s="110">
        <v>0.47</v>
      </c>
      <c r="G11" s="95">
        <f>((F11)^2*LN((A11*E4)/(F11*B4)))/((1-F11)^2*LN(((1-A11)*E4)/((1-F11)*C4)))</f>
        <v>1.0071578647763688</v>
      </c>
      <c r="H11" s="110">
        <v>0.44</v>
      </c>
      <c r="I11" s="95">
        <f>((H11)^2*LN((A11*E5)/(H11*B5)))/((1-H11)^2*LN(((1-A11)*E5)/((1-H11)*C5)))</f>
        <v>1.0087453065895082</v>
      </c>
    </row>
    <row r="12" spans="1:9">
      <c r="A12" s="107">
        <v>0.7</v>
      </c>
      <c r="B12" s="102">
        <v>0.51790000000000003</v>
      </c>
      <c r="C12" s="95">
        <f>((B12)^2*LN((A12*F2)/(B12*B2)))/((1-B12)^2*LN(((1-A12)*F2)/((1-B12)*C2)))</f>
        <v>1.0000957361378029</v>
      </c>
      <c r="D12" s="102">
        <v>0.51390000000000002</v>
      </c>
      <c r="E12" s="95">
        <f>((D12)^2*LN((A12*F3)/(D12*B3)))/((1-D12)^2*LN(((1-A12)*F3)/((1-D12)*C3)))</f>
        <v>1.0001287838630744</v>
      </c>
      <c r="F12" s="102">
        <v>0.50309999999999999</v>
      </c>
      <c r="G12" s="95">
        <f>((F12)^2*LN((A12*F4)/(F12*B4)))/((1-F12)^2*LN(((1-A12)*F4)/((1-F12)*C4)))</f>
        <v>1.0007108877658719</v>
      </c>
      <c r="H12" s="102">
        <v>0.48099999999999998</v>
      </c>
      <c r="I12" s="95">
        <f>((H12)^2*LN((A12*F5)/(H12*B5)))/((1-H12)^2*LN(((1-A12)*F5)/((1-H12)*C5)))</f>
        <v>1.0104086908066681</v>
      </c>
    </row>
    <row r="13" spans="1:9">
      <c r="A13" s="85"/>
      <c r="B13" s="85"/>
      <c r="C13" s="95"/>
      <c r="D13" s="95"/>
      <c r="E13" s="95"/>
      <c r="F13" s="95"/>
      <c r="G13" s="95"/>
      <c r="H13" s="95"/>
      <c r="I13" s="95"/>
    </row>
    <row r="14" spans="1:9" ht="21">
      <c r="A14" s="105" t="s">
        <v>15</v>
      </c>
      <c r="B14" s="104" t="s">
        <v>12</v>
      </c>
      <c r="C14" s="101"/>
      <c r="D14" s="103" t="s">
        <v>12</v>
      </c>
      <c r="E14" s="101"/>
      <c r="F14" s="104" t="s">
        <v>12</v>
      </c>
      <c r="G14" s="101"/>
      <c r="H14" s="103" t="s">
        <v>12</v>
      </c>
      <c r="I14" s="101"/>
    </row>
    <row r="15" spans="1:9">
      <c r="A15" s="108">
        <v>0.3</v>
      </c>
      <c r="B15" s="100">
        <f>LN((A10*D2)/(B10*B2))/(1-B10)^2</f>
        <v>-20.150136140277013</v>
      </c>
      <c r="C15" s="95"/>
      <c r="D15" s="100">
        <f>LN((A10*D3)/(D10*B3))/(1-D10)^2</f>
        <v>-16.322500310274375</v>
      </c>
      <c r="E15" s="95"/>
      <c r="F15" s="100">
        <f>LN((A10*D4)/(F10*B4))/(1-F10)^2</f>
        <v>-14.052172606308169</v>
      </c>
      <c r="G15" s="95"/>
      <c r="H15" s="100">
        <f>LN((A10*D5)/(H10*B5))/(1-H10)^2</f>
        <v>-10.097775190487949</v>
      </c>
      <c r="I15" s="95"/>
    </row>
    <row r="16" spans="1:9">
      <c r="A16" s="106">
        <v>0.5</v>
      </c>
      <c r="B16" s="110">
        <f>LN((A11*E2)/(B11*B2))/(1-B11)^2</f>
        <v>-16.197792495627258</v>
      </c>
      <c r="C16" s="95"/>
      <c r="D16" s="110">
        <f>LN((A11*E3)/(D11*B3))/(1-D11)^2</f>
        <v>-14.373440188615527</v>
      </c>
      <c r="E16" s="95"/>
      <c r="F16" s="110">
        <f>LN((A11*E4)/(F11*B4))/(1-F11)^2</f>
        <v>-10.763932434652666</v>
      </c>
      <c r="G16" s="95"/>
      <c r="H16" s="110">
        <f>LN((A11*E5)/(H11*B5))/(1-H11)^2</f>
        <v>-7.669037725712899</v>
      </c>
      <c r="I16" s="95"/>
    </row>
    <row r="17" spans="1:9">
      <c r="A17" s="107">
        <v>0.7</v>
      </c>
      <c r="B17" s="102">
        <f>LN((A12*F2)/(B12*B2))/(1-B12)^2</f>
        <v>-10.096680817874786</v>
      </c>
      <c r="C17" s="85"/>
      <c r="D17" s="102">
        <f>LN((A12*F3)/(D12*B3))/(1-D12)^2</f>
        <v>-9.439206980248235</v>
      </c>
      <c r="E17" s="85"/>
      <c r="F17" s="102">
        <f>LN((A12*F4)/(F12*B4))/(1-F12)^2</f>
        <v>-8.6407113597461738</v>
      </c>
      <c r="G17" s="85"/>
      <c r="H17" s="102">
        <f>LN((A12*F5)/(H12*B5))/(1-H12)^2</f>
        <v>-6.2150336085292839</v>
      </c>
      <c r="I17" s="85"/>
    </row>
    <row r="18" spans="1:9">
      <c r="A18" s="85"/>
      <c r="B18" s="85"/>
      <c r="C18" s="85"/>
      <c r="D18" s="85"/>
      <c r="E18" s="85"/>
      <c r="F18" s="85"/>
      <c r="G18" s="85"/>
      <c r="H18" s="85"/>
      <c r="I18" s="8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FF61"/>
  </sheetPr>
  <dimension ref="A1:I18"/>
  <sheetViews>
    <sheetView zoomScale="90" zoomScaleNormal="90" workbookViewId="0">
      <selection activeCell="E16" sqref="E16"/>
    </sheetView>
  </sheetViews>
  <sheetFormatPr defaultRowHeight="15"/>
  <cols>
    <col min="1" max="1" width="9.140625" style="10"/>
    <col min="2" max="2" width="13.28515625" style="10" customWidth="1"/>
    <col min="3" max="3" width="13.85546875" style="10" customWidth="1"/>
    <col min="4" max="4" width="14.42578125" style="10" customWidth="1"/>
    <col min="5" max="5" width="13.140625" style="10" customWidth="1"/>
    <col min="6" max="6" width="13.42578125" style="10" customWidth="1"/>
    <col min="7" max="7" width="12.140625" style="10" customWidth="1"/>
    <col min="8" max="8" width="12.28515625" style="10" customWidth="1"/>
    <col min="9" max="9" width="12.7109375" style="10" customWidth="1"/>
    <col min="10" max="16384" width="9.140625" style="10"/>
  </cols>
  <sheetData>
    <row r="1" spans="1:9">
      <c r="A1" s="84" t="s">
        <v>14</v>
      </c>
      <c r="B1" s="84" t="s">
        <v>17</v>
      </c>
      <c r="C1" s="84" t="s">
        <v>16</v>
      </c>
      <c r="D1" s="84" t="s">
        <v>18</v>
      </c>
      <c r="E1" s="84" t="s">
        <v>19</v>
      </c>
      <c r="F1" s="84" t="s">
        <v>20</v>
      </c>
      <c r="G1" s="85"/>
      <c r="H1" s="85"/>
      <c r="I1" s="85"/>
    </row>
    <row r="2" spans="1:9">
      <c r="A2" s="88">
        <v>20</v>
      </c>
      <c r="B2" s="87">
        <v>1.9054607179632438E-4</v>
      </c>
      <c r="C2" s="86">
        <v>7.7624711662869057E-5</v>
      </c>
      <c r="D2" s="113">
        <v>1.0000000000000001E-5</v>
      </c>
      <c r="E2" s="109">
        <v>1.5E-5</v>
      </c>
      <c r="F2" s="113">
        <v>2.0000000000000002E-5</v>
      </c>
      <c r="G2" s="85"/>
      <c r="H2" s="85"/>
      <c r="I2" s="85"/>
    </row>
    <row r="3" spans="1:9">
      <c r="A3" s="90">
        <v>15</v>
      </c>
      <c r="B3" s="86">
        <v>1.2022644346174124E-3</v>
      </c>
      <c r="C3" s="89">
        <v>3.7153522909717215E-4</v>
      </c>
      <c r="D3" s="109">
        <v>6.9183097091893571E-5</v>
      </c>
      <c r="E3" s="89">
        <v>9.5499258602143526E-5</v>
      </c>
      <c r="F3" s="109">
        <v>1.5488166189124797E-4</v>
      </c>
      <c r="G3" s="85"/>
      <c r="H3" s="85"/>
      <c r="I3" s="85"/>
    </row>
    <row r="4" spans="1:9">
      <c r="A4" s="88">
        <v>10</v>
      </c>
      <c r="B4" s="87">
        <v>5.4954087385762473E-3</v>
      </c>
      <c r="C4" s="86">
        <v>1.4125375446227527E-3</v>
      </c>
      <c r="D4" s="112">
        <v>2.9E-4</v>
      </c>
      <c r="E4" s="86">
        <v>4.1686938347033518E-4</v>
      </c>
      <c r="F4" s="87">
        <v>6.7608297539198121E-4</v>
      </c>
      <c r="G4" s="85"/>
      <c r="H4" s="85"/>
      <c r="I4" s="85"/>
    </row>
    <row r="5" spans="1:9">
      <c r="A5" s="90">
        <v>5</v>
      </c>
      <c r="B5" s="86">
        <v>2.8183829312644532E-2</v>
      </c>
      <c r="C5" s="89">
        <v>4.4668359215096279E-3</v>
      </c>
      <c r="D5" s="86">
        <v>1.1481536214968825E-3</v>
      </c>
      <c r="E5" s="89">
        <v>2.3442288153199204E-3</v>
      </c>
      <c r="F5" s="86">
        <v>3.8018939632056123E-3</v>
      </c>
      <c r="G5" s="85"/>
      <c r="H5" s="85"/>
      <c r="I5" s="85"/>
    </row>
    <row r="6" spans="1:9">
      <c r="A6" s="95"/>
      <c r="B6" s="95"/>
      <c r="C6" s="95"/>
      <c r="D6" s="95"/>
      <c r="E6" s="85"/>
      <c r="F6" s="85"/>
      <c r="G6" s="85"/>
      <c r="H6" s="85"/>
      <c r="I6" s="85"/>
    </row>
    <row r="7" spans="1:9">
      <c r="A7" s="85"/>
      <c r="B7" s="95"/>
      <c r="C7" s="95"/>
      <c r="D7" s="95"/>
      <c r="E7" s="95"/>
      <c r="F7" s="95"/>
      <c r="G7" s="95"/>
      <c r="H7" s="95"/>
      <c r="I7" s="95"/>
    </row>
    <row r="8" spans="1:9">
      <c r="A8" s="85"/>
      <c r="B8" s="97"/>
      <c r="C8" s="97" t="s">
        <v>14</v>
      </c>
      <c r="D8" s="98"/>
      <c r="E8" s="98" t="s">
        <v>14</v>
      </c>
      <c r="F8" s="97"/>
      <c r="G8" s="97" t="s">
        <v>14</v>
      </c>
      <c r="H8" s="98"/>
      <c r="I8" s="98" t="s">
        <v>14</v>
      </c>
    </row>
    <row r="9" spans="1:9">
      <c r="A9" s="105" t="s">
        <v>15</v>
      </c>
      <c r="B9" s="88" t="s">
        <v>13</v>
      </c>
      <c r="C9" s="90">
        <v>20</v>
      </c>
      <c r="D9" s="88" t="s">
        <v>13</v>
      </c>
      <c r="E9" s="90">
        <v>15</v>
      </c>
      <c r="F9" s="88" t="s">
        <v>13</v>
      </c>
      <c r="G9" s="90">
        <v>10</v>
      </c>
      <c r="H9" s="88" t="s">
        <v>13</v>
      </c>
      <c r="I9" s="90">
        <v>5</v>
      </c>
    </row>
    <row r="10" spans="1:9">
      <c r="A10" s="108">
        <v>0.3</v>
      </c>
      <c r="B10" s="100">
        <v>0.42799999999999999</v>
      </c>
      <c r="C10" s="95">
        <f>((B10)^2*LN((A10*D2)/(B10*B2)))/((1-B10)^2*LN(((1-A10)*D2)/((1-B10)*C2)))</f>
        <v>1.0009366520890257</v>
      </c>
      <c r="D10" s="100">
        <v>0.4088</v>
      </c>
      <c r="E10" s="99">
        <f>((D10)^2*LN((A10*D3)/(D10*B3)))/((1-D10)^2*LN(((1-A10)*D3)/((1-D10)*C3)))</f>
        <v>1.0007782306629833</v>
      </c>
      <c r="F10" s="100">
        <v>0.39960000000000001</v>
      </c>
      <c r="G10" s="95">
        <f>((F10)^2*LN((A10*D4)/(F10*B4)))/((1-F10)^2*LN(((1-A10)*D4)/((1-F10)*C4)))</f>
        <v>1.0002248116291759</v>
      </c>
      <c r="H10" s="100">
        <v>0.376</v>
      </c>
      <c r="I10" s="95">
        <f>((H10)^2*LN((A10*D5)/(H10*B5)))/((1-H10)^2*LN(((1-A10)*D5)/((1-H10)*C5)))</f>
        <v>1.0003811846703627</v>
      </c>
    </row>
    <row r="11" spans="1:9">
      <c r="A11" s="106">
        <v>0.5</v>
      </c>
      <c r="B11" s="110">
        <v>0.45639999999999997</v>
      </c>
      <c r="C11" s="95">
        <f>((B11)^2*LN((A11*E2)/(B11*B2)))/((1-B11)^2*LN(((1-A11)*E2)/((1-B11)*C2)))</f>
        <v>1.0000056957655119</v>
      </c>
      <c r="D11" s="110">
        <v>0.43919999999999998</v>
      </c>
      <c r="E11" s="95">
        <f>((D11)^2*LN((A11*E3)/(D11*B3)))/((1-D11)^2*LN(((1-A11)*E3)/((1-D11)*C3)))</f>
        <v>1.0004862260053682</v>
      </c>
      <c r="F11" s="110">
        <v>0.4279</v>
      </c>
      <c r="G11" s="95">
        <f>((F11)^2*LN((A11*E4)/(F11*B4)))/((1-F11)^2*LN(((1-A11)*E4)/((1-F11)*C4)))</f>
        <v>1.0003734960551436</v>
      </c>
      <c r="H11" s="110">
        <v>0.38300000000000001</v>
      </c>
      <c r="I11" s="95">
        <f>((H11)^2*LN((A11*E5)/(H11*B5)))/((1-H11)^2*LN(((1-A11)*E5)/((1-H11)*C5)))</f>
        <v>1.0006095065253389</v>
      </c>
    </row>
    <row r="12" spans="1:9">
      <c r="A12" s="107">
        <v>0.7</v>
      </c>
      <c r="B12" s="102">
        <v>0.49740000000000001</v>
      </c>
      <c r="C12" s="95">
        <f>((B12)^2*LN((A12*F2)/(B12*B2)))/((1-B12)^2*LN(((1-A12)*F2)/((1-B12)*C2)))</f>
        <v>1.0005027518691885</v>
      </c>
      <c r="D12" s="102">
        <v>0.48010000000000003</v>
      </c>
      <c r="E12" s="95">
        <f>((D12)^2*LN((A12*F3)/(D12*B3)))/((1-D12)^2*LN(((1-A12)*F3)/((1-D12)*C3)))</f>
        <v>1.0008082076944251</v>
      </c>
      <c r="F12" s="102">
        <v>0.46800000000000003</v>
      </c>
      <c r="G12" s="95">
        <f>((F12)^2*LN((A12*F4)/(F12*B4)))/((1-F12)^2*LN(((1-A12)*F4)/((1-F12)*C4)))</f>
        <v>1.0002092589568252</v>
      </c>
      <c r="H12" s="102">
        <v>0.42399999999999999</v>
      </c>
      <c r="I12" s="95">
        <f>((H12)^2*LN((A12*F5)/(H12*B5)))/((1-H12)^2*LN(((1-A12)*F5)/((1-H12)*C5)))</f>
        <v>1.0003858705616324</v>
      </c>
    </row>
    <row r="13" spans="1:9">
      <c r="A13" s="85"/>
      <c r="B13" s="85"/>
      <c r="C13" s="95"/>
      <c r="D13" s="95"/>
      <c r="E13" s="95"/>
      <c r="F13" s="95"/>
      <c r="G13" s="95"/>
      <c r="H13" s="95"/>
      <c r="I13" s="95"/>
    </row>
    <row r="14" spans="1:9" ht="21">
      <c r="A14" s="105" t="s">
        <v>15</v>
      </c>
      <c r="B14" s="104" t="s">
        <v>12</v>
      </c>
      <c r="C14" s="101"/>
      <c r="D14" s="103" t="s">
        <v>12</v>
      </c>
      <c r="E14" s="101"/>
      <c r="F14" s="104" t="s">
        <v>12</v>
      </c>
      <c r="G14" s="101"/>
      <c r="H14" s="103" t="s">
        <v>12</v>
      </c>
      <c r="I14" s="101"/>
    </row>
    <row r="15" spans="1:9">
      <c r="A15" s="108">
        <v>0.3</v>
      </c>
      <c r="B15" s="100">
        <f>LN((A10*D2)/(B10*B2))/(1-B10)^2</f>
        <v>-10.094166096013165</v>
      </c>
      <c r="C15" s="85"/>
      <c r="D15" s="100">
        <f>LN((A10*D3)/(D10*B3))/(1-D10)^2</f>
        <v>-9.0543381169932786</v>
      </c>
      <c r="E15" s="85"/>
      <c r="F15" s="100">
        <f>LN((A10*D4)/(F10*B4))/(1-F10)^2</f>
        <v>-8.9560238126153973</v>
      </c>
      <c r="G15" s="85"/>
      <c r="H15" s="100">
        <f>LN((A10*D5)/(H10*B5))/(1-H10)^2</f>
        <v>-8.7997204450079547</v>
      </c>
      <c r="I15" s="85"/>
    </row>
    <row r="16" spans="1:9">
      <c r="A16" s="106">
        <v>0.5</v>
      </c>
      <c r="B16" s="110">
        <f>LN((A11*E2)/(B11*B2))/(1-B11)^2</f>
        <v>-8.2930537027356532</v>
      </c>
      <c r="C16" s="85"/>
      <c r="D16" s="110">
        <f>LN((A11*E3)/(D11*B3))/(1-D11)^2</f>
        <v>-7.6413865472985014</v>
      </c>
      <c r="E16" s="85"/>
      <c r="F16" s="110">
        <f>LN((A11*E4)/(F11*B4))/(1-F11)^2</f>
        <v>-7.4035701216938739</v>
      </c>
      <c r="G16" s="85"/>
      <c r="H16" s="110">
        <f>LN((A11*E5)/(H11*B5))/(1-H11)^2</f>
        <v>-5.8321064995101626</v>
      </c>
      <c r="I16" s="85"/>
    </row>
    <row r="17" spans="1:9">
      <c r="A17" s="107">
        <v>0.7</v>
      </c>
      <c r="B17" s="102">
        <f>LN((A12*F2)/(B12*B2))/(1-B12)^2</f>
        <v>-7.5709610257394999</v>
      </c>
      <c r="C17" s="85"/>
      <c r="D17" s="102">
        <f>LN((A12*F3)/(D12*B3))/(1-D12)^2</f>
        <v>-6.1866056152963242</v>
      </c>
      <c r="E17" s="85"/>
      <c r="F17" s="102">
        <f>LN((A12*F4)/(F12*B4))/(1-F12)^2</f>
        <v>-5.9809076103045138</v>
      </c>
      <c r="G17" s="85"/>
      <c r="H17" s="102">
        <f>LN((A12*F5)/(H12*B5))/(1-H12)^2</f>
        <v>-4.5268559241577826</v>
      </c>
      <c r="I17" s="85"/>
    </row>
    <row r="18" spans="1:9">
      <c r="A18" s="85"/>
      <c r="B18" s="85"/>
      <c r="C18" s="85"/>
      <c r="D18" s="85"/>
      <c r="E18" s="85"/>
      <c r="F18" s="85"/>
      <c r="G18" s="85"/>
      <c r="H18" s="85"/>
      <c r="I18" s="85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FF61"/>
  </sheetPr>
  <dimension ref="A1:I23"/>
  <sheetViews>
    <sheetView zoomScale="90" zoomScaleNormal="90" workbookViewId="0">
      <selection activeCell="I21" sqref="I21:I23"/>
    </sheetView>
  </sheetViews>
  <sheetFormatPr defaultRowHeight="15"/>
  <cols>
    <col min="1" max="1" width="9.140625" style="10"/>
    <col min="2" max="2" width="13.28515625" style="10" customWidth="1"/>
    <col min="3" max="3" width="13.85546875" style="10" customWidth="1"/>
    <col min="4" max="4" width="14.42578125" style="10" customWidth="1"/>
    <col min="5" max="5" width="13.140625" style="10" customWidth="1"/>
    <col min="6" max="6" width="13.42578125" style="10" customWidth="1"/>
    <col min="7" max="7" width="12.140625" style="10" customWidth="1"/>
    <col min="8" max="8" width="12.28515625" style="10" customWidth="1"/>
    <col min="9" max="9" width="12.7109375" style="10" customWidth="1"/>
    <col min="10" max="16384" width="9.140625" style="10"/>
  </cols>
  <sheetData>
    <row r="1" spans="1:9">
      <c r="A1" s="84" t="s">
        <v>14</v>
      </c>
      <c r="B1" s="84" t="s">
        <v>17</v>
      </c>
      <c r="C1" s="84" t="s">
        <v>16</v>
      </c>
      <c r="D1" s="84" t="s">
        <v>18</v>
      </c>
      <c r="E1" s="84" t="s">
        <v>19</v>
      </c>
      <c r="F1" s="84" t="s">
        <v>20</v>
      </c>
      <c r="G1" s="85"/>
      <c r="H1" s="85"/>
      <c r="I1" s="85"/>
    </row>
    <row r="2" spans="1:9">
      <c r="A2" s="88">
        <v>20</v>
      </c>
      <c r="B2" s="87">
        <v>1.584893192461112E-4</v>
      </c>
      <c r="C2" s="86">
        <v>7.4131024130091641E-5</v>
      </c>
      <c r="D2" s="113">
        <v>6.0000000000000002E-6</v>
      </c>
      <c r="E2" s="109">
        <v>7.9999999999999996E-6</v>
      </c>
      <c r="F2" s="113">
        <v>1.0000000000000001E-5</v>
      </c>
      <c r="G2" s="85"/>
      <c r="H2" s="85"/>
      <c r="I2" s="85"/>
    </row>
    <row r="3" spans="1:9">
      <c r="A3" s="90">
        <v>15</v>
      </c>
      <c r="B3" s="86">
        <v>1E-3</v>
      </c>
      <c r="C3" s="89">
        <v>2.5118864315095774E-4</v>
      </c>
      <c r="D3" s="86">
        <v>3.0000000000000001E-5</v>
      </c>
      <c r="E3" s="114">
        <v>4.8977881936844635E-5</v>
      </c>
      <c r="F3" s="86">
        <v>7.9432823472428153E-5</v>
      </c>
      <c r="G3" s="85"/>
      <c r="H3" s="85"/>
      <c r="I3" s="85"/>
    </row>
    <row r="4" spans="1:9">
      <c r="A4" s="88">
        <v>10</v>
      </c>
      <c r="B4" s="87">
        <v>3.630780547701011E-3</v>
      </c>
      <c r="C4" s="86">
        <v>8.1283051616409872E-4</v>
      </c>
      <c r="D4" s="112">
        <v>1.06E-4</v>
      </c>
      <c r="E4" s="109">
        <v>2.137962089502231E-4</v>
      </c>
      <c r="F4" s="87">
        <v>3.8018939632056113E-4</v>
      </c>
      <c r="G4" s="85"/>
      <c r="H4" s="85"/>
      <c r="I4" s="85"/>
    </row>
    <row r="5" spans="1:9">
      <c r="A5" s="90">
        <v>5</v>
      </c>
      <c r="B5" s="86">
        <v>1.6982436524617429E-2</v>
      </c>
      <c r="C5" s="89">
        <v>2.6302679918953791E-3</v>
      </c>
      <c r="D5" s="86">
        <v>4.0738027780411217E-4</v>
      </c>
      <c r="E5" s="114">
        <v>8.9999999999999998E-4</v>
      </c>
      <c r="F5" s="86">
        <v>1.5488166189124802E-3</v>
      </c>
      <c r="G5" s="85"/>
      <c r="H5" s="85"/>
      <c r="I5" s="85"/>
    </row>
    <row r="6" spans="1:9">
      <c r="A6" s="95"/>
      <c r="B6" s="95"/>
      <c r="C6" s="95"/>
      <c r="D6" s="95"/>
      <c r="E6" s="85"/>
      <c r="F6" s="85"/>
      <c r="G6" s="85"/>
      <c r="H6" s="85"/>
      <c r="I6" s="85"/>
    </row>
    <row r="7" spans="1:9">
      <c r="A7" s="85"/>
      <c r="B7" s="95"/>
      <c r="C7" s="95"/>
      <c r="D7" s="95"/>
      <c r="E7" s="95"/>
      <c r="F7" s="95"/>
      <c r="G7" s="95"/>
      <c r="H7" s="95"/>
      <c r="I7" s="95"/>
    </row>
    <row r="8" spans="1:9">
      <c r="A8" s="85"/>
      <c r="B8" s="97"/>
      <c r="C8" s="97" t="s">
        <v>14</v>
      </c>
      <c r="D8" s="98"/>
      <c r="E8" s="98" t="s">
        <v>14</v>
      </c>
      <c r="F8" s="97"/>
      <c r="G8" s="97" t="s">
        <v>14</v>
      </c>
      <c r="H8" s="98"/>
      <c r="I8" s="98" t="s">
        <v>14</v>
      </c>
    </row>
    <row r="9" spans="1:9">
      <c r="A9" s="105" t="s">
        <v>15</v>
      </c>
      <c r="B9" s="88" t="s">
        <v>13</v>
      </c>
      <c r="C9" s="90">
        <v>20</v>
      </c>
      <c r="D9" s="88" t="s">
        <v>13</v>
      </c>
      <c r="E9" s="90">
        <v>15</v>
      </c>
      <c r="F9" s="88" t="s">
        <v>13</v>
      </c>
      <c r="G9" s="90">
        <v>10</v>
      </c>
      <c r="H9" s="88" t="s">
        <v>13</v>
      </c>
      <c r="I9" s="90">
        <v>5</v>
      </c>
    </row>
    <row r="10" spans="1:9">
      <c r="A10" s="108">
        <v>0.3</v>
      </c>
      <c r="B10" s="100">
        <v>0.44159999999999999</v>
      </c>
      <c r="C10" s="95">
        <f>((B10)^2*LN((A10*D2)/(B10*B2)))/((1-B10)^2*LN(((1-A10)*D2)/((1-B10)*C2)))</f>
        <v>1.0005627768195582</v>
      </c>
      <c r="D10" s="100">
        <v>0.41599999999999998</v>
      </c>
      <c r="E10" s="99">
        <f>((D10)^2*LN((A10*D3)/(D10*B3)))/((1-D10)^2*LN(((1-A10)*D3)/((1-D10)*C3)))</f>
        <v>1.0006777902110999</v>
      </c>
      <c r="F10" s="100">
        <v>0.41049999999999998</v>
      </c>
      <c r="G10" s="95">
        <f>((F10)^2*LN((A10*D4)/(F10*B4)))/((1-F10)^2*LN(((1-A10)*D4)/((1-F10)*C4)))</f>
        <v>1.0001788723900815</v>
      </c>
      <c r="H10" s="100">
        <v>0.3957</v>
      </c>
      <c r="I10" s="95">
        <f>((H10)^2*LN((A10*D5)/(H10*B5)))/((1-H10)^2*LN(((1-A10)*D5)/((1-H10)*C5)))</f>
        <v>1.0000194836430638</v>
      </c>
    </row>
    <row r="11" spans="1:9">
      <c r="A11" s="106">
        <v>0.5</v>
      </c>
      <c r="B11" s="110">
        <v>0.46939999999999998</v>
      </c>
      <c r="C11" s="95">
        <f>((B11)^2*LN((A11*E2)/(B11*B2)))/((1-B11)^2*LN(((1-A11)*E2)/((1-B11)*C2)))</f>
        <v>1.000823294865208</v>
      </c>
      <c r="D11" s="110">
        <v>0.438</v>
      </c>
      <c r="E11" s="95">
        <f>((D11)^2*LN((A11*E3)/(D11*B3)))/((1-D11)^2*LN(((1-A11)*E3)/((1-D11)*C3)))</f>
        <v>1.0000080027917937</v>
      </c>
      <c r="F11" s="110">
        <v>0.42620000000000002</v>
      </c>
      <c r="G11" s="95">
        <f>((F11)^2*LN((A11*E4)/(F11*B4)))/((1-F11)^2*LN(((1-A11)*E4)/((1-F11)*C4)))</f>
        <v>1.0008449690203041</v>
      </c>
      <c r="H11" s="110">
        <v>0.40379999999999999</v>
      </c>
      <c r="I11" s="95">
        <f>((H11)^2*LN((A11*E5)/(H11*B5)))/((1-H11)^2*LN(((1-A11)*E5)/((1-H11)*C5)))</f>
        <v>1.0008601798642676</v>
      </c>
    </row>
    <row r="12" spans="1:9">
      <c r="A12" s="107">
        <v>0.7</v>
      </c>
      <c r="B12" s="102">
        <v>0.50370000000000004</v>
      </c>
      <c r="C12" s="95">
        <f>((B12)^2*LN((A12*F2)/(B12*B2)))/((1-B12)^2*LN(((1-A12)*F2)/((1-B12)*C2)))</f>
        <v>1.0001915745602448</v>
      </c>
      <c r="D12" s="102">
        <v>0.47299999999999998</v>
      </c>
      <c r="E12" s="95">
        <f>((D12)^2*LN((A12*F3)/(D12*B3)))/((1-D12)^2*LN(((1-A12)*F3)/((1-D12)*C3)))</f>
        <v>1.0057689140134467</v>
      </c>
      <c r="F12" s="102">
        <v>0.46110000000000001</v>
      </c>
      <c r="G12" s="95">
        <f>((F12)^2*LN((A12*F4)/(F12*B4)))/((1-F12)^2*LN(((1-A12)*F4)/((1-F12)*C4)))</f>
        <v>1.0005884414618293</v>
      </c>
      <c r="H12" s="102">
        <v>0.43709999999999999</v>
      </c>
      <c r="I12" s="95">
        <f>((H12)^2*LN((A12*F5)/(H12*B5)))/((1-H12)^2*LN(((1-A12)*F5)/((1-H12)*C5)))</f>
        <v>1.000923896139077</v>
      </c>
    </row>
    <row r="13" spans="1:9">
      <c r="A13" s="85"/>
      <c r="B13" s="85"/>
      <c r="C13" s="95"/>
      <c r="D13" s="95"/>
      <c r="E13" s="95"/>
      <c r="F13" s="95"/>
      <c r="G13" s="95"/>
      <c r="H13" s="95"/>
      <c r="I13" s="95"/>
    </row>
    <row r="14" spans="1:9" ht="21">
      <c r="A14" s="105" t="s">
        <v>15</v>
      </c>
      <c r="B14" s="104" t="s">
        <v>12</v>
      </c>
      <c r="C14" s="101"/>
      <c r="D14" s="103" t="s">
        <v>12</v>
      </c>
      <c r="E14" s="101"/>
      <c r="F14" s="104" t="s">
        <v>12</v>
      </c>
      <c r="G14" s="101"/>
      <c r="H14" s="103" t="s">
        <v>12</v>
      </c>
      <c r="I14" s="101"/>
    </row>
    <row r="15" spans="1:9">
      <c r="A15" s="108">
        <v>0.3</v>
      </c>
      <c r="B15" s="100">
        <f>LN((A10*D2)/(B10*B2))/(1-B10)^2</f>
        <v>-11.739659348501631</v>
      </c>
      <c r="C15" s="85"/>
      <c r="D15" s="100">
        <f>LN((A10*D3)/(D10*B3))/(1-D10)^2</f>
        <v>-11.239974323644923</v>
      </c>
      <c r="E15" s="85"/>
      <c r="F15" s="100">
        <f>LN((A10*D4)/(F10*B4))/(1-F10)^2</f>
        <v>-11.071205212459247</v>
      </c>
      <c r="G15" s="85"/>
      <c r="H15" s="100">
        <f>LN((A10*D5)/(H10*B5))/(1-H10)^2</f>
        <v>-10.972885408408176</v>
      </c>
      <c r="I15" s="85"/>
    </row>
    <row r="16" spans="1:9">
      <c r="A16" s="106">
        <v>0.5</v>
      </c>
      <c r="B16" s="110">
        <f>LN((A11*E2)/(B11*B2))/(1-B11)^2</f>
        <v>-10.382647725863171</v>
      </c>
      <c r="C16" s="85"/>
      <c r="D16" s="110">
        <f>LN((A11*E3)/(D11*B3))/(1-D11)^2</f>
        <v>-9.1310814318981937</v>
      </c>
      <c r="E16" s="85"/>
      <c r="F16" s="110">
        <f>LN((A11*E4)/(F11*B4))/(1-F11)^2</f>
        <v>-8.1169603098062399</v>
      </c>
      <c r="G16" s="85"/>
      <c r="H16" s="110">
        <f>LN((A11*E5)/(H11*B5))/(1-H11)^2</f>
        <v>-7.6630124172792611</v>
      </c>
      <c r="I16" s="85"/>
    </row>
    <row r="17" spans="1:9">
      <c r="A17" s="107">
        <v>0.7</v>
      </c>
      <c r="B17" s="102">
        <f>LN((A12*F2)/(B12*B2))/(1-B12)^2</f>
        <v>-9.8817188330094616</v>
      </c>
      <c r="C17" s="85"/>
      <c r="D17" s="102">
        <f>LN((A12*F3)/(D12*B3))/(1-D12)^2</f>
        <v>-7.708444763571606</v>
      </c>
      <c r="E17" s="85"/>
      <c r="F17" s="102">
        <f>LN((A12*F4)/(F12*B4))/(1-F12)^2</f>
        <v>-6.3325907086093638</v>
      </c>
      <c r="G17" s="85"/>
      <c r="H17" s="102">
        <f>LN((A12*F5)/(H12*B5))/(1-H12)^2</f>
        <v>-6.0714257399421765</v>
      </c>
      <c r="I17" s="85"/>
    </row>
    <row r="18" spans="1:9">
      <c r="A18" s="85"/>
      <c r="B18" s="85"/>
      <c r="C18" s="85"/>
      <c r="D18" s="85"/>
      <c r="E18" s="85"/>
      <c r="F18" s="85"/>
      <c r="G18" s="85"/>
      <c r="H18" s="85"/>
      <c r="I18" s="85"/>
    </row>
    <row r="21" spans="1:9">
      <c r="I21" s="117" t="s">
        <v>26</v>
      </c>
    </row>
    <row r="22" spans="1:9">
      <c r="I22" s="117" t="s">
        <v>24</v>
      </c>
    </row>
    <row r="23" spans="1:9">
      <c r="I23" s="117" t="s">
        <v>25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5 K h s V s h Z R S 2 l A A A A 9 g A A A B I A H A B D b 2 5 m a W c v U G F j a 2 F n Z S 5 4 b W w g o h g A K K A U A A A A A A A A A A A A A A A A A A A A A A A A A A A A h Y 9 N D o I w G E S v Q r q n f 8 T E k I + y c G U i i d H E u G 2 g Q C M U Q 4 v l b i 4 8 k l c Q o 6 g 7 l / P m L W b u 1 x u k Y 9 s E F 9 V b 3 Z k E M U x R o E z e F d p U C R p c G S 5 R K m A r 8 5 O s V D D J x s a j L R J U O 3 e O C f H e Y x / h r q 8 I p 5 S R Y 7 b Z 5 7 V q J f r I + r 8 c a m O d N L l C A g 6 v M Y J j x j h e 8 A h T I D O E T J u v w K e 9 z / Y H w m p o 3 N A r U c p w v Q M y R y D v D + I B U E s D B B Q A A g A I A O S o b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k q G x W K I p H u A 4 A A A A R A A A A E w A c A E Z v c m 1 1 b G F z L 1 N l Y 3 R p b 2 4 x L m 0 g o h g A K K A U A A A A A A A A A A A A A A A A A A A A A A A A A A A A K 0 5 N L s n M z 1 M I h t C G 1 g B Q S w E C L Q A U A A I A C A D k q G x W y F l F L a U A A A D 2 A A A A E g A A A A A A A A A A A A A A A A A A A A A A Q 2 9 u Z m l n L 1 B h Y 2 t h Z 2 U u e G 1 s U E s B A i 0 A F A A C A A g A 5 K h s V g / K 6 a u k A A A A 6 Q A A A B M A A A A A A A A A A A A A A A A A 8 Q A A A F t D b 2 5 0 Z W 5 0 X 1 R 5 c G V z X S 5 4 b W x Q S w E C L Q A U A A I A C A D k q G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J / p 8 s S o o 0 a c I 4 r U S W o h K A A A A A A C A A A A A A A Q Z g A A A A E A A C A A A A D X I w / H m y f e 3 A 4 j a D m 3 0 Y K u L G Q a w d Z + E 1 j 6 J v Z A 9 A 0 h Y Q A A A A A O g A A A A A I A A C A A A A D E Y X r F Q A L C W X o + / V y 5 W 1 I 7 P t M A 0 S x 4 K v U w m F J v + Y P z V 1 A A A A B e y i 6 4 R i b g H q p U X D / O q q Z q 5 n 6 Q m P D P c g u p B L w Y H 1 2 P R 7 v K e J T 0 I I S I S p e z n m g 1 n i H r u 4 z 2 g C W Z z Y + e P r Y + i 7 r K t b o I V 3 U i z y p e W R 0 o a n B Z i k A A A A D g O O A V G 8 q d b C J w K v c p H 7 m L k 9 P 5 S 1 B F S d u K o b E O V 0 y 5 5 1 c A n c h l l 2 I 6 o z I s Q b N b j R X i h r t 6 Y 6 P O Q t v 1 a m 6 6 Y j z 8 < / D a t a M a s h u p > 
</file>

<file path=customXml/itemProps1.xml><?xml version="1.0" encoding="utf-8"?>
<ds:datastoreItem xmlns:ds="http://schemas.openxmlformats.org/officeDocument/2006/customXml" ds:itemID="{A9A4FE55-3410-4E5E-909A-E6C1451213F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IL;SDS</vt:lpstr>
      <vt:lpstr>IL;SDS+Na</vt:lpstr>
      <vt:lpstr>IL;SDS+OH</vt:lpstr>
      <vt:lpstr>Synergism</vt:lpstr>
      <vt:lpstr>Max sinergy</vt:lpstr>
      <vt:lpstr>CMC comparision</vt:lpstr>
      <vt:lpstr>X, B Pure</vt:lpstr>
      <vt:lpstr>X, B Na</vt:lpstr>
      <vt:lpstr>X, B OH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2025-08-10T14:29:41Z</dcterms:modified>
</cp:coreProperties>
</file>