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eddee\Downloads\"/>
    </mc:Choice>
  </mc:AlternateContent>
  <xr:revisionPtr revIDLastSave="0" documentId="13_ncr:1_{93379721-B20B-4CD3-8E24-7CA200D73CA9}" xr6:coauthVersionLast="47" xr6:coauthVersionMax="47" xr10:uidLastSave="{00000000-0000-0000-0000-000000000000}"/>
  <bookViews>
    <workbookView xWindow="-110" yWindow="-110" windowWidth="19420" windowHeight="10300" xr2:uid="{A19226C5-7B9A-473A-8396-E42B742D52BE}"/>
  </bookViews>
  <sheets>
    <sheet name="Kinetic and adsorption model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20" i="1"/>
  <c r="E19" i="1"/>
  <c r="C19" i="1"/>
  <c r="F19" i="1" s="1"/>
  <c r="E18" i="1"/>
  <c r="C18" i="1"/>
  <c r="F18" i="1" s="1"/>
  <c r="E17" i="1"/>
  <c r="C17" i="1"/>
  <c r="D17" i="1" s="1"/>
  <c r="E12" i="1"/>
  <c r="D18" i="1" l="1"/>
  <c r="D19" i="1"/>
  <c r="F20" i="1"/>
  <c r="D20" i="1"/>
  <c r="F17" i="1"/>
  <c r="F12" i="1" l="1"/>
  <c r="D12" i="1"/>
  <c r="B12" i="1"/>
  <c r="C12" i="1"/>
</calcChain>
</file>

<file path=xl/sharedStrings.xml><?xml version="1.0" encoding="utf-8"?>
<sst xmlns="http://schemas.openxmlformats.org/spreadsheetml/2006/main" count="185" uniqueCount="43">
  <si>
    <t>10ppm</t>
  </si>
  <si>
    <t>M1</t>
  </si>
  <si>
    <t>M2</t>
  </si>
  <si>
    <t>M3</t>
  </si>
  <si>
    <t>M4</t>
  </si>
  <si>
    <t>M5</t>
  </si>
  <si>
    <t>Qt</t>
  </si>
  <si>
    <t>Time</t>
  </si>
  <si>
    <t>Ce</t>
  </si>
  <si>
    <t>Qe</t>
  </si>
  <si>
    <t>k1:</t>
  </si>
  <si>
    <t>qe:</t>
  </si>
  <si>
    <t>N</t>
  </si>
  <si>
    <t>Npara</t>
  </si>
  <si>
    <t>qmean</t>
  </si>
  <si>
    <t>SSE</t>
  </si>
  <si>
    <t>MSE</t>
  </si>
  <si>
    <t>¦Ö2</t>
  </si>
  <si>
    <t>HYBRID</t>
  </si>
  <si>
    <t>t</t>
  </si>
  <si>
    <t>qt</t>
  </si>
  <si>
    <t>qcal</t>
  </si>
  <si>
    <t>Residual square</t>
  </si>
  <si>
    <t>(qt-qcal)/qt</t>
  </si>
  <si>
    <t>Residual square/qcal</t>
  </si>
  <si>
    <t>£¨qcal-qmean)^2</t>
  </si>
  <si>
    <t>R2</t>
  </si>
  <si>
    <t>PFO</t>
  </si>
  <si>
    <t>k2:</t>
  </si>
  <si>
    <t>M2 PF0</t>
  </si>
  <si>
    <t>M2  PSO</t>
  </si>
  <si>
    <t>M3 PFO</t>
  </si>
  <si>
    <t>M3 PSO</t>
  </si>
  <si>
    <t>M4 PSO</t>
  </si>
  <si>
    <t>M4 PFO</t>
  </si>
  <si>
    <t>M5 PFO</t>
  </si>
  <si>
    <t>M5 PSO</t>
  </si>
  <si>
    <t>Conc</t>
  </si>
  <si>
    <t>1/Qe</t>
  </si>
  <si>
    <t>1/Ce</t>
  </si>
  <si>
    <t>Ce/Qe</t>
  </si>
  <si>
    <t>Adsorption Studies via Langmuir Model</t>
  </si>
  <si>
    <t>Linerized Languir Isotherm of the Optimun Membrane (M5)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</si>
</sst>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M1 Fitting result of the PFO model</a:t>
            </a:r>
          </a:p>
        </c:rich>
      </c:tx>
      <c:layout>
        <c:manualLayout>
          <c:xMode val="edge"/>
          <c:yMode val="edge"/>
          <c:x val="0.12411111111111112"/>
          <c:y val="6.481481481481481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[1]a1!$B$3</c:f>
              <c:strCache>
                <c:ptCount val="1"/>
                <c:pt idx="0">
                  <c:v>qt</c:v>
                </c:pt>
              </c:strCache>
            </c:strRef>
          </c:tx>
          <c:spPr>
            <a:ln w="28575">
              <a:noFill/>
            </a:ln>
          </c:spPr>
          <c:xVal>
            <c:numRef>
              <c:f>[1]a1!$A$4:$A$9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[1]a1!$B$4:$B$9</c:f>
              <c:numCache>
                <c:formatCode>General</c:formatCode>
                <c:ptCount val="6"/>
                <c:pt idx="0">
                  <c:v>0</c:v>
                </c:pt>
                <c:pt idx="1">
                  <c:v>35.033999999999999</c:v>
                </c:pt>
                <c:pt idx="2">
                  <c:v>36.909999999999997</c:v>
                </c:pt>
                <c:pt idx="3">
                  <c:v>37.479999999999997</c:v>
                </c:pt>
                <c:pt idx="4">
                  <c:v>38.82</c:v>
                </c:pt>
                <c:pt idx="5">
                  <c:v>42.77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41-464E-91C8-09CE81A16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6976"/>
        <c:axId val="116296176"/>
      </c:scatterChart>
      <c:scatterChart>
        <c:scatterStyle val="smoothMarker"/>
        <c:varyColors val="0"/>
        <c:ser>
          <c:idx val="1"/>
          <c:order val="1"/>
          <c:tx>
            <c:strRef>
              <c:f>[1]a1!$C$3</c:f>
              <c:strCache>
                <c:ptCount val="1"/>
                <c:pt idx="0">
                  <c:v>qcal</c:v>
                </c:pt>
              </c:strCache>
            </c:strRef>
          </c:tx>
          <c:marker>
            <c:symbol val="none"/>
          </c:marker>
          <c:xVal>
            <c:numRef>
              <c:f>[1]a1!$A$4:$A$9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</c:numCache>
            </c:numRef>
          </c:xVal>
          <c:yVal>
            <c:numRef>
              <c:f>[1]a1!$C$4:$C$9</c:f>
              <c:numCache>
                <c:formatCode>General</c:formatCode>
                <c:ptCount val="6"/>
                <c:pt idx="0">
                  <c:v>0</c:v>
                </c:pt>
                <c:pt idx="1">
                  <c:v>34.524752665379467</c:v>
                </c:pt>
                <c:pt idx="2">
                  <c:v>38.702598917406881</c:v>
                </c:pt>
                <c:pt idx="3">
                  <c:v>39.208160810195828</c:v>
                </c:pt>
                <c:pt idx="4">
                  <c:v>39.269338941707083</c:v>
                </c:pt>
                <c:pt idx="5">
                  <c:v>39.276742117912796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41-464E-91C8-09CE81A16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276976"/>
        <c:axId val="116296176"/>
      </c:scatterChart>
      <c:valAx>
        <c:axId val="11627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ctr" rtl="0">
                  <a:defRPr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Time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6296176"/>
        <c:crosses val="autoZero"/>
        <c:crossBetween val="midCat"/>
      </c:valAx>
      <c:valAx>
        <c:axId val="11629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276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baseline="0"/>
              <a:t> PVDF-TiO2-nZVI-SiO2 @0.30g</a:t>
            </a:r>
            <a:endParaRPr lang="en-US" b="1"/>
          </a:p>
        </c:rich>
      </c:tx>
      <c:layout>
        <c:manualLayout>
          <c:xMode val="edge"/>
          <c:yMode val="edge"/>
          <c:x val="0.22289251580422559"/>
          <c:y val="0.1104778173955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41426071741032E-2"/>
          <c:y val="7.407407407407407E-2"/>
          <c:w val="0.8678912948381452"/>
          <c:h val="0.84204505686789155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trendline>
            <c:spPr>
              <a:ln w="476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5687618566588199"/>
                  <c:y val="0.1215097929692118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2000" b="1" baseline="0"/>
                      <a:t>y = 0.1532x - 0.151</a:t>
                    </a:r>
                    <a:br>
                      <a:rPr lang="en-US" sz="2000" b="1" baseline="0"/>
                    </a:br>
                    <a:r>
                      <a:rPr lang="en-US" sz="2000" b="1" baseline="0"/>
                      <a:t>R² = 0.9912</a:t>
                    </a:r>
                    <a:endParaRPr lang="en-US" sz="20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'Kinetic and adsorption models'!$B$17:$B$20</c:f>
              <c:numCache>
                <c:formatCode>General</c:formatCode>
                <c:ptCount val="4"/>
                <c:pt idx="0">
                  <c:v>1.9172</c:v>
                </c:pt>
                <c:pt idx="1">
                  <c:v>1.1800999999999999</c:v>
                </c:pt>
                <c:pt idx="2">
                  <c:v>1.1712</c:v>
                </c:pt>
                <c:pt idx="3">
                  <c:v>1.1222000000000001</c:v>
                </c:pt>
              </c:numCache>
            </c:numRef>
          </c:xVal>
          <c:yVal>
            <c:numRef>
              <c:f>'Kinetic and adsorption models'!$F$17:$F$20</c:f>
              <c:numCache>
                <c:formatCode>General</c:formatCode>
                <c:ptCount val="4"/>
                <c:pt idx="0">
                  <c:v>0.14231701885485226</c:v>
                </c:pt>
                <c:pt idx="1">
                  <c:v>3.7622941673441407E-2</c:v>
                </c:pt>
                <c:pt idx="2">
                  <c:v>2.4375624375624374E-2</c:v>
                </c:pt>
                <c:pt idx="3">
                  <c:v>1.7318881212414282E-2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7B-464D-8CD6-7A2E454AD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269168"/>
        <c:axId val="324272048"/>
      </c:scatterChart>
      <c:valAx>
        <c:axId val="324269168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Ce (mg/L)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72048"/>
        <c:crosses val="autoZero"/>
        <c:crossBetween val="midCat"/>
      </c:valAx>
      <c:valAx>
        <c:axId val="32427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Ce/Qe (L/g)</a:t>
                </a:r>
              </a:p>
            </c:rich>
          </c:tx>
          <c:layout>
            <c:manualLayout>
              <c:xMode val="edge"/>
              <c:yMode val="edge"/>
              <c:x val="0"/>
              <c:y val="0.339524881559227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269168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267193</xdr:colOff>
      <xdr:row>35</xdr:row>
      <xdr:rowOff>94013</xdr:rowOff>
    </xdr:from>
    <xdr:to>
      <xdr:col>19</xdr:col>
      <xdr:colOff>309252</xdr:colOff>
      <xdr:row>49</xdr:row>
      <xdr:rowOff>176481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374EB1-6A6D-4733-9507-9BB8255A5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24</xdr:row>
      <xdr:rowOff>39008</xdr:rowOff>
    </xdr:from>
    <xdr:to>
      <xdr:col>11</xdr:col>
      <xdr:colOff>462642</xdr:colOff>
      <xdr:row>49</xdr:row>
      <xdr:rowOff>172357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D1EAB0D-0B8E-C28D-C15A-B7363B60B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3</xdr:col>
      <xdr:colOff>326572</xdr:colOff>
      <xdr:row>25</xdr:row>
      <xdr:rowOff>136072</xdr:rowOff>
    </xdr:from>
    <xdr:ext cx="133363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C1D8E7B-361F-0418-4242-71A28535C09C}"/>
            </a:ext>
          </a:extLst>
        </xdr:cNvPr>
        <xdr:cNvSpPr txBox="1"/>
      </xdr:nvSpPr>
      <xdr:spPr>
        <a:xfrm>
          <a:off x="2149929" y="4726215"/>
          <a:ext cx="13336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 Langmuir Isotherm </a:t>
          </a:r>
        </a:p>
      </xdr:txBody>
    </xdr:sp>
    <xdr:clientData/>
  </xdr:oneCellAnchor>
  <xdr:twoCellAnchor editAs="oneCell">
    <xdr:from>
      <xdr:col>6</xdr:col>
      <xdr:colOff>427181</xdr:colOff>
      <xdr:row>16</xdr:row>
      <xdr:rowOff>23088</xdr:rowOff>
    </xdr:from>
    <xdr:to>
      <xdr:col>11</xdr:col>
      <xdr:colOff>657147</xdr:colOff>
      <xdr:row>20</xdr:row>
      <xdr:rowOff>69270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11796D-81B8-92B1-3D31-77E78DAE6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8636" y="3024906"/>
          <a:ext cx="3508875" cy="785091"/>
        </a:xfrm>
        <a:prstGeom prst="rect">
          <a:avLst/>
        </a:prstGeom>
      </xdr:spPr>
    </xdr:pic>
    <xdr:clientData/>
  </xdr:twoCellAnchor>
  <xdr:twoCellAnchor>
    <xdr:from>
      <xdr:col>12</xdr:col>
      <xdr:colOff>808183</xdr:colOff>
      <xdr:row>13</xdr:row>
      <xdr:rowOff>23089</xdr:rowOff>
    </xdr:from>
    <xdr:to>
      <xdr:col>19</xdr:col>
      <xdr:colOff>487218</xdr:colOff>
      <xdr:row>31</xdr:row>
      <xdr:rowOff>138544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9D3349A-5CF0-7AD0-7342-361809D672ED}"/>
            </a:ext>
          </a:extLst>
        </xdr:cNvPr>
        <xdr:cNvGrpSpPr/>
      </xdr:nvGrpSpPr>
      <xdr:grpSpPr>
        <a:xfrm>
          <a:off x="8589819" y="2424544"/>
          <a:ext cx="6398490" cy="3486727"/>
          <a:chOff x="9305637" y="6476999"/>
          <a:chExt cx="6398490" cy="3486727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7D43126-EC7C-D4C6-BD0D-9FE74349F0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9305637" y="6476999"/>
            <a:ext cx="6356571" cy="3486727"/>
          </a:xfrm>
          <a:prstGeom prst="rect">
            <a:avLst/>
          </a:prstGeom>
        </xdr:spPr>
      </xdr:pic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0D17788-87D2-0757-97FA-777CFD8CBB18}"/>
              </a:ext>
            </a:extLst>
          </xdr:cNvPr>
          <xdr:cNvSpPr/>
        </xdr:nvSpPr>
        <xdr:spPr>
          <a:xfrm>
            <a:off x="10471727" y="8301182"/>
            <a:ext cx="4722091" cy="565727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BB76F251-3399-B72B-D70E-88318CBF83D3}"/>
              </a:ext>
            </a:extLst>
          </xdr:cNvPr>
          <xdr:cNvSpPr/>
        </xdr:nvSpPr>
        <xdr:spPr>
          <a:xfrm>
            <a:off x="10610273" y="7841670"/>
            <a:ext cx="4978399" cy="586509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517F0EDC-4BFC-6C4E-35A4-CBD08D6D6DB5}"/>
              </a:ext>
            </a:extLst>
          </xdr:cNvPr>
          <xdr:cNvSpPr/>
        </xdr:nvSpPr>
        <xdr:spPr>
          <a:xfrm>
            <a:off x="11291454" y="9305637"/>
            <a:ext cx="4412673" cy="265546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ee\Downloads\adsorption%20kinetic%20by%20jianlong.original%20-%20Copy%20(2).xlsm" TargetMode="External"/><Relationship Id="rId1" Type="http://schemas.openxmlformats.org/officeDocument/2006/relationships/externalLinkPath" Target="adsorption%20kinetic%20by%20jianlong.original%20-%20Copy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"/>
    </sheetNames>
    <sheetDataSet>
      <sheetData sheetId="0">
        <row r="3">
          <cell r="B3" t="str">
            <v>qt</v>
          </cell>
          <cell r="C3" t="str">
            <v>qcal</v>
          </cell>
        </row>
        <row r="4">
          <cell r="A4">
            <v>0</v>
          </cell>
          <cell r="B4">
            <v>0</v>
          </cell>
          <cell r="C4">
            <v>0</v>
          </cell>
        </row>
        <row r="5">
          <cell r="A5">
            <v>10</v>
          </cell>
          <cell r="B5">
            <v>35.033999999999999</v>
          </cell>
          <cell r="C5">
            <v>34.524752665379467</v>
          </cell>
        </row>
        <row r="6">
          <cell r="A6">
            <v>20</v>
          </cell>
          <cell r="B6">
            <v>36.909999999999997</v>
          </cell>
          <cell r="C6">
            <v>38.702598917406881</v>
          </cell>
        </row>
        <row r="7">
          <cell r="A7">
            <v>30</v>
          </cell>
          <cell r="B7">
            <v>37.479999999999997</v>
          </cell>
          <cell r="C7">
            <v>39.208160810195828</v>
          </cell>
        </row>
        <row r="8">
          <cell r="A8">
            <v>40</v>
          </cell>
          <cell r="B8">
            <v>38.82</v>
          </cell>
          <cell r="C8">
            <v>39.269338941707083</v>
          </cell>
        </row>
        <row r="9">
          <cell r="A9">
            <v>50</v>
          </cell>
          <cell r="B9">
            <v>42.77</v>
          </cell>
          <cell r="C9">
            <v>39.276742117912796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A1FE5-F14F-46CF-95F8-ACAAD87FFFEB}">
  <sheetPr codeName="Sheet1"/>
  <dimension ref="A1:AO56"/>
  <sheetViews>
    <sheetView tabSelected="1" zoomScale="55" zoomScaleNormal="55" workbookViewId="0">
      <selection activeCell="H4" sqref="H4"/>
    </sheetView>
  </sheetViews>
  <sheetFormatPr defaultRowHeight="14.5" x14ac:dyDescent="0.35"/>
  <cols>
    <col min="11" max="13" width="11.81640625" bestFit="1" customWidth="1"/>
    <col min="14" max="14" width="14" bestFit="1" customWidth="1"/>
    <col min="15" max="15" width="12.453125" bestFit="1" customWidth="1"/>
    <col min="16" max="16" width="18.26953125" bestFit="1" customWidth="1"/>
    <col min="17" max="17" width="15.1796875" bestFit="1" customWidth="1"/>
    <col min="18" max="18" width="11.81640625" bestFit="1" customWidth="1"/>
    <col min="19" max="19" width="12.453125" bestFit="1" customWidth="1"/>
    <col min="23" max="25" width="11.81640625" bestFit="1" customWidth="1"/>
    <col min="26" max="26" width="14" bestFit="1" customWidth="1"/>
    <col min="27" max="27" width="12.453125" bestFit="1" customWidth="1"/>
    <col min="28" max="28" width="18.26953125" bestFit="1" customWidth="1"/>
    <col min="29" max="29" width="15.1796875" bestFit="1" customWidth="1"/>
    <col min="30" max="30" width="11.81640625" bestFit="1" customWidth="1"/>
    <col min="31" max="31" width="12.453125" bestFit="1" customWidth="1"/>
    <col min="33" max="33" width="10.81640625" bestFit="1" customWidth="1"/>
    <col min="34" max="35" width="11.81640625" bestFit="1" customWidth="1"/>
    <col min="36" max="36" width="14" bestFit="1" customWidth="1"/>
    <col min="37" max="37" width="12.453125" bestFit="1" customWidth="1"/>
    <col min="38" max="38" width="18.26953125" bestFit="1" customWidth="1"/>
    <col min="39" max="39" width="15.1796875" bestFit="1" customWidth="1"/>
    <col min="40" max="40" width="11.81640625" bestFit="1" customWidth="1"/>
    <col min="41" max="41" width="12.453125" bestFit="1" customWidth="1"/>
  </cols>
  <sheetData>
    <row r="1" spans="1:4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M1" t="s">
        <v>1</v>
      </c>
      <c r="N1" t="s">
        <v>27</v>
      </c>
      <c r="W1" s="3" t="s">
        <v>29</v>
      </c>
      <c r="AF1" s="2"/>
      <c r="AG1" s="3" t="s">
        <v>30</v>
      </c>
    </row>
    <row r="2" spans="1:41" x14ac:dyDescent="0.35">
      <c r="A2" t="s">
        <v>7</v>
      </c>
      <c r="B2" t="s">
        <v>6</v>
      </c>
      <c r="C2" t="s">
        <v>6</v>
      </c>
      <c r="D2" t="s">
        <v>6</v>
      </c>
      <c r="E2" t="s">
        <v>6</v>
      </c>
      <c r="F2" t="s">
        <v>6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W2" t="s">
        <v>10</v>
      </c>
      <c r="X2" t="s">
        <v>11</v>
      </c>
      <c r="Y2" t="s">
        <v>12</v>
      </c>
      <c r="Z2" t="s">
        <v>13</v>
      </c>
      <c r="AA2" t="s">
        <v>14</v>
      </c>
      <c r="AB2" t="s">
        <v>15</v>
      </c>
      <c r="AC2" t="s">
        <v>16</v>
      </c>
      <c r="AD2" t="s">
        <v>17</v>
      </c>
      <c r="AE2" t="s">
        <v>18</v>
      </c>
      <c r="AF2" s="2"/>
      <c r="AG2" t="s">
        <v>28</v>
      </c>
      <c r="AH2" t="s">
        <v>11</v>
      </c>
      <c r="AI2" t="s">
        <v>12</v>
      </c>
      <c r="AJ2" t="s">
        <v>13</v>
      </c>
      <c r="AK2" t="s">
        <v>14</v>
      </c>
      <c r="AL2" t="s">
        <v>15</v>
      </c>
      <c r="AM2" t="s">
        <v>16</v>
      </c>
      <c r="AN2" t="s">
        <v>17</v>
      </c>
      <c r="AO2" t="s">
        <v>18</v>
      </c>
    </row>
    <row r="3" spans="1:41" x14ac:dyDescent="0.35">
      <c r="A3">
        <v>10</v>
      </c>
      <c r="B3">
        <v>35.036000000000001</v>
      </c>
      <c r="C3">
        <v>24.07133</v>
      </c>
      <c r="D3">
        <v>18.7195</v>
      </c>
      <c r="E3">
        <v>15.0388</v>
      </c>
      <c r="F3">
        <v>13.47133</v>
      </c>
      <c r="K3">
        <v>0.21118806723032535</v>
      </c>
      <c r="L3">
        <v>39.277761310167278</v>
      </c>
      <c r="M3">
        <v>2</v>
      </c>
      <c r="N3">
        <v>6</v>
      </c>
      <c r="O3">
        <v>31.835666666666665</v>
      </c>
      <c r="P3">
        <v>18.864039627701999</v>
      </c>
      <c r="Q3">
        <v>3.1440066046169997</v>
      </c>
      <c r="R3">
        <v>0.48254171111561805</v>
      </c>
      <c r="S3">
        <v>-4.6337282642452612E-2</v>
      </c>
      <c r="W3">
        <v>0.21492560172747335</v>
      </c>
      <c r="X3">
        <v>26.775494548380244</v>
      </c>
      <c r="Y3">
        <v>2</v>
      </c>
      <c r="Z3">
        <v>6</v>
      </c>
      <c r="AA3">
        <v>21.728333333333335</v>
      </c>
      <c r="AB3">
        <v>18.924459400532076</v>
      </c>
      <c r="AC3">
        <v>3.1540765667553461</v>
      </c>
      <c r="AD3">
        <v>0.70895696371053796</v>
      </c>
      <c r="AE3">
        <v>-5.3344737104659562E-2</v>
      </c>
      <c r="AF3" s="2"/>
      <c r="AG3">
        <v>1.4495129640765436E-2</v>
      </c>
      <c r="AH3">
        <v>28.815139648842614</v>
      </c>
      <c r="AI3">
        <v>2</v>
      </c>
      <c r="AJ3">
        <v>6</v>
      </c>
      <c r="AK3">
        <v>21.728333333333335</v>
      </c>
      <c r="AL3">
        <v>14.005096042186796</v>
      </c>
      <c r="AM3">
        <v>2.3341826736977995</v>
      </c>
      <c r="AN3">
        <v>0.51865655842564973</v>
      </c>
      <c r="AO3">
        <v>-4.3340861505729994E-2</v>
      </c>
    </row>
    <row r="4" spans="1:41" x14ac:dyDescent="0.35">
      <c r="A4">
        <v>20</v>
      </c>
      <c r="B4">
        <v>36.905999999999999</v>
      </c>
      <c r="C4">
        <v>24.9</v>
      </c>
      <c r="D4">
        <v>19.163499999999999</v>
      </c>
      <c r="E4">
        <v>15.4072</v>
      </c>
      <c r="F4">
        <v>13.9015</v>
      </c>
      <c r="K4" t="s">
        <v>19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W4" t="s">
        <v>19</v>
      </c>
      <c r="X4" t="s">
        <v>20</v>
      </c>
      <c r="Y4" t="s">
        <v>21</v>
      </c>
      <c r="Z4" t="s">
        <v>22</v>
      </c>
      <c r="AA4" t="s">
        <v>23</v>
      </c>
      <c r="AB4" t="s">
        <v>24</v>
      </c>
      <c r="AC4" t="s">
        <v>25</v>
      </c>
      <c r="AD4" s="1" t="s">
        <v>26</v>
      </c>
      <c r="AF4" s="2"/>
      <c r="AG4" t="s">
        <v>19</v>
      </c>
      <c r="AH4" t="s">
        <v>20</v>
      </c>
      <c r="AI4" t="s">
        <v>21</v>
      </c>
      <c r="AJ4" t="s">
        <v>22</v>
      </c>
      <c r="AK4" t="s">
        <v>23</v>
      </c>
      <c r="AL4" t="s">
        <v>24</v>
      </c>
      <c r="AM4" t="s">
        <v>25</v>
      </c>
      <c r="AN4" s="1" t="s">
        <v>26</v>
      </c>
    </row>
    <row r="5" spans="1:41" x14ac:dyDescent="0.35">
      <c r="A5">
        <v>30</v>
      </c>
      <c r="B5">
        <v>37.483499999999999</v>
      </c>
      <c r="C5">
        <v>25.255330000000001</v>
      </c>
      <c r="D5">
        <v>19.518750000000001</v>
      </c>
      <c r="E5">
        <v>15.713800000000001</v>
      </c>
      <c r="F5">
        <v>15.05517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1013.5096721111109</v>
      </c>
      <c r="R5">
        <v>0.98492977511885027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472.12046944444455</v>
      </c>
      <c r="AD5" s="1">
        <v>0.96806682904362407</v>
      </c>
      <c r="AF5" s="2"/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472.12046944444455</v>
      </c>
      <c r="AN5" s="1">
        <v>0.97634914302820064</v>
      </c>
    </row>
    <row r="6" spans="1:41" x14ac:dyDescent="0.35">
      <c r="A6">
        <v>40</v>
      </c>
      <c r="B6">
        <v>38.8155</v>
      </c>
      <c r="C6">
        <v>25.728999999999999</v>
      </c>
      <c r="D6">
        <v>19.585249999999998</v>
      </c>
      <c r="E6">
        <v>16.3626</v>
      </c>
      <c r="F6">
        <v>15.49817</v>
      </c>
      <c r="K6">
        <v>10</v>
      </c>
      <c r="L6">
        <v>35.033999999999999</v>
      </c>
      <c r="M6">
        <v>34.524752665379467</v>
      </c>
      <c r="N6">
        <v>0.2593328478181165</v>
      </c>
      <c r="O6">
        <v>-1.4750209496249122E-2</v>
      </c>
      <c r="P6">
        <v>7.511504871059331E-3</v>
      </c>
      <c r="Q6">
        <v>7.2311835084732268</v>
      </c>
      <c r="W6">
        <v>10</v>
      </c>
      <c r="X6">
        <v>24.07</v>
      </c>
      <c r="Y6">
        <v>23.654252330257325</v>
      </c>
      <c r="Z6">
        <v>0.1728461248964645</v>
      </c>
      <c r="AA6">
        <v>-1.7576022439351073E-2</v>
      </c>
      <c r="AB6">
        <v>7.3071903725051785E-3</v>
      </c>
      <c r="AC6">
        <v>3.709163982712707</v>
      </c>
      <c r="AF6" s="2"/>
      <c r="AG6">
        <v>10</v>
      </c>
      <c r="AH6">
        <v>24.07</v>
      </c>
      <c r="AI6">
        <v>23.248924028547396</v>
      </c>
      <c r="AJ6">
        <v>0.67416575089683761</v>
      </c>
      <c r="AK6">
        <v>-3.5316729946057009E-2</v>
      </c>
      <c r="AL6">
        <v>2.8997718348988032E-2</v>
      </c>
      <c r="AM6">
        <v>2.3121960623715809</v>
      </c>
    </row>
    <row r="7" spans="1:41" x14ac:dyDescent="0.35">
      <c r="A7">
        <v>50</v>
      </c>
      <c r="B7">
        <v>42.767499999999998</v>
      </c>
      <c r="C7">
        <v>30.406330000000001</v>
      </c>
      <c r="D7">
        <v>23.448499999999999</v>
      </c>
      <c r="E7">
        <v>19.202400000000001</v>
      </c>
      <c r="F7">
        <v>16.564830000000001</v>
      </c>
      <c r="K7">
        <v>20</v>
      </c>
      <c r="L7">
        <v>36.909999999999997</v>
      </c>
      <c r="M7">
        <v>38.702598917406881</v>
      </c>
      <c r="N7">
        <v>3.2134108786883346</v>
      </c>
      <c r="O7">
        <v>4.6317275003479035E-2</v>
      </c>
      <c r="P7">
        <v>8.3028297028473474E-2</v>
      </c>
      <c r="Q7">
        <v>47.154758536256097</v>
      </c>
      <c r="W7">
        <v>20</v>
      </c>
      <c r="X7">
        <v>24.9</v>
      </c>
      <c r="Y7">
        <v>26.411648683027881</v>
      </c>
      <c r="Z7">
        <v>2.2850817408999311</v>
      </c>
      <c r="AA7">
        <v>5.7234165923131769E-2</v>
      </c>
      <c r="AB7">
        <v>8.6517951541901436E-2</v>
      </c>
      <c r="AC7">
        <v>21.933442664684545</v>
      </c>
      <c r="AF7" s="2"/>
      <c r="AG7">
        <v>20</v>
      </c>
      <c r="AH7">
        <v>24.9</v>
      </c>
      <c r="AI7">
        <v>25.734487293155876</v>
      </c>
      <c r="AJ7">
        <v>0.69636904243862352</v>
      </c>
      <c r="AK7">
        <v>3.2426808572083368E-2</v>
      </c>
      <c r="AL7">
        <v>2.705975971100166E-2</v>
      </c>
      <c r="AM7">
        <v>16.049269549801824</v>
      </c>
    </row>
    <row r="8" spans="1:41" x14ac:dyDescent="0.35">
      <c r="K8">
        <v>30</v>
      </c>
      <c r="L8">
        <v>37.479999999999997</v>
      </c>
      <c r="M8">
        <v>39.208160810195828</v>
      </c>
      <c r="N8">
        <v>2.9865397858967118</v>
      </c>
      <c r="O8">
        <v>4.4076558922560689E-2</v>
      </c>
      <c r="P8">
        <v>7.6171381778256775E-2</v>
      </c>
      <c r="Q8">
        <v>54.353669896371812</v>
      </c>
      <c r="W8">
        <v>30</v>
      </c>
      <c r="X8">
        <v>25.26</v>
      </c>
      <c r="Y8">
        <v>26.73308072577931</v>
      </c>
      <c r="Z8">
        <v>2.1699668246624935</v>
      </c>
      <c r="AA8">
        <v>5.5103290970830138E-2</v>
      </c>
      <c r="AB8">
        <v>8.1171595856138867E-2</v>
      </c>
      <c r="AC8">
        <v>25.047496462194779</v>
      </c>
      <c r="AF8" s="2"/>
      <c r="AG8">
        <v>30</v>
      </c>
      <c r="AH8">
        <v>25.26</v>
      </c>
      <c r="AI8">
        <v>26.685476687646197</v>
      </c>
      <c r="AJ8">
        <v>2.0319837870227699</v>
      </c>
      <c r="AK8">
        <v>5.3417696237223575E-2</v>
      </c>
      <c r="AL8">
        <v>7.6145680693928117E-2</v>
      </c>
      <c r="AM8">
        <v>24.573270235208174</v>
      </c>
    </row>
    <row r="9" spans="1:41" x14ac:dyDescent="0.35">
      <c r="K9">
        <v>40</v>
      </c>
      <c r="L9">
        <v>38.82</v>
      </c>
      <c r="M9">
        <v>39.269338941707083</v>
      </c>
      <c r="N9">
        <v>0.20190548453444132</v>
      </c>
      <c r="O9">
        <v>1.1442488053442891E-2</v>
      </c>
      <c r="P9">
        <v>5.1415554724299683E-3</v>
      </c>
      <c r="Q9">
        <v>55.259483492704589</v>
      </c>
      <c r="W9">
        <v>40</v>
      </c>
      <c r="X9">
        <v>25.73</v>
      </c>
      <c r="Y9">
        <v>26.770550332933734</v>
      </c>
      <c r="Z9">
        <v>1.0827449953685038</v>
      </c>
      <c r="AA9">
        <v>3.8869217105844296E-2</v>
      </c>
      <c r="AB9">
        <v>4.0445376800359853E-2</v>
      </c>
      <c r="AC9">
        <v>25.423952271059246</v>
      </c>
      <c r="AF9" s="2"/>
      <c r="AG9">
        <v>40</v>
      </c>
      <c r="AH9">
        <v>25.73</v>
      </c>
      <c r="AI9">
        <v>27.187824618200221</v>
      </c>
      <c r="AJ9">
        <v>2.1252526174306183</v>
      </c>
      <c r="AK9">
        <v>5.3620495154449228E-2</v>
      </c>
      <c r="AL9">
        <v>7.8169277876241713E-2</v>
      </c>
      <c r="AM9">
        <v>29.806045089537477</v>
      </c>
    </row>
    <row r="10" spans="1:41" x14ac:dyDescent="0.35">
      <c r="A10" t="s">
        <v>8</v>
      </c>
      <c r="B10">
        <v>2.9927999999999999</v>
      </c>
      <c r="C10">
        <v>2.7786</v>
      </c>
      <c r="D10">
        <v>2.5122</v>
      </c>
      <c r="E10">
        <v>2.4805999999999999</v>
      </c>
      <c r="F10">
        <v>1.9172</v>
      </c>
      <c r="K10">
        <v>50</v>
      </c>
      <c r="L10">
        <v>42.77</v>
      </c>
      <c r="M10">
        <v>39.276742117912796</v>
      </c>
      <c r="N10">
        <v>12.202850630764397</v>
      </c>
      <c r="O10">
        <v>-8.8939603788931607E-2</v>
      </c>
      <c r="P10">
        <v>0.31068897196539852</v>
      </c>
      <c r="Q10">
        <v>55.369603871137819</v>
      </c>
      <c r="W10">
        <v>50</v>
      </c>
      <c r="X10">
        <v>30.41</v>
      </c>
      <c r="Y10">
        <v>26.774918196972084</v>
      </c>
      <c r="Z10">
        <v>13.213819714704682</v>
      </c>
      <c r="AA10">
        <v>-0.1357644410446415</v>
      </c>
      <c r="AB10">
        <v>0.49351484913963262</v>
      </c>
      <c r="AC10">
        <v>25.468018785907731</v>
      </c>
      <c r="AF10" s="2"/>
      <c r="AG10">
        <v>50</v>
      </c>
      <c r="AH10">
        <v>30.41</v>
      </c>
      <c r="AI10">
        <v>27.498415406621689</v>
      </c>
      <c r="AJ10">
        <v>8.4773248443979465</v>
      </c>
      <c r="AK10">
        <v>-0.10588190447792836</v>
      </c>
      <c r="AL10">
        <v>0.30828412179549025</v>
      </c>
      <c r="AM10">
        <v>33.293847132483627</v>
      </c>
    </row>
    <row r="11" spans="1:41" x14ac:dyDescent="0.35">
      <c r="O11">
        <v>-1.8534913056981045E-3</v>
      </c>
      <c r="Q11">
        <v>1232.8783714160545</v>
      </c>
      <c r="AA11">
        <v>-2.1337894841863825E-3</v>
      </c>
      <c r="AC11">
        <v>573.70254361100353</v>
      </c>
      <c r="AF11" s="5"/>
    </row>
    <row r="12" spans="1:41" x14ac:dyDescent="0.35">
      <c r="A12" t="s">
        <v>9</v>
      </c>
      <c r="B12">
        <f>(10-B10)*(0.5)/(0.1)</f>
        <v>35.036000000000001</v>
      </c>
      <c r="C12">
        <f>(10-C10)*(0.5)/(0.15)</f>
        <v>24.071333333333335</v>
      </c>
      <c r="D12">
        <f>(10-D10)*(0.5)/(0.2)</f>
        <v>18.7195</v>
      </c>
      <c r="E12">
        <f>(10-E10)*(0.5)/(0.25)</f>
        <v>15.0388</v>
      </c>
      <c r="F12">
        <f>(10-F10)*(0.5/0.3)</f>
        <v>13.471333333333336</v>
      </c>
    </row>
    <row r="14" spans="1:41" x14ac:dyDescent="0.3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W14" s="3" t="s">
        <v>31</v>
      </c>
      <c r="AG14" s="3" t="s">
        <v>32</v>
      </c>
    </row>
    <row r="15" spans="1:41" ht="18.5" x14ac:dyDescent="0.45">
      <c r="A15" s="9" t="s">
        <v>41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7"/>
      <c r="W15" t="s">
        <v>10</v>
      </c>
      <c r="X15" t="s">
        <v>11</v>
      </c>
      <c r="Y15" t="s">
        <v>12</v>
      </c>
      <c r="Z15" t="s">
        <v>13</v>
      </c>
      <c r="AA15" t="s">
        <v>14</v>
      </c>
      <c r="AB15" t="s">
        <v>15</v>
      </c>
      <c r="AC15" t="s">
        <v>16</v>
      </c>
      <c r="AD15" t="s">
        <v>17</v>
      </c>
      <c r="AE15" t="s">
        <v>18</v>
      </c>
      <c r="AG15" t="s">
        <v>28</v>
      </c>
      <c r="AH15" t="s">
        <v>11</v>
      </c>
      <c r="AI15" t="s">
        <v>12</v>
      </c>
      <c r="AJ15" t="s">
        <v>13</v>
      </c>
      <c r="AK15" t="s">
        <v>14</v>
      </c>
      <c r="AL15" t="s">
        <v>15</v>
      </c>
      <c r="AM15" t="s">
        <v>16</v>
      </c>
      <c r="AN15" t="s">
        <v>17</v>
      </c>
      <c r="AO15" t="s">
        <v>18</v>
      </c>
    </row>
    <row r="16" spans="1:41" x14ac:dyDescent="0.35">
      <c r="A16" s="6" t="s">
        <v>37</v>
      </c>
      <c r="B16" s="6" t="s">
        <v>8</v>
      </c>
      <c r="C16" s="6" t="s">
        <v>9</v>
      </c>
      <c r="D16" s="6" t="s">
        <v>38</v>
      </c>
      <c r="E16" s="6" t="s">
        <v>39</v>
      </c>
      <c r="F16" s="6" t="s">
        <v>40</v>
      </c>
      <c r="M16" s="7"/>
      <c r="U16">
        <v>0.11665219505875807</v>
      </c>
      <c r="V16">
        <v>21.252196294102177</v>
      </c>
      <c r="W16">
        <v>2</v>
      </c>
      <c r="X16">
        <v>6</v>
      </c>
      <c r="Y16">
        <v>16.126666666666669</v>
      </c>
      <c r="Z16">
        <v>8.6009409824335599</v>
      </c>
      <c r="AA16">
        <v>1.4334901637389266</v>
      </c>
      <c r="AB16">
        <v>0.4116386617243627</v>
      </c>
      <c r="AC16">
        <v>-0.26256479962208923</v>
      </c>
      <c r="AE16">
        <v>6.3025430791355148E-3</v>
      </c>
      <c r="AF16">
        <v>24.59310253584713</v>
      </c>
      <c r="AG16">
        <v>2</v>
      </c>
      <c r="AH16">
        <v>6</v>
      </c>
      <c r="AI16">
        <v>16.126666666666669</v>
      </c>
      <c r="AJ16">
        <v>6.1471875830233937</v>
      </c>
      <c r="AK16">
        <v>1.0245312638372324</v>
      </c>
      <c r="AL16">
        <v>0.29001766332488954</v>
      </c>
      <c r="AM16">
        <v>-6.2869400774958825E-2</v>
      </c>
    </row>
    <row r="17" spans="1:41" x14ac:dyDescent="0.35">
      <c r="A17">
        <v>10</v>
      </c>
      <c r="B17">
        <v>1.9172</v>
      </c>
      <c r="C17">
        <f>(A17-B17)*(0.5/0.3)</f>
        <v>13.471333333333336</v>
      </c>
      <c r="D17">
        <f>1/C17</f>
        <v>7.423170188548521E-2</v>
      </c>
      <c r="E17">
        <f>1/B17</f>
        <v>0.52159399123722094</v>
      </c>
      <c r="F17">
        <f>B17/C17</f>
        <v>0.14231701885485226</v>
      </c>
      <c r="M17" s="7"/>
      <c r="U17" t="s">
        <v>19</v>
      </c>
      <c r="V17" t="s">
        <v>20</v>
      </c>
      <c r="W17" t="s">
        <v>21</v>
      </c>
      <c r="X17" t="s">
        <v>22</v>
      </c>
      <c r="Y17" t="s">
        <v>23</v>
      </c>
      <c r="Z17" t="s">
        <v>24</v>
      </c>
      <c r="AA17" t="s">
        <v>25</v>
      </c>
      <c r="AB17" s="1" t="s">
        <v>26</v>
      </c>
      <c r="AE17" t="s">
        <v>19</v>
      </c>
      <c r="AF17" t="s">
        <v>20</v>
      </c>
      <c r="AG17" t="s">
        <v>21</v>
      </c>
      <c r="AH17" t="s">
        <v>22</v>
      </c>
      <c r="AI17" t="s">
        <v>23</v>
      </c>
      <c r="AJ17" t="s">
        <v>24</v>
      </c>
      <c r="AK17" t="s">
        <v>25</v>
      </c>
      <c r="AL17" s="1" t="s">
        <v>26</v>
      </c>
    </row>
    <row r="18" spans="1:41" x14ac:dyDescent="0.35">
      <c r="A18">
        <v>20</v>
      </c>
      <c r="B18">
        <v>1.1800999999999999</v>
      </c>
      <c r="C18">
        <f t="shared" ref="C18:C20" si="0">(A18-B18)*(0.5/0.3)</f>
        <v>31.366500000000002</v>
      </c>
      <c r="D18">
        <f t="shared" ref="D18:D20" si="1">1/C18</f>
        <v>3.1881147083672068E-2</v>
      </c>
      <c r="E18">
        <f t="shared" ref="E18:E20" si="2">1/B18</f>
        <v>0.84738581476146091</v>
      </c>
      <c r="F18">
        <f t="shared" ref="F18:F20" si="3">B18/C18</f>
        <v>3.7622941673441407E-2</v>
      </c>
      <c r="M18" s="7"/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260.06937777777785</v>
      </c>
      <c r="AB18" s="1">
        <v>0.97544612734376279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260.06937777777785</v>
      </c>
      <c r="AL18" s="1">
        <v>0.98234151773654221</v>
      </c>
    </row>
    <row r="19" spans="1:41" x14ac:dyDescent="0.35">
      <c r="A19">
        <v>30</v>
      </c>
      <c r="B19">
        <v>1.1712</v>
      </c>
      <c r="C19">
        <f t="shared" si="0"/>
        <v>48.048000000000002</v>
      </c>
      <c r="D19">
        <f t="shared" si="1"/>
        <v>2.0812520812520812E-2</v>
      </c>
      <c r="E19">
        <f t="shared" si="2"/>
        <v>0.85382513661202186</v>
      </c>
      <c r="F19">
        <f t="shared" si="3"/>
        <v>2.4375624375624374E-2</v>
      </c>
      <c r="M19" s="7"/>
      <c r="U19">
        <v>10</v>
      </c>
      <c r="V19">
        <v>15.04</v>
      </c>
      <c r="W19">
        <v>14.633236052185307</v>
      </c>
      <c r="X19">
        <v>0.16545690924179371</v>
      </c>
      <c r="Y19">
        <v>-2.7797265510108866E-2</v>
      </c>
      <c r="Z19">
        <v>1.1306925457345069E-2</v>
      </c>
      <c r="AA19">
        <v>2.2303350002701778</v>
      </c>
      <c r="AE19">
        <v>10</v>
      </c>
      <c r="AF19">
        <v>15.04</v>
      </c>
      <c r="AG19">
        <v>14.948714114224149</v>
      </c>
      <c r="AH19">
        <v>8.3331129418815451E-3</v>
      </c>
      <c r="AI19">
        <v>-6.1066045599861198E-3</v>
      </c>
      <c r="AJ19">
        <v>5.5744680634117814E-4</v>
      </c>
      <c r="AK19">
        <v>1.387572215805847</v>
      </c>
    </row>
    <row r="20" spans="1:41" x14ac:dyDescent="0.35">
      <c r="A20">
        <v>40</v>
      </c>
      <c r="B20">
        <v>1.1222000000000001</v>
      </c>
      <c r="C20">
        <f t="shared" si="0"/>
        <v>64.796333333333337</v>
      </c>
      <c r="D20">
        <f t="shared" si="1"/>
        <v>1.5432972030310356E-2</v>
      </c>
      <c r="E20">
        <f t="shared" si="2"/>
        <v>0.89110675458919975</v>
      </c>
      <c r="F20">
        <f t="shared" si="3"/>
        <v>1.7318881212414282E-2</v>
      </c>
      <c r="M20" s="7"/>
      <c r="U20">
        <v>20</v>
      </c>
      <c r="V20">
        <v>19.16</v>
      </c>
      <c r="W20">
        <v>19.190732430424504</v>
      </c>
      <c r="X20">
        <v>9.4448227979695304E-4</v>
      </c>
      <c r="Y20">
        <v>1.6014204010150834E-3</v>
      </c>
      <c r="Z20">
        <v>4.9215541054576666E-5</v>
      </c>
      <c r="AA20">
        <v>9.3884990046328856</v>
      </c>
      <c r="AE20">
        <v>20</v>
      </c>
      <c r="AF20">
        <v>19.16</v>
      </c>
      <c r="AG20">
        <v>18.594758164178426</v>
      </c>
      <c r="AH20">
        <v>0.31949833296294328</v>
      </c>
      <c r="AI20">
        <v>-3.0397912725236467E-2</v>
      </c>
      <c r="AJ20">
        <v>1.7182171993956649E-2</v>
      </c>
      <c r="AK20">
        <v>6.0914756400898291</v>
      </c>
    </row>
    <row r="21" spans="1:41" x14ac:dyDescent="0.35">
      <c r="M21" s="7"/>
      <c r="W21">
        <v>30</v>
      </c>
      <c r="X21">
        <v>19.52</v>
      </c>
      <c r="Y21">
        <v>20.610156894267654</v>
      </c>
      <c r="Z21">
        <v>1.188442054119297</v>
      </c>
      <c r="AA21">
        <v>5.2894157956209525E-2</v>
      </c>
      <c r="AB21">
        <v>5.7662930962444105E-2</v>
      </c>
      <c r="AC21">
        <v>20.101684620993531</v>
      </c>
      <c r="AG21">
        <v>30</v>
      </c>
      <c r="AH21">
        <v>19.52</v>
      </c>
      <c r="AI21">
        <v>20.24031995102553</v>
      </c>
      <c r="AJ21">
        <v>0.51886083184542231</v>
      </c>
      <c r="AK21">
        <v>3.5588367810807917E-2</v>
      </c>
      <c r="AL21">
        <v>2.5635011358559716E-2</v>
      </c>
      <c r="AM21">
        <v>16.922143343916446</v>
      </c>
    </row>
    <row r="22" spans="1:41" x14ac:dyDescent="0.35">
      <c r="H22" s="10"/>
      <c r="I22" s="10"/>
      <c r="L22" s="10"/>
      <c r="M22" s="7"/>
      <c r="W22">
        <v>40</v>
      </c>
      <c r="X22">
        <v>19.59</v>
      </c>
      <c r="Y22">
        <v>21.052234219479885</v>
      </c>
      <c r="Z22">
        <v>2.1381289126179497</v>
      </c>
      <c r="AA22">
        <v>6.9457436404866832E-2</v>
      </c>
      <c r="AB22">
        <v>0.10156304030854423</v>
      </c>
      <c r="AC22">
        <v>24.26121571732638</v>
      </c>
      <c r="AG22">
        <v>40</v>
      </c>
      <c r="AH22">
        <v>19.59</v>
      </c>
      <c r="AI22">
        <v>21.177376547417175</v>
      </c>
      <c r="AJ22">
        <v>2.5197643032900725</v>
      </c>
      <c r="AK22">
        <v>7.4956241339098936E-2</v>
      </c>
      <c r="AL22">
        <v>0.11898377958422743</v>
      </c>
      <c r="AM22">
        <v>25.509670299510798</v>
      </c>
    </row>
    <row r="23" spans="1:41" x14ac:dyDescent="0.35">
      <c r="M23" s="7"/>
      <c r="W23">
        <v>50</v>
      </c>
      <c r="X23">
        <v>23.45</v>
      </c>
      <c r="Y23">
        <v>21.189918447450463</v>
      </c>
      <c r="Z23">
        <v>5.1079686241747231</v>
      </c>
      <c r="AA23">
        <v>-0.10665834123686614</v>
      </c>
      <c r="AB23">
        <v>0.24105654945497471</v>
      </c>
      <c r="AC23">
        <v>25.636518595610262</v>
      </c>
      <c r="AG23">
        <v>50</v>
      </c>
      <c r="AH23">
        <v>23.45</v>
      </c>
      <c r="AI23">
        <v>21.782447601428046</v>
      </c>
      <c r="AJ23">
        <v>2.7807310019830735</v>
      </c>
      <c r="AK23">
        <v>-7.6554867895682624E-2</v>
      </c>
      <c r="AL23">
        <v>0.12765925358180458</v>
      </c>
      <c r="AM23">
        <v>31.987857982010283</v>
      </c>
    </row>
    <row r="24" spans="1:41" x14ac:dyDescent="0.35">
      <c r="M24" s="7"/>
      <c r="AA24">
        <v>-1.0502591984883569E-2</v>
      </c>
      <c r="AC24">
        <v>341.68763071661107</v>
      </c>
      <c r="AK24">
        <v>-2.514776030998353E-3</v>
      </c>
      <c r="AM24">
        <v>341.968097259111</v>
      </c>
    </row>
    <row r="25" spans="1:41" x14ac:dyDescent="0.35">
      <c r="M25" s="7"/>
      <c r="AF25" s="5"/>
    </row>
    <row r="26" spans="1:41" x14ac:dyDescent="0.35">
      <c r="M26" s="7"/>
      <c r="AF26" s="4"/>
    </row>
    <row r="27" spans="1:41" x14ac:dyDescent="0.35">
      <c r="M27" s="7"/>
      <c r="AF27" s="4"/>
    </row>
    <row r="28" spans="1:41" x14ac:dyDescent="0.35">
      <c r="M28" s="7"/>
      <c r="W28" s="3" t="s">
        <v>34</v>
      </c>
      <c r="AF28" s="4"/>
      <c r="AG28" s="3" t="s">
        <v>33</v>
      </c>
    </row>
    <row r="29" spans="1:41" x14ac:dyDescent="0.35">
      <c r="M29" s="7"/>
      <c r="W29" t="s">
        <v>10</v>
      </c>
      <c r="X29" t="s">
        <v>11</v>
      </c>
      <c r="Y29" t="s">
        <v>12</v>
      </c>
      <c r="Z29" t="s">
        <v>13</v>
      </c>
      <c r="AA29" t="s">
        <v>14</v>
      </c>
      <c r="AB29" t="s">
        <v>15</v>
      </c>
      <c r="AC29" t="s">
        <v>16</v>
      </c>
      <c r="AD29" t="s">
        <v>17</v>
      </c>
      <c r="AE29" t="s">
        <v>18</v>
      </c>
      <c r="AF29" s="4"/>
      <c r="AG29" t="s">
        <v>28</v>
      </c>
      <c r="AH29" t="s">
        <v>11</v>
      </c>
      <c r="AI29" t="s">
        <v>12</v>
      </c>
      <c r="AJ29" t="s">
        <v>13</v>
      </c>
      <c r="AK29" t="s">
        <v>14</v>
      </c>
      <c r="AL29" t="s">
        <v>15</v>
      </c>
      <c r="AM29" t="s">
        <v>16</v>
      </c>
      <c r="AN29" t="s">
        <v>17</v>
      </c>
      <c r="AO29" t="s">
        <v>18</v>
      </c>
    </row>
    <row r="30" spans="1:41" x14ac:dyDescent="0.35">
      <c r="M30" s="7"/>
      <c r="W30">
        <v>0.20665051104184254</v>
      </c>
      <c r="X30">
        <v>16.827358588451677</v>
      </c>
      <c r="Y30">
        <v>2</v>
      </c>
      <c r="Z30">
        <v>6</v>
      </c>
      <c r="AA30">
        <v>13.62</v>
      </c>
      <c r="AB30">
        <v>8.4545354124489513</v>
      </c>
      <c r="AC30">
        <v>1.4090892354081586</v>
      </c>
      <c r="AD30">
        <v>0.50487557896191004</v>
      </c>
      <c r="AE30">
        <v>-7.6845003719423766E-2</v>
      </c>
      <c r="AF30" s="4"/>
      <c r="AG30">
        <v>2.0617830810729439E-2</v>
      </c>
      <c r="AH30">
        <v>18.244457034005773</v>
      </c>
      <c r="AI30">
        <v>2</v>
      </c>
      <c r="AJ30">
        <v>6</v>
      </c>
      <c r="AK30">
        <v>13.62</v>
      </c>
      <c r="AL30">
        <v>6.0562484721176109</v>
      </c>
      <c r="AM30">
        <v>1.0093747453529351</v>
      </c>
      <c r="AN30">
        <v>0.35883488841344202</v>
      </c>
      <c r="AO30">
        <v>-6.1112881492294061E-2</v>
      </c>
    </row>
    <row r="31" spans="1:41" x14ac:dyDescent="0.35">
      <c r="M31" s="7"/>
      <c r="W31" t="s">
        <v>19</v>
      </c>
      <c r="X31" t="s">
        <v>20</v>
      </c>
      <c r="Y31" t="s">
        <v>21</v>
      </c>
      <c r="Z31" t="s">
        <v>22</v>
      </c>
      <c r="AA31" t="s">
        <v>23</v>
      </c>
      <c r="AB31" t="s">
        <v>24</v>
      </c>
      <c r="AC31" t="s">
        <v>25</v>
      </c>
      <c r="AD31" s="1" t="s">
        <v>26</v>
      </c>
      <c r="AF31" s="4"/>
      <c r="AG31" t="s">
        <v>19</v>
      </c>
      <c r="AH31" t="s">
        <v>20</v>
      </c>
      <c r="AI31" t="s">
        <v>21</v>
      </c>
      <c r="AJ31" t="s">
        <v>22</v>
      </c>
      <c r="AK31" t="s">
        <v>23</v>
      </c>
      <c r="AL31" t="s">
        <v>24</v>
      </c>
      <c r="AM31" t="s">
        <v>25</v>
      </c>
      <c r="AN31" s="1" t="s">
        <v>26</v>
      </c>
    </row>
    <row r="32" spans="1:41" x14ac:dyDescent="0.35">
      <c r="M32" s="7"/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185.50439999999998</v>
      </c>
      <c r="AD32" s="1">
        <v>0.96392488908055196</v>
      </c>
      <c r="AF32" s="4"/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185.50439999999998</v>
      </c>
      <c r="AN32" s="1">
        <v>0.97412878354512056</v>
      </c>
    </row>
    <row r="33" spans="13:41" x14ac:dyDescent="0.35">
      <c r="M33" s="7"/>
      <c r="W33">
        <v>10</v>
      </c>
      <c r="X33">
        <v>15.04</v>
      </c>
      <c r="Y33">
        <v>14.69655125254188</v>
      </c>
      <c r="Z33">
        <v>0.11795704213055075</v>
      </c>
      <c r="AA33">
        <v>-2.3369343021800226E-2</v>
      </c>
      <c r="AB33">
        <v>8.0261715897564194E-3</v>
      </c>
      <c r="AC33">
        <v>1.1589625993494928</v>
      </c>
      <c r="AF33" s="4"/>
      <c r="AG33">
        <v>10</v>
      </c>
      <c r="AH33">
        <v>15.04</v>
      </c>
      <c r="AI33">
        <v>14.412884915379733</v>
      </c>
      <c r="AJ33">
        <v>0.39327332935828363</v>
      </c>
      <c r="AK33">
        <v>-4.3510725874948385E-2</v>
      </c>
      <c r="AL33">
        <v>2.7286232538957463E-2</v>
      </c>
      <c r="AM33">
        <v>0.6286664890367275</v>
      </c>
    </row>
    <row r="34" spans="13:41" x14ac:dyDescent="0.35">
      <c r="M34" s="7"/>
      <c r="W34">
        <v>20</v>
      </c>
      <c r="X34">
        <v>15.41</v>
      </c>
      <c r="Y34">
        <v>16.55753965763725</v>
      </c>
      <c r="Z34">
        <v>1.3168472658502162</v>
      </c>
      <c r="AA34">
        <v>6.9306169960338351E-2</v>
      </c>
      <c r="AB34">
        <v>7.9531578548435705E-2</v>
      </c>
      <c r="AC34">
        <v>8.6291392401915754</v>
      </c>
      <c r="AF34" s="4"/>
      <c r="AG34">
        <v>20</v>
      </c>
      <c r="AH34">
        <v>15.41</v>
      </c>
      <c r="AI34">
        <v>16.103898472953542</v>
      </c>
      <c r="AJ34">
        <v>0.48149509076725749</v>
      </c>
      <c r="AK34">
        <v>4.3088850449407815E-2</v>
      </c>
      <c r="AL34">
        <v>2.9899287528167624E-2</v>
      </c>
      <c r="AM34">
        <v>6.1697516239409422</v>
      </c>
    </row>
    <row r="35" spans="13:41" x14ac:dyDescent="0.35">
      <c r="M35" s="7"/>
      <c r="W35">
        <v>30</v>
      </c>
      <c r="X35">
        <v>15.71</v>
      </c>
      <c r="Y35">
        <v>16.793192075975899</v>
      </c>
      <c r="Z35">
        <v>1.1733050734569754</v>
      </c>
      <c r="AA35">
        <v>6.4501857126108689E-2</v>
      </c>
      <c r="AB35">
        <v>6.9867900524730436E-2</v>
      </c>
      <c r="AC35">
        <v>10.069147951036239</v>
      </c>
      <c r="AF35" s="4"/>
      <c r="AG35">
        <v>30</v>
      </c>
      <c r="AH35">
        <v>15.71</v>
      </c>
      <c r="AI35">
        <v>16.759336660742921</v>
      </c>
      <c r="AJ35">
        <v>1.1011074275791024</v>
      </c>
      <c r="AK35">
        <v>6.2612064068197096E-2</v>
      </c>
      <c r="AL35">
        <v>6.5701134231543723E-2</v>
      </c>
      <c r="AM35">
        <v>9.8554346694845183</v>
      </c>
    </row>
    <row r="36" spans="13:41" x14ac:dyDescent="0.35">
      <c r="M36" s="7"/>
      <c r="W36">
        <v>40</v>
      </c>
      <c r="X36">
        <v>16.36</v>
      </c>
      <c r="Y36">
        <v>16.823032166390654</v>
      </c>
      <c r="Z36">
        <v>0.21439878711242252</v>
      </c>
      <c r="AA36">
        <v>2.7523704514796563E-2</v>
      </c>
      <c r="AB36">
        <v>1.2744360528582485E-2</v>
      </c>
      <c r="AC36">
        <v>10.259415058933209</v>
      </c>
      <c r="AF36" s="4"/>
      <c r="AG36">
        <v>40</v>
      </c>
      <c r="AH36">
        <v>16.36</v>
      </c>
      <c r="AI36">
        <v>17.10747891323437</v>
      </c>
      <c r="AJ36">
        <v>0.55872472573003618</v>
      </c>
      <c r="AK36">
        <v>4.3693107384520584E-2</v>
      </c>
      <c r="AL36">
        <v>3.2659676423614115E-2</v>
      </c>
      <c r="AM36">
        <v>12.16250917025439</v>
      </c>
    </row>
    <row r="37" spans="13:41" x14ac:dyDescent="0.35">
      <c r="M37" s="7"/>
      <c r="W37">
        <v>50</v>
      </c>
      <c r="X37">
        <v>19.2</v>
      </c>
      <c r="Y37">
        <v>16.826810744188574</v>
      </c>
      <c r="Z37">
        <v>5.6320272438987873</v>
      </c>
      <c r="AA37">
        <v>-0.14103618872822032</v>
      </c>
      <c r="AB37">
        <v>0.334705567770405</v>
      </c>
      <c r="AC37">
        <v>10.283635149043281</v>
      </c>
      <c r="AF37" s="4"/>
      <c r="AG37">
        <v>50</v>
      </c>
      <c r="AH37">
        <v>19.2</v>
      </c>
      <c r="AI37">
        <v>17.323394580983276</v>
      </c>
      <c r="AJ37">
        <v>3.5216478986829314</v>
      </c>
      <c r="AK37">
        <v>-0.10832781128686887</v>
      </c>
      <c r="AL37">
        <v>0.20328855769115908</v>
      </c>
      <c r="AM37">
        <v>13.715131422456301</v>
      </c>
    </row>
    <row r="38" spans="13:41" x14ac:dyDescent="0.35">
      <c r="M38" s="7"/>
      <c r="AA38">
        <v>-3.0738001487769506E-3</v>
      </c>
      <c r="AC38">
        <v>225.90469999855372</v>
      </c>
      <c r="AF38" s="4"/>
      <c r="AK38">
        <v>-2.4445152596917624E-3</v>
      </c>
      <c r="AM38">
        <v>228.03589337517286</v>
      </c>
    </row>
    <row r="39" spans="13:41" x14ac:dyDescent="0.35">
      <c r="M39" s="7"/>
      <c r="AF39" s="4"/>
    </row>
    <row r="40" spans="13:41" x14ac:dyDescent="0.35">
      <c r="M40" s="7"/>
      <c r="AF40" s="4"/>
    </row>
    <row r="41" spans="13:41" x14ac:dyDescent="0.35">
      <c r="M41" s="7"/>
      <c r="W41" s="3" t="s">
        <v>35</v>
      </c>
      <c r="AF41" s="4"/>
      <c r="AG41" s="3" t="s">
        <v>36</v>
      </c>
    </row>
    <row r="42" spans="13:41" x14ac:dyDescent="0.35">
      <c r="M42" s="7"/>
      <c r="AF42" s="5"/>
    </row>
    <row r="43" spans="13:41" x14ac:dyDescent="0.35">
      <c r="M43" s="7"/>
      <c r="W43" t="s">
        <v>10</v>
      </c>
      <c r="X43" t="s">
        <v>11</v>
      </c>
      <c r="Y43" t="s">
        <v>12</v>
      </c>
      <c r="Z43" t="s">
        <v>13</v>
      </c>
      <c r="AA43" t="s">
        <v>14</v>
      </c>
      <c r="AB43" t="s">
        <v>15</v>
      </c>
      <c r="AC43" t="s">
        <v>16</v>
      </c>
      <c r="AD43" t="s">
        <v>17</v>
      </c>
      <c r="AE43" t="s">
        <v>18</v>
      </c>
      <c r="AG43" t="s">
        <v>28</v>
      </c>
      <c r="AH43" t="s">
        <v>11</v>
      </c>
      <c r="AI43" t="s">
        <v>12</v>
      </c>
      <c r="AJ43" t="s">
        <v>13</v>
      </c>
      <c r="AK43" t="s">
        <v>14</v>
      </c>
      <c r="AL43" t="s">
        <v>15</v>
      </c>
      <c r="AM43" t="s">
        <v>16</v>
      </c>
      <c r="AN43" t="s">
        <v>17</v>
      </c>
      <c r="AO43" t="s">
        <v>18</v>
      </c>
    </row>
    <row r="44" spans="13:41" x14ac:dyDescent="0.35">
      <c r="M44" s="7"/>
      <c r="W44">
        <v>0.18885923569811269</v>
      </c>
      <c r="X44">
        <v>15.430313873850176</v>
      </c>
      <c r="Y44">
        <v>2</v>
      </c>
      <c r="Z44">
        <v>6</v>
      </c>
      <c r="AA44">
        <v>12.405000000000001</v>
      </c>
      <c r="AB44">
        <v>2.778933666565985</v>
      </c>
      <c r="AC44">
        <v>0.46315561109433084</v>
      </c>
      <c r="AD44">
        <v>0.18384425764267417</v>
      </c>
      <c r="AE44">
        <v>-0.10825075203197282</v>
      </c>
      <c r="AG44">
        <v>2.1387357948773496E-2</v>
      </c>
      <c r="AH44">
        <v>16.705849027722046</v>
      </c>
      <c r="AI44">
        <v>2</v>
      </c>
      <c r="AJ44">
        <v>6</v>
      </c>
      <c r="AK44">
        <v>12.405000000000001</v>
      </c>
      <c r="AL44">
        <v>1.2676176683963849</v>
      </c>
      <c r="AM44">
        <v>0.21126961139939748</v>
      </c>
      <c r="AN44">
        <v>8.5444829992121496E-2</v>
      </c>
      <c r="AO44">
        <v>-4.3536307452395409E-2</v>
      </c>
    </row>
    <row r="45" spans="13:41" x14ac:dyDescent="0.35">
      <c r="M45" s="7"/>
      <c r="W45" t="s">
        <v>19</v>
      </c>
      <c r="X45" t="s">
        <v>20</v>
      </c>
      <c r="Y45" t="s">
        <v>21</v>
      </c>
      <c r="Z45" t="s">
        <v>22</v>
      </c>
      <c r="AA45" t="s">
        <v>23</v>
      </c>
      <c r="AB45" t="s">
        <v>24</v>
      </c>
      <c r="AC45" t="s">
        <v>25</v>
      </c>
      <c r="AD45" s="1" t="s">
        <v>26</v>
      </c>
      <c r="AG45" t="s">
        <v>19</v>
      </c>
      <c r="AH45" t="s">
        <v>20</v>
      </c>
      <c r="AI45" t="s">
        <v>21</v>
      </c>
      <c r="AJ45" t="s">
        <v>22</v>
      </c>
      <c r="AK45" t="s">
        <v>23</v>
      </c>
      <c r="AL45" t="s">
        <v>24</v>
      </c>
      <c r="AM45" t="s">
        <v>25</v>
      </c>
      <c r="AN45" s="1" t="s">
        <v>26</v>
      </c>
    </row>
    <row r="46" spans="13:41" x14ac:dyDescent="0.35">
      <c r="M46" s="7"/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153.88402500000004</v>
      </c>
      <c r="AD46" s="1">
        <v>0.98547811134104768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153.88402500000004</v>
      </c>
      <c r="AN46" s="1">
        <v>0.99335834917136923</v>
      </c>
    </row>
    <row r="47" spans="13:41" x14ac:dyDescent="0.35">
      <c r="M47" s="7"/>
      <c r="W47">
        <v>10</v>
      </c>
      <c r="X47">
        <v>13.47</v>
      </c>
      <c r="Y47">
        <v>13.095944799326825</v>
      </c>
      <c r="Z47">
        <v>0.13991729315065005</v>
      </c>
      <c r="AA47">
        <v>-2.8562673896762591E-2</v>
      </c>
      <c r="AB47">
        <v>1.068401671621602E-2</v>
      </c>
      <c r="AC47">
        <v>0.47740471571678428</v>
      </c>
      <c r="AG47">
        <v>10</v>
      </c>
      <c r="AH47">
        <v>13.47</v>
      </c>
      <c r="AI47">
        <v>13.05265217530278</v>
      </c>
      <c r="AJ47">
        <v>0.17417920677950163</v>
      </c>
      <c r="AK47">
        <v>-3.1974178051483934E-2</v>
      </c>
      <c r="AL47">
        <v>1.3344353656268423E-2</v>
      </c>
      <c r="AM47">
        <v>0.41945334017442198</v>
      </c>
      <c r="AN47" s="1"/>
    </row>
    <row r="48" spans="13:41" x14ac:dyDescent="0.35">
      <c r="M48" s="7"/>
      <c r="W48">
        <v>20</v>
      </c>
      <c r="X48">
        <v>13.9</v>
      </c>
      <c r="Y48">
        <v>15.077159750049367</v>
      </c>
      <c r="Z48">
        <v>1.3857050771362864</v>
      </c>
      <c r="AA48">
        <v>7.8075696587715196E-2</v>
      </c>
      <c r="AB48">
        <v>9.1907567480124977E-2</v>
      </c>
      <c r="AC48">
        <v>7.140437729783887</v>
      </c>
      <c r="AG48">
        <v>20</v>
      </c>
      <c r="AH48">
        <v>13.9</v>
      </c>
      <c r="AI48">
        <v>14.655014724317605</v>
      </c>
      <c r="AJ48">
        <v>0.5700472339363879</v>
      </c>
      <c r="AK48">
        <v>5.1519206122992184E-2</v>
      </c>
      <c r="AL48">
        <v>3.8897759208012778E-2</v>
      </c>
      <c r="AM48">
        <v>5.0625662596460206</v>
      </c>
    </row>
    <row r="49" spans="1:39" x14ac:dyDescent="0.35">
      <c r="M49" s="7"/>
      <c r="W49">
        <v>30</v>
      </c>
      <c r="X49">
        <v>15.06</v>
      </c>
      <c r="Y49">
        <v>15.376887088634998</v>
      </c>
      <c r="Z49">
        <v>0.10041742694356474</v>
      </c>
      <c r="AA49">
        <v>2.0608012974824248E-2</v>
      </c>
      <c r="AB49">
        <v>6.5304132341443086E-3</v>
      </c>
      <c r="AC49">
        <v>8.8321128675953968</v>
      </c>
      <c r="AG49">
        <v>30</v>
      </c>
      <c r="AH49">
        <v>15.06</v>
      </c>
      <c r="AI49">
        <v>15.280291660796237</v>
      </c>
      <c r="AJ49">
        <v>4.852841581636428E-2</v>
      </c>
      <c r="AK49">
        <v>1.4416718324914337E-2</v>
      </c>
      <c r="AL49">
        <v>3.1758828230269215E-3</v>
      </c>
      <c r="AM49">
        <v>8.2673021346443782</v>
      </c>
    </row>
    <row r="50" spans="1:39" x14ac:dyDescent="0.35">
      <c r="M50" s="7"/>
      <c r="W50">
        <v>40</v>
      </c>
      <c r="X50">
        <v>15.5</v>
      </c>
      <c r="Y50">
        <v>15.422231223284728</v>
      </c>
      <c r="Z50">
        <v>6.0479826317898916E-3</v>
      </c>
      <c r="AA50">
        <v>-5.042641080225529E-3</v>
      </c>
      <c r="AB50">
        <v>3.9216002822331909E-4</v>
      </c>
      <c r="AC50">
        <v>9.1036842547642465</v>
      </c>
      <c r="AG50">
        <v>40</v>
      </c>
      <c r="AH50">
        <v>15.5</v>
      </c>
      <c r="AI50">
        <v>15.613375028139689</v>
      </c>
      <c r="AJ50">
        <v>1.285389700567533E-2</v>
      </c>
      <c r="AK50">
        <v>7.2614042726416028E-3</v>
      </c>
      <c r="AL50">
        <v>8.2326191374440148E-4</v>
      </c>
      <c r="AM50">
        <v>10.293670321190344</v>
      </c>
    </row>
    <row r="51" spans="1:39" x14ac:dyDescent="0.35">
      <c r="M51" s="7"/>
      <c r="W51">
        <v>50</v>
      </c>
      <c r="X51">
        <v>16.5</v>
      </c>
      <c r="Y51">
        <v>15.429091093181267</v>
      </c>
      <c r="Z51">
        <v>1.1468458867036941</v>
      </c>
      <c r="AA51">
        <v>-6.9408424666830226E-2</v>
      </c>
      <c r="AB51">
        <v>7.4330100183965547E-2</v>
      </c>
      <c r="AC51">
        <v>9.1451269398582617</v>
      </c>
      <c r="AG51">
        <v>50</v>
      </c>
      <c r="AH51">
        <v>16.5</v>
      </c>
      <c r="AI51">
        <v>15.820287623432929</v>
      </c>
      <c r="AJ51">
        <v>0.46200891485845597</v>
      </c>
      <c r="AK51">
        <v>-4.2964602967160009E-2</v>
      </c>
      <c r="AL51">
        <v>2.9203572391068966E-2</v>
      </c>
      <c r="AM51">
        <v>11.664189550774136</v>
      </c>
    </row>
    <row r="52" spans="1:39" x14ac:dyDescent="0.35">
      <c r="M52" s="7"/>
      <c r="AA52">
        <v>-4.3300300812789128E-3</v>
      </c>
      <c r="AC52">
        <v>188.58279150771861</v>
      </c>
      <c r="AK52">
        <v>-1.7414522980958164E-3</v>
      </c>
      <c r="AM52">
        <v>189.59120660642932</v>
      </c>
    </row>
    <row r="53" spans="1:39" ht="18.5" x14ac:dyDescent="0.45">
      <c r="C53" s="8" t="s">
        <v>42</v>
      </c>
      <c r="M53" s="7"/>
    </row>
    <row r="54" spans="1:39" x14ac:dyDescent="0.35">
      <c r="M54" s="7"/>
    </row>
    <row r="55" spans="1:39" x14ac:dyDescent="0.35">
      <c r="M55" s="7"/>
    </row>
    <row r="56" spans="1:39" x14ac:dyDescent="0.3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</sheetData>
  <mergeCells count="1">
    <mergeCell ref="A15:L1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Kinetic and adsorption models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Murtala Namakka</dc:creator>
  <cp:lastModifiedBy>Murtala Namakka</cp:lastModifiedBy>
  <cp:lastPrinted>2025-12-13T07:59:14Z</cp:lastPrinted>
  <dcterms:created xsi:type="dcterms:W3CDTF">2025-12-10T16:01:33Z</dcterms:created>
  <dcterms:modified xsi:type="dcterms:W3CDTF">2025-12-13T15:44:58Z</dcterms:modified>
</cp:coreProperties>
</file>