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qmulprod-my.sharepoint.com/personal/apw858_qmul_ac_uk/Documents/PhD/Data and Results/VASP/Hybrids/New Selection for Hybrids (0.88-1.34)/Suitable/"/>
    </mc:Choice>
  </mc:AlternateContent>
  <xr:revisionPtr revIDLastSave="5844" documentId="13_ncr:1_{EEC8F32E-BEE5-4A5F-9AE6-584690A3BEA1}" xr6:coauthVersionLast="47" xr6:coauthVersionMax="47" xr10:uidLastSave="{289606A2-9048-4C1D-98DD-8CCA807556D6}"/>
  <bookViews>
    <workbookView xWindow="-120" yWindow="-120" windowWidth="38640" windowHeight="21120" firstSheet="2" activeTab="2" xr2:uid="{83AFEB91-2A63-4384-99FE-F4C059E911D0}"/>
  </bookViews>
  <sheets>
    <sheet name="Hybrids" sheetId="1" r:id="rId1"/>
    <sheet name="Distribution Full Set" sheetId="2" r:id="rId2"/>
    <sheet name="MOF vs Ligand (Full)" sheetId="14" r:id="rId3"/>
    <sheet name="Distribution Selection Set" sheetId="45" r:id="rId4"/>
    <sheet name="MOF vs Ligand (Single)" sheetId="30" r:id="rId5"/>
    <sheet name="MOF vs Ligand (Double)" sheetId="25" r:id="rId6"/>
    <sheet name="MOF vs Ligand (Triple)" sheetId="26" r:id="rId7"/>
    <sheet name="MOF vs Ligand (Quadruple)" sheetId="27" r:id="rId8"/>
    <sheet name="MOF vs Ligand (Quintuple)" sheetId="29" r:id="rId9"/>
    <sheet name="MOF vs Ligand (Sextuple)" sheetId="28" r:id="rId10"/>
  </sheets>
  <definedNames>
    <definedName name="_xlnm._FilterDatabase" localSheetId="0" hidden="1">Hybrids!$P$1:$R$2171</definedName>
    <definedName name="_xlnm._FilterDatabase" localSheetId="5" hidden="1">'MOF vs Ligand (Double)'!$AC$1:$AE$47</definedName>
    <definedName name="_xlnm._FilterDatabase" localSheetId="7" hidden="1">'MOF vs Ligand (Quadruple)'!$AO$1:$AQ$16</definedName>
    <definedName name="_xlnm._FilterDatabase" localSheetId="4" hidden="1">'MOF vs Ligand (Single)'!#REF!</definedName>
    <definedName name="_xlnm._FilterDatabase" localSheetId="6" hidden="1">'MOF vs Ligand (Triple)'!$AI$1:$AK$25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110" i="14" l="1"/>
  <c r="AL110" i="14"/>
  <c r="AK111" i="14"/>
  <c r="AL111" i="14"/>
  <c r="AK112" i="14"/>
  <c r="AK113" i="14"/>
  <c r="AK114" i="14"/>
  <c r="AL112" i="14" l="1"/>
  <c r="AL114" i="14" s="1"/>
  <c r="AL113" i="14"/>
  <c r="B4" i="45"/>
  <c r="C4" i="45" s="1"/>
  <c r="B2" i="45"/>
  <c r="C2" i="45" s="1"/>
  <c r="B9" i="45"/>
  <c r="C9" i="45" s="1"/>
  <c r="B14" i="45"/>
  <c r="C14" i="45" s="1"/>
  <c r="B7" i="45"/>
  <c r="C7" i="45" s="1"/>
  <c r="B5" i="45"/>
  <c r="C5" i="45" s="1"/>
  <c r="B15" i="45"/>
  <c r="C15" i="45" s="1"/>
  <c r="B6" i="45"/>
  <c r="C6" i="45" s="1"/>
  <c r="B10" i="45"/>
  <c r="C10" i="45" s="1"/>
  <c r="B8" i="45"/>
  <c r="C8" i="45" s="1"/>
  <c r="B11" i="45"/>
  <c r="C11" i="45" s="1"/>
  <c r="B27" i="45"/>
  <c r="C27" i="45" s="1"/>
  <c r="B12" i="45"/>
  <c r="C12" i="45" s="1"/>
  <c r="B28" i="45"/>
  <c r="C28" i="45" s="1"/>
  <c r="B13" i="45"/>
  <c r="C13" i="45" s="1"/>
  <c r="B29" i="45"/>
  <c r="C29" i="45" s="1"/>
  <c r="B16" i="45"/>
  <c r="C16" i="45" s="1"/>
  <c r="B30" i="45"/>
  <c r="C30" i="45" s="1"/>
  <c r="B31" i="45"/>
  <c r="C31" i="45" s="1"/>
  <c r="B17" i="45"/>
  <c r="C17" i="45" s="1"/>
  <c r="B18" i="45"/>
  <c r="C18" i="45" s="1"/>
  <c r="B32" i="45"/>
  <c r="C32" i="45" s="1"/>
  <c r="B33" i="45"/>
  <c r="C33" i="45" s="1"/>
  <c r="B34" i="45"/>
  <c r="C34" i="45" s="1"/>
  <c r="B35" i="45"/>
  <c r="C35" i="45" s="1"/>
  <c r="B36" i="45"/>
  <c r="C36" i="45" s="1"/>
  <c r="B37" i="45"/>
  <c r="C37" i="45" s="1"/>
  <c r="B38" i="45"/>
  <c r="C38" i="45" s="1"/>
  <c r="B39" i="45"/>
  <c r="C39" i="45" s="1"/>
  <c r="B19" i="45"/>
  <c r="C19" i="45" s="1"/>
  <c r="B40" i="45"/>
  <c r="C40" i="45" s="1"/>
  <c r="B20" i="45"/>
  <c r="C20" i="45" s="1"/>
  <c r="B41" i="45"/>
  <c r="C41" i="45" s="1"/>
  <c r="B21" i="45"/>
  <c r="C21" i="45" s="1"/>
  <c r="B22" i="45"/>
  <c r="C22" i="45" s="1"/>
  <c r="B42" i="45"/>
  <c r="C42" i="45" s="1"/>
  <c r="B23" i="45"/>
  <c r="C23" i="45" s="1"/>
  <c r="B24" i="45"/>
  <c r="C24" i="45" s="1"/>
  <c r="B43" i="45"/>
  <c r="C43" i="45" s="1"/>
  <c r="B44" i="45"/>
  <c r="C44" i="45" s="1"/>
  <c r="B45" i="45"/>
  <c r="C45" i="45" s="1"/>
  <c r="B46" i="45"/>
  <c r="C46" i="45" s="1"/>
  <c r="B47" i="45"/>
  <c r="C47" i="45" s="1"/>
  <c r="B48" i="45"/>
  <c r="C48" i="45" s="1"/>
  <c r="B49" i="45"/>
  <c r="C49" i="45" s="1"/>
  <c r="B25" i="45"/>
  <c r="C25" i="45" s="1"/>
  <c r="B50" i="45"/>
  <c r="C50" i="45" s="1"/>
  <c r="B51" i="45"/>
  <c r="C51" i="45" s="1"/>
  <c r="B52" i="45"/>
  <c r="C52" i="45" s="1"/>
  <c r="B53" i="45"/>
  <c r="C53" i="45" s="1"/>
  <c r="B54" i="45"/>
  <c r="C54" i="45" s="1"/>
  <c r="B26" i="45"/>
  <c r="C26" i="45" s="1"/>
  <c r="B55" i="45"/>
  <c r="C55" i="45" s="1"/>
  <c r="B56" i="45"/>
  <c r="C56" i="45" s="1"/>
  <c r="B57" i="45"/>
  <c r="C57" i="45" s="1"/>
  <c r="B58" i="45"/>
  <c r="C58" i="45" s="1"/>
  <c r="B59" i="45"/>
  <c r="C59" i="45" s="1"/>
  <c r="B60" i="45"/>
  <c r="C60" i="45" s="1"/>
  <c r="B61" i="45"/>
  <c r="C61" i="45" s="1"/>
  <c r="B62" i="45"/>
  <c r="C62" i="45" s="1"/>
  <c r="B63" i="45"/>
  <c r="C63" i="45" s="1"/>
  <c r="B64" i="45"/>
  <c r="C64" i="45" s="1"/>
  <c r="B65" i="45"/>
  <c r="C65" i="45" s="1"/>
  <c r="B66" i="45"/>
  <c r="C66" i="45" s="1"/>
  <c r="B67" i="45"/>
  <c r="C67" i="45" s="1"/>
  <c r="B68" i="45"/>
  <c r="C68" i="45" s="1"/>
  <c r="B69" i="45"/>
  <c r="C69" i="45" s="1"/>
  <c r="B70" i="45"/>
  <c r="C70" i="45" s="1"/>
  <c r="B71" i="45"/>
  <c r="C71" i="45" s="1"/>
  <c r="B72" i="45"/>
  <c r="C72" i="45" s="1"/>
  <c r="B73" i="45"/>
  <c r="C73" i="45" s="1"/>
  <c r="B74" i="45"/>
  <c r="C74" i="45" s="1"/>
  <c r="B75" i="45"/>
  <c r="C75" i="45" s="1"/>
  <c r="B76" i="45"/>
  <c r="C76" i="45" s="1"/>
  <c r="B77" i="45"/>
  <c r="C77" i="45" s="1"/>
  <c r="B78" i="45"/>
  <c r="C78" i="45" s="1"/>
  <c r="B79" i="45"/>
  <c r="C79" i="45" s="1"/>
  <c r="B80" i="45"/>
  <c r="C80" i="45" s="1"/>
  <c r="B81" i="45"/>
  <c r="C81" i="45" s="1"/>
  <c r="B82" i="45"/>
  <c r="C82" i="45" s="1"/>
  <c r="B83" i="45"/>
  <c r="C83" i="45" s="1"/>
  <c r="B84" i="45"/>
  <c r="C84" i="45" s="1"/>
  <c r="B85" i="45"/>
  <c r="C85" i="45" s="1"/>
  <c r="B86" i="45"/>
  <c r="C86" i="45" s="1"/>
  <c r="B87" i="45"/>
  <c r="C87" i="45" s="1"/>
  <c r="B88" i="45"/>
  <c r="C88" i="45" s="1"/>
  <c r="B89" i="45"/>
  <c r="C89" i="45" s="1"/>
  <c r="B90" i="45"/>
  <c r="C90" i="45" s="1"/>
  <c r="B91" i="45"/>
  <c r="C91" i="45" s="1"/>
  <c r="B92" i="45"/>
  <c r="C92" i="45" s="1"/>
  <c r="B93" i="45"/>
  <c r="C93" i="45" s="1"/>
  <c r="B94" i="45"/>
  <c r="C94" i="45" s="1"/>
  <c r="B95" i="45"/>
  <c r="C95" i="45" s="1"/>
  <c r="B3" i="45"/>
  <c r="C3" i="45" s="1"/>
  <c r="AO101" i="14"/>
  <c r="AQ101" i="14" s="1"/>
  <c r="AO100" i="14"/>
  <c r="AQ100" i="14" s="1"/>
  <c r="AO99" i="14"/>
  <c r="AQ99" i="14" s="1"/>
  <c r="AO98" i="14"/>
  <c r="AQ98" i="14" s="1"/>
  <c r="AC3" i="29"/>
  <c r="U3" i="26"/>
  <c r="U4" i="26"/>
  <c r="U5" i="26"/>
  <c r="U6" i="26"/>
  <c r="U7" i="26"/>
  <c r="U8" i="26"/>
  <c r="U9" i="26"/>
  <c r="U10" i="26"/>
  <c r="U11" i="26"/>
  <c r="U12" i="26"/>
  <c r="U13" i="26"/>
  <c r="U14" i="26"/>
  <c r="U15" i="26"/>
  <c r="U16" i="26"/>
  <c r="U17" i="26"/>
  <c r="U18" i="26"/>
  <c r="U19" i="26"/>
  <c r="U20" i="26"/>
  <c r="U21" i="26"/>
  <c r="U22" i="26"/>
  <c r="U23" i="26"/>
  <c r="U24" i="26"/>
  <c r="BH3" i="28"/>
  <c r="BG3" i="28"/>
  <c r="BF3" i="28"/>
  <c r="BE3" i="28"/>
  <c r="BC3" i="28"/>
  <c r="BB3" i="28"/>
  <c r="BA3" i="28"/>
  <c r="AU3" i="29"/>
  <c r="BB3" i="29"/>
  <c r="BA3" i="29"/>
  <c r="AZ3" i="29"/>
  <c r="AY3" i="29"/>
  <c r="AV4" i="27"/>
  <c r="AV5" i="27"/>
  <c r="AV6" i="27"/>
  <c r="AV7" i="27"/>
  <c r="AV8" i="27"/>
  <c r="AV9" i="27"/>
  <c r="AV10" i="27"/>
  <c r="AV3" i="27"/>
  <c r="AU4" i="27"/>
  <c r="AU5" i="27"/>
  <c r="AU6" i="27"/>
  <c r="AU7" i="27"/>
  <c r="AU8" i="27"/>
  <c r="AU9" i="27"/>
  <c r="AU10" i="27"/>
  <c r="AU3" i="27"/>
  <c r="AT4" i="27"/>
  <c r="AT5" i="27"/>
  <c r="AT6" i="27"/>
  <c r="AT7" i="27"/>
  <c r="AT8" i="27"/>
  <c r="AT9" i="27"/>
  <c r="AT10" i="27"/>
  <c r="AT3" i="27"/>
  <c r="AS4" i="27"/>
  <c r="AS5" i="27"/>
  <c r="AS6" i="27"/>
  <c r="AS7" i="27"/>
  <c r="AS8" i="27"/>
  <c r="AS9" i="27"/>
  <c r="AS10" i="27"/>
  <c r="AS3" i="27"/>
  <c r="AU12" i="27" s="1"/>
  <c r="AM3" i="26"/>
  <c r="AO3" i="26" s="1"/>
  <c r="AH107" i="14"/>
  <c r="AO4" i="14"/>
  <c r="AQ4" i="14" s="1"/>
  <c r="AP4" i="14"/>
  <c r="AR4" i="14" s="1"/>
  <c r="AO5" i="14"/>
  <c r="AQ5" i="14" s="1"/>
  <c r="AP5" i="14"/>
  <c r="AR5" i="14" s="1"/>
  <c r="AO6" i="14"/>
  <c r="AQ6" i="14" s="1"/>
  <c r="AP6" i="14"/>
  <c r="AR6" i="14" s="1"/>
  <c r="AO7" i="14"/>
  <c r="AQ7" i="14" s="1"/>
  <c r="AP7" i="14"/>
  <c r="AR7" i="14" s="1"/>
  <c r="AO8" i="14"/>
  <c r="AQ8" i="14" s="1"/>
  <c r="AP8" i="14"/>
  <c r="AR8" i="14" s="1"/>
  <c r="AO9" i="14"/>
  <c r="AQ9" i="14" s="1"/>
  <c r="AP9" i="14"/>
  <c r="AR9" i="14" s="1"/>
  <c r="AO10" i="14"/>
  <c r="AQ10" i="14" s="1"/>
  <c r="AP10" i="14"/>
  <c r="AR10" i="14" s="1"/>
  <c r="AO11" i="14"/>
  <c r="AQ11" i="14" s="1"/>
  <c r="AP11" i="14"/>
  <c r="AR11" i="14" s="1"/>
  <c r="AO12" i="14"/>
  <c r="AQ12" i="14" s="1"/>
  <c r="AP12" i="14"/>
  <c r="AR12" i="14" s="1"/>
  <c r="AO13" i="14"/>
  <c r="AQ13" i="14" s="1"/>
  <c r="AP13" i="14"/>
  <c r="AR13" i="14" s="1"/>
  <c r="AO14" i="14"/>
  <c r="AQ14" i="14" s="1"/>
  <c r="AP14" i="14"/>
  <c r="AR14" i="14" s="1"/>
  <c r="AO15" i="14"/>
  <c r="AQ15" i="14" s="1"/>
  <c r="AP15" i="14"/>
  <c r="AR15" i="14" s="1"/>
  <c r="AO16" i="14"/>
  <c r="AQ16" i="14" s="1"/>
  <c r="AP16" i="14"/>
  <c r="AR16" i="14" s="1"/>
  <c r="AO17" i="14"/>
  <c r="AQ17" i="14" s="1"/>
  <c r="AP17" i="14"/>
  <c r="AR17" i="14" s="1"/>
  <c r="AO18" i="14"/>
  <c r="AQ18" i="14" s="1"/>
  <c r="AP18" i="14"/>
  <c r="AR18" i="14" s="1"/>
  <c r="AO19" i="14"/>
  <c r="AQ19" i="14" s="1"/>
  <c r="AP19" i="14"/>
  <c r="AR19" i="14" s="1"/>
  <c r="AO20" i="14"/>
  <c r="AQ20" i="14" s="1"/>
  <c r="AP20" i="14"/>
  <c r="AR20" i="14" s="1"/>
  <c r="AO21" i="14"/>
  <c r="AQ21" i="14" s="1"/>
  <c r="AP21" i="14"/>
  <c r="AR21" i="14" s="1"/>
  <c r="AO22" i="14"/>
  <c r="AQ22" i="14" s="1"/>
  <c r="AP22" i="14"/>
  <c r="AR22" i="14" s="1"/>
  <c r="AO23" i="14"/>
  <c r="AQ23" i="14" s="1"/>
  <c r="AP23" i="14"/>
  <c r="AR23" i="14" s="1"/>
  <c r="AO24" i="14"/>
  <c r="AQ24" i="14" s="1"/>
  <c r="AP24" i="14"/>
  <c r="AR24" i="14" s="1"/>
  <c r="AO25" i="14"/>
  <c r="AQ25" i="14" s="1"/>
  <c r="AP25" i="14"/>
  <c r="AR25" i="14" s="1"/>
  <c r="AO26" i="14"/>
  <c r="AQ26" i="14" s="1"/>
  <c r="AP26" i="14"/>
  <c r="AR26" i="14" s="1"/>
  <c r="AO27" i="14"/>
  <c r="AQ27" i="14" s="1"/>
  <c r="AP27" i="14"/>
  <c r="AR27" i="14" s="1"/>
  <c r="AO28" i="14"/>
  <c r="AQ28" i="14" s="1"/>
  <c r="AP28" i="14"/>
  <c r="AR28" i="14" s="1"/>
  <c r="AO29" i="14"/>
  <c r="AQ29" i="14" s="1"/>
  <c r="AP29" i="14"/>
  <c r="AR29" i="14" s="1"/>
  <c r="AO30" i="14"/>
  <c r="AQ30" i="14" s="1"/>
  <c r="AP30" i="14"/>
  <c r="AR30" i="14" s="1"/>
  <c r="AO31" i="14"/>
  <c r="AQ31" i="14" s="1"/>
  <c r="AP31" i="14"/>
  <c r="AR31" i="14" s="1"/>
  <c r="AO32" i="14"/>
  <c r="AQ32" i="14" s="1"/>
  <c r="AP32" i="14"/>
  <c r="AR32" i="14" s="1"/>
  <c r="AO33" i="14"/>
  <c r="AQ33" i="14" s="1"/>
  <c r="AP33" i="14"/>
  <c r="AR33" i="14" s="1"/>
  <c r="AO34" i="14"/>
  <c r="AQ34" i="14" s="1"/>
  <c r="AP34" i="14"/>
  <c r="AR34" i="14" s="1"/>
  <c r="AO35" i="14"/>
  <c r="AQ35" i="14" s="1"/>
  <c r="AP35" i="14"/>
  <c r="AR35" i="14" s="1"/>
  <c r="AO36" i="14"/>
  <c r="AQ36" i="14" s="1"/>
  <c r="AP36" i="14"/>
  <c r="AR36" i="14" s="1"/>
  <c r="AO37" i="14"/>
  <c r="AQ37" i="14" s="1"/>
  <c r="AP37" i="14"/>
  <c r="AR37" i="14" s="1"/>
  <c r="AO38" i="14"/>
  <c r="AQ38" i="14" s="1"/>
  <c r="AP38" i="14"/>
  <c r="AR38" i="14" s="1"/>
  <c r="AO39" i="14"/>
  <c r="AQ39" i="14" s="1"/>
  <c r="AP39" i="14"/>
  <c r="AR39" i="14" s="1"/>
  <c r="AO40" i="14"/>
  <c r="AQ40" i="14" s="1"/>
  <c r="AP40" i="14"/>
  <c r="AR40" i="14" s="1"/>
  <c r="AO41" i="14"/>
  <c r="AQ41" i="14" s="1"/>
  <c r="AP41" i="14"/>
  <c r="AR41" i="14" s="1"/>
  <c r="AO42" i="14"/>
  <c r="AQ42" i="14" s="1"/>
  <c r="AP42" i="14"/>
  <c r="AR42" i="14" s="1"/>
  <c r="AO43" i="14"/>
  <c r="AQ43" i="14" s="1"/>
  <c r="AP43" i="14"/>
  <c r="AR43" i="14" s="1"/>
  <c r="AO44" i="14"/>
  <c r="AQ44" i="14" s="1"/>
  <c r="AP44" i="14"/>
  <c r="AR44" i="14" s="1"/>
  <c r="AO45" i="14"/>
  <c r="AQ45" i="14" s="1"/>
  <c r="AP45" i="14"/>
  <c r="AR45" i="14" s="1"/>
  <c r="AO46" i="14"/>
  <c r="AQ46" i="14" s="1"/>
  <c r="AP46" i="14"/>
  <c r="AR46" i="14" s="1"/>
  <c r="AO47" i="14"/>
  <c r="AQ47" i="14" s="1"/>
  <c r="AP47" i="14"/>
  <c r="AR47" i="14" s="1"/>
  <c r="AO48" i="14"/>
  <c r="AQ48" i="14" s="1"/>
  <c r="AP48" i="14"/>
  <c r="AR48" i="14" s="1"/>
  <c r="AO49" i="14"/>
  <c r="AQ49" i="14" s="1"/>
  <c r="AP49" i="14"/>
  <c r="AR49" i="14" s="1"/>
  <c r="AO50" i="14"/>
  <c r="AQ50" i="14" s="1"/>
  <c r="AP50" i="14"/>
  <c r="AR50" i="14" s="1"/>
  <c r="AO51" i="14"/>
  <c r="AQ51" i="14" s="1"/>
  <c r="AP51" i="14"/>
  <c r="AR51" i="14" s="1"/>
  <c r="AO52" i="14"/>
  <c r="AQ52" i="14" s="1"/>
  <c r="AP52" i="14"/>
  <c r="AR52" i="14" s="1"/>
  <c r="AO53" i="14"/>
  <c r="AQ53" i="14" s="1"/>
  <c r="AP53" i="14"/>
  <c r="AR53" i="14" s="1"/>
  <c r="AO54" i="14"/>
  <c r="AQ54" i="14" s="1"/>
  <c r="AP54" i="14"/>
  <c r="AR54" i="14" s="1"/>
  <c r="AO55" i="14"/>
  <c r="AQ55" i="14" s="1"/>
  <c r="AP55" i="14"/>
  <c r="AR55" i="14" s="1"/>
  <c r="AO56" i="14"/>
  <c r="AQ56" i="14" s="1"/>
  <c r="AP56" i="14"/>
  <c r="AR56" i="14" s="1"/>
  <c r="AO57" i="14"/>
  <c r="AQ57" i="14" s="1"/>
  <c r="AP57" i="14"/>
  <c r="AR57" i="14" s="1"/>
  <c r="AO58" i="14"/>
  <c r="AQ58" i="14" s="1"/>
  <c r="AP58" i="14"/>
  <c r="AR58" i="14" s="1"/>
  <c r="AO59" i="14"/>
  <c r="AQ59" i="14" s="1"/>
  <c r="AP59" i="14"/>
  <c r="AR59" i="14" s="1"/>
  <c r="AO60" i="14"/>
  <c r="AQ60" i="14" s="1"/>
  <c r="AP60" i="14"/>
  <c r="AR60" i="14" s="1"/>
  <c r="AO61" i="14"/>
  <c r="AQ61" i="14" s="1"/>
  <c r="AP61" i="14"/>
  <c r="AR61" i="14" s="1"/>
  <c r="AO62" i="14"/>
  <c r="AQ62" i="14" s="1"/>
  <c r="AP62" i="14"/>
  <c r="AR62" i="14" s="1"/>
  <c r="AO63" i="14"/>
  <c r="AQ63" i="14" s="1"/>
  <c r="AP63" i="14"/>
  <c r="AR63" i="14" s="1"/>
  <c r="AO64" i="14"/>
  <c r="AQ64" i="14" s="1"/>
  <c r="AP64" i="14"/>
  <c r="AR64" i="14" s="1"/>
  <c r="AO65" i="14"/>
  <c r="AQ65" i="14" s="1"/>
  <c r="AP65" i="14"/>
  <c r="AR65" i="14" s="1"/>
  <c r="AO66" i="14"/>
  <c r="AQ66" i="14" s="1"/>
  <c r="AP66" i="14"/>
  <c r="AR66" i="14" s="1"/>
  <c r="AO67" i="14"/>
  <c r="AQ67" i="14" s="1"/>
  <c r="AP67" i="14"/>
  <c r="AR67" i="14" s="1"/>
  <c r="AO68" i="14"/>
  <c r="AQ68" i="14" s="1"/>
  <c r="AP68" i="14"/>
  <c r="AR68" i="14" s="1"/>
  <c r="AO69" i="14"/>
  <c r="AQ69" i="14" s="1"/>
  <c r="AP69" i="14"/>
  <c r="AR69" i="14" s="1"/>
  <c r="AO70" i="14"/>
  <c r="AQ70" i="14" s="1"/>
  <c r="AP70" i="14"/>
  <c r="AR70" i="14" s="1"/>
  <c r="AO71" i="14"/>
  <c r="AQ71" i="14" s="1"/>
  <c r="AP71" i="14"/>
  <c r="AR71" i="14" s="1"/>
  <c r="AO72" i="14"/>
  <c r="AQ72" i="14" s="1"/>
  <c r="AP72" i="14"/>
  <c r="AR72" i="14" s="1"/>
  <c r="AO73" i="14"/>
  <c r="AQ73" i="14" s="1"/>
  <c r="AP73" i="14"/>
  <c r="AR73" i="14" s="1"/>
  <c r="AO74" i="14"/>
  <c r="AQ74" i="14" s="1"/>
  <c r="AP74" i="14"/>
  <c r="AR74" i="14" s="1"/>
  <c r="AO75" i="14"/>
  <c r="AQ75" i="14" s="1"/>
  <c r="AP75" i="14"/>
  <c r="AR75" i="14" s="1"/>
  <c r="AO76" i="14"/>
  <c r="AQ76" i="14" s="1"/>
  <c r="AP76" i="14"/>
  <c r="AR76" i="14" s="1"/>
  <c r="AO77" i="14"/>
  <c r="AQ77" i="14" s="1"/>
  <c r="AP77" i="14"/>
  <c r="AR77" i="14" s="1"/>
  <c r="AO78" i="14"/>
  <c r="AQ78" i="14" s="1"/>
  <c r="AP78" i="14"/>
  <c r="AR78" i="14" s="1"/>
  <c r="AO79" i="14"/>
  <c r="AQ79" i="14" s="1"/>
  <c r="AP79" i="14"/>
  <c r="AR79" i="14" s="1"/>
  <c r="AO80" i="14"/>
  <c r="AQ80" i="14" s="1"/>
  <c r="AP80" i="14"/>
  <c r="AR80" i="14" s="1"/>
  <c r="AO81" i="14"/>
  <c r="AQ81" i="14" s="1"/>
  <c r="AP81" i="14"/>
  <c r="AR81" i="14" s="1"/>
  <c r="AO82" i="14"/>
  <c r="AQ82" i="14" s="1"/>
  <c r="AP82" i="14"/>
  <c r="AR82" i="14" s="1"/>
  <c r="AO83" i="14"/>
  <c r="AQ83" i="14" s="1"/>
  <c r="AP83" i="14"/>
  <c r="AR83" i="14" s="1"/>
  <c r="AO84" i="14"/>
  <c r="AQ84" i="14" s="1"/>
  <c r="AP84" i="14"/>
  <c r="AR84" i="14" s="1"/>
  <c r="AO85" i="14"/>
  <c r="AQ85" i="14" s="1"/>
  <c r="AP85" i="14"/>
  <c r="AR85" i="14" s="1"/>
  <c r="AO86" i="14"/>
  <c r="AQ86" i="14" s="1"/>
  <c r="AP86" i="14"/>
  <c r="AR86" i="14" s="1"/>
  <c r="AO87" i="14"/>
  <c r="AQ87" i="14" s="1"/>
  <c r="AP87" i="14"/>
  <c r="AR87" i="14" s="1"/>
  <c r="AO88" i="14"/>
  <c r="AQ88" i="14" s="1"/>
  <c r="AP88" i="14"/>
  <c r="AR88" i="14" s="1"/>
  <c r="AO89" i="14"/>
  <c r="AQ89" i="14" s="1"/>
  <c r="AP89" i="14"/>
  <c r="AR89" i="14" s="1"/>
  <c r="AO90" i="14"/>
  <c r="AQ90" i="14" s="1"/>
  <c r="AP90" i="14"/>
  <c r="AR90" i="14" s="1"/>
  <c r="AO91" i="14"/>
  <c r="AQ91" i="14" s="1"/>
  <c r="AP91" i="14"/>
  <c r="AR91" i="14" s="1"/>
  <c r="AO92" i="14"/>
  <c r="AQ92" i="14" s="1"/>
  <c r="AP92" i="14"/>
  <c r="AR92" i="14" s="1"/>
  <c r="AO93" i="14"/>
  <c r="AQ93" i="14" s="1"/>
  <c r="AP93" i="14"/>
  <c r="AR93" i="14" s="1"/>
  <c r="AO94" i="14"/>
  <c r="AQ94" i="14" s="1"/>
  <c r="AP94" i="14"/>
  <c r="AR94" i="14" s="1"/>
  <c r="AO95" i="14"/>
  <c r="AQ95" i="14" s="1"/>
  <c r="AP95" i="14"/>
  <c r="AR95" i="14" s="1"/>
  <c r="AO96" i="14"/>
  <c r="AQ96" i="14" s="1"/>
  <c r="AP96" i="14"/>
  <c r="AR96" i="14" s="1"/>
  <c r="AO97" i="14"/>
  <c r="AQ97" i="14" s="1"/>
  <c r="AP97" i="14"/>
  <c r="AR97" i="14" s="1"/>
  <c r="AP98" i="14"/>
  <c r="AR98" i="14" s="1"/>
  <c r="AP99" i="14"/>
  <c r="AR99" i="14" s="1"/>
  <c r="AP100" i="14"/>
  <c r="AR100" i="14" s="1"/>
  <c r="AP101" i="14"/>
  <c r="AR101" i="14" s="1"/>
  <c r="AO102" i="14"/>
  <c r="AQ102" i="14" s="1"/>
  <c r="AP102" i="14"/>
  <c r="AR102" i="14" s="1"/>
  <c r="AO103" i="14"/>
  <c r="AQ103" i="14" s="1"/>
  <c r="AP103" i="14"/>
  <c r="AR103" i="14" s="1"/>
  <c r="AO104" i="14"/>
  <c r="AQ104" i="14" s="1"/>
  <c r="AP104" i="14"/>
  <c r="AR104" i="14" s="1"/>
  <c r="AO105" i="14"/>
  <c r="AQ105" i="14" s="1"/>
  <c r="AP105" i="14"/>
  <c r="AR105" i="14" s="1"/>
  <c r="AO106" i="14"/>
  <c r="AQ106" i="14" s="1"/>
  <c r="AO107" i="14"/>
  <c r="AQ107" i="14" s="1"/>
  <c r="AP107" i="14"/>
  <c r="AR107" i="14" s="1"/>
  <c r="AP3" i="14"/>
  <c r="AR3" i="14" s="1"/>
  <c r="AO3" i="14"/>
  <c r="AQ3" i="14" s="1"/>
  <c r="AH7" i="14"/>
  <c r="AH22" i="14"/>
  <c r="AH93" i="14"/>
  <c r="AH74" i="14"/>
  <c r="AH50" i="14"/>
  <c r="AH52" i="14"/>
  <c r="AH60" i="14"/>
  <c r="AH4" i="14"/>
  <c r="AH78" i="14"/>
  <c r="AH27" i="14"/>
  <c r="AH54" i="14"/>
  <c r="AH16" i="14"/>
  <c r="AH21" i="14"/>
  <c r="AH61" i="14"/>
  <c r="AH43" i="14"/>
  <c r="AH33" i="14"/>
  <c r="AH44" i="14"/>
  <c r="AH104" i="14"/>
  <c r="AH26" i="14"/>
  <c r="AH58" i="14"/>
  <c r="AH70" i="14"/>
  <c r="AH32" i="14"/>
  <c r="AH96" i="14"/>
  <c r="AH25" i="14"/>
  <c r="AH24" i="14"/>
  <c r="AH40" i="14"/>
  <c r="AH28" i="14"/>
  <c r="AH37" i="14"/>
  <c r="AH45" i="14"/>
  <c r="AH19" i="14"/>
  <c r="AH55" i="14"/>
  <c r="AH17" i="14"/>
  <c r="AH56" i="14"/>
  <c r="AH63" i="14"/>
  <c r="AH12" i="14"/>
  <c r="AH66" i="14"/>
  <c r="AH42" i="14"/>
  <c r="AH73" i="14"/>
  <c r="AH31" i="14"/>
  <c r="AH72" i="14"/>
  <c r="AH39" i="14"/>
  <c r="AH75" i="14"/>
  <c r="AH46" i="14"/>
  <c r="AH67" i="14"/>
  <c r="AH81" i="14"/>
  <c r="AH76" i="14"/>
  <c r="AH64" i="14"/>
  <c r="AH18" i="14"/>
  <c r="AH80" i="14"/>
  <c r="AH86" i="14"/>
  <c r="AH65" i="14"/>
  <c r="AH90" i="14"/>
  <c r="AH41" i="14"/>
  <c r="AH34" i="14"/>
  <c r="AH57" i="14"/>
  <c r="AH48" i="14"/>
  <c r="AH62" i="14"/>
  <c r="AH30" i="14"/>
  <c r="AH91" i="14"/>
  <c r="AH88" i="14"/>
  <c r="AH84" i="14"/>
  <c r="AH102" i="14"/>
  <c r="AH79" i="14"/>
  <c r="AH87" i="14"/>
  <c r="AH92" i="14"/>
  <c r="AH98" i="14"/>
  <c r="AH47" i="14"/>
  <c r="AH53" i="14"/>
  <c r="AH6" i="14"/>
  <c r="AH59" i="14"/>
  <c r="AH20" i="14"/>
  <c r="AH10" i="14"/>
  <c r="AH11" i="14"/>
  <c r="AH5" i="14"/>
  <c r="AH8" i="14"/>
  <c r="AH14" i="14"/>
  <c r="AH13" i="14"/>
  <c r="AH85" i="14"/>
  <c r="AH29" i="14"/>
  <c r="AH69" i="14"/>
  <c r="AH68" i="14"/>
  <c r="AH97" i="14"/>
  <c r="AH23" i="14"/>
  <c r="AH36" i="14"/>
  <c r="AH38" i="14"/>
  <c r="AH49" i="14"/>
  <c r="AH71" i="14"/>
  <c r="AH99" i="14"/>
  <c r="AH100" i="14"/>
  <c r="AH95" i="14"/>
  <c r="AH101" i="14"/>
  <c r="AH83" i="14"/>
  <c r="AH15" i="14"/>
  <c r="AH9" i="14"/>
  <c r="AH35" i="14"/>
  <c r="AH77" i="14"/>
  <c r="AH89" i="14"/>
  <c r="AI89" i="14" s="1"/>
  <c r="AH94" i="14"/>
  <c r="AI94" i="14" s="1"/>
  <c r="AH105" i="14"/>
  <c r="AI105" i="14" s="1"/>
  <c r="AH51" i="14"/>
  <c r="AI51" i="14" s="1"/>
  <c r="AH103" i="14"/>
  <c r="AI103" i="14" s="1"/>
  <c r="AH82" i="14"/>
  <c r="AI82" i="14" s="1"/>
  <c r="AH106" i="14"/>
  <c r="AI106" i="14" s="1"/>
  <c r="AH3" i="14"/>
  <c r="P2" i="1"/>
  <c r="AM4" i="26"/>
  <c r="AO4" i="26" s="1"/>
  <c r="AN4" i="26"/>
  <c r="AP4" i="26" s="1"/>
  <c r="AM5" i="26"/>
  <c r="AO5" i="26" s="1"/>
  <c r="AN5" i="26"/>
  <c r="AP5" i="26" s="1"/>
  <c r="AM6" i="26"/>
  <c r="AO6" i="26" s="1"/>
  <c r="AN6" i="26"/>
  <c r="AP6" i="26" s="1"/>
  <c r="AM7" i="26"/>
  <c r="AO7" i="26" s="1"/>
  <c r="AN7" i="26"/>
  <c r="AP7" i="26" s="1"/>
  <c r="AM8" i="26"/>
  <c r="AO8" i="26" s="1"/>
  <c r="AN8" i="26"/>
  <c r="AP8" i="26" s="1"/>
  <c r="AM9" i="26"/>
  <c r="AO9" i="26" s="1"/>
  <c r="AN9" i="26"/>
  <c r="AP9" i="26" s="1"/>
  <c r="AM10" i="26"/>
  <c r="AO10" i="26" s="1"/>
  <c r="AN10" i="26"/>
  <c r="AP10" i="26" s="1"/>
  <c r="AM11" i="26"/>
  <c r="AO11" i="26" s="1"/>
  <c r="AN11" i="26"/>
  <c r="AP11" i="26" s="1"/>
  <c r="AM12" i="26"/>
  <c r="AO12" i="26" s="1"/>
  <c r="AN12" i="26"/>
  <c r="AP12" i="26" s="1"/>
  <c r="AM13" i="26"/>
  <c r="AO13" i="26" s="1"/>
  <c r="AN13" i="26"/>
  <c r="AP13" i="26" s="1"/>
  <c r="AM14" i="26"/>
  <c r="AO14" i="26" s="1"/>
  <c r="AN14" i="26"/>
  <c r="AP14" i="26" s="1"/>
  <c r="AM15" i="26"/>
  <c r="AO15" i="26" s="1"/>
  <c r="AN15" i="26"/>
  <c r="AP15" i="26" s="1"/>
  <c r="AM16" i="26"/>
  <c r="AO16" i="26" s="1"/>
  <c r="AN16" i="26"/>
  <c r="AP16" i="26" s="1"/>
  <c r="AM17" i="26"/>
  <c r="AO17" i="26" s="1"/>
  <c r="AN17" i="26"/>
  <c r="AP17" i="26" s="1"/>
  <c r="AM18" i="26"/>
  <c r="AO18" i="26" s="1"/>
  <c r="AN18" i="26"/>
  <c r="AP18" i="26" s="1"/>
  <c r="AM19" i="26"/>
  <c r="AO19" i="26" s="1"/>
  <c r="AN19" i="26"/>
  <c r="AP19" i="26" s="1"/>
  <c r="AM20" i="26"/>
  <c r="AO20" i="26" s="1"/>
  <c r="AN20" i="26"/>
  <c r="AP20" i="26" s="1"/>
  <c r="AM21" i="26"/>
  <c r="AO21" i="26" s="1"/>
  <c r="AN21" i="26"/>
  <c r="AP21" i="26" s="1"/>
  <c r="AM22" i="26"/>
  <c r="AO22" i="26" s="1"/>
  <c r="AN22" i="26"/>
  <c r="AP22" i="26" s="1"/>
  <c r="AM23" i="26"/>
  <c r="AO23" i="26" s="1"/>
  <c r="AN23" i="26"/>
  <c r="AP23" i="26" s="1"/>
  <c r="AM24" i="26"/>
  <c r="AO24" i="26" s="1"/>
  <c r="AN24" i="26"/>
  <c r="AP24" i="26" s="1"/>
  <c r="AN3" i="26"/>
  <c r="AP3" i="26" s="1"/>
  <c r="AG4" i="25"/>
  <c r="AI4" i="25" s="1"/>
  <c r="AH4" i="25"/>
  <c r="AJ4" i="25" s="1"/>
  <c r="AG5" i="25"/>
  <c r="AI5" i="25" s="1"/>
  <c r="AH5" i="25"/>
  <c r="AJ5" i="25" s="1"/>
  <c r="AG6" i="25"/>
  <c r="AI6" i="25" s="1"/>
  <c r="AH6" i="25"/>
  <c r="AJ6" i="25" s="1"/>
  <c r="AG7" i="25"/>
  <c r="AI7" i="25" s="1"/>
  <c r="AH7" i="25"/>
  <c r="AJ7" i="25" s="1"/>
  <c r="AG8" i="25"/>
  <c r="AI8" i="25" s="1"/>
  <c r="AH8" i="25"/>
  <c r="AJ8" i="25" s="1"/>
  <c r="AG9" i="25"/>
  <c r="AI9" i="25" s="1"/>
  <c r="AH9" i="25"/>
  <c r="AJ9" i="25" s="1"/>
  <c r="AG10" i="25"/>
  <c r="AI10" i="25" s="1"/>
  <c r="AH10" i="25"/>
  <c r="AJ10" i="25" s="1"/>
  <c r="AG11" i="25"/>
  <c r="AI11" i="25" s="1"/>
  <c r="AH11" i="25"/>
  <c r="AJ11" i="25" s="1"/>
  <c r="AG12" i="25"/>
  <c r="AI12" i="25" s="1"/>
  <c r="AH12" i="25"/>
  <c r="AJ12" i="25" s="1"/>
  <c r="AG13" i="25"/>
  <c r="AI13" i="25" s="1"/>
  <c r="AH13" i="25"/>
  <c r="AJ13" i="25" s="1"/>
  <c r="AG14" i="25"/>
  <c r="AI14" i="25" s="1"/>
  <c r="AH14" i="25"/>
  <c r="AJ14" i="25" s="1"/>
  <c r="AG15" i="25"/>
  <c r="AI15" i="25" s="1"/>
  <c r="AH15" i="25"/>
  <c r="AJ15" i="25" s="1"/>
  <c r="AG16" i="25"/>
  <c r="AI16" i="25" s="1"/>
  <c r="AH16" i="25"/>
  <c r="AJ16" i="25" s="1"/>
  <c r="AG17" i="25"/>
  <c r="AI17" i="25" s="1"/>
  <c r="AH17" i="25"/>
  <c r="AJ17" i="25" s="1"/>
  <c r="AG18" i="25"/>
  <c r="AI18" i="25" s="1"/>
  <c r="AH18" i="25"/>
  <c r="AJ18" i="25" s="1"/>
  <c r="AG19" i="25"/>
  <c r="AI19" i="25" s="1"/>
  <c r="AH19" i="25"/>
  <c r="AJ19" i="25" s="1"/>
  <c r="AG20" i="25"/>
  <c r="AI20" i="25" s="1"/>
  <c r="AH20" i="25"/>
  <c r="AJ20" i="25" s="1"/>
  <c r="AG21" i="25"/>
  <c r="AI21" i="25" s="1"/>
  <c r="AH21" i="25"/>
  <c r="AJ21" i="25" s="1"/>
  <c r="AG22" i="25"/>
  <c r="AI22" i="25" s="1"/>
  <c r="AH22" i="25"/>
  <c r="AJ22" i="25" s="1"/>
  <c r="AG23" i="25"/>
  <c r="AI23" i="25" s="1"/>
  <c r="AH23" i="25"/>
  <c r="AJ23" i="25" s="1"/>
  <c r="AG24" i="25"/>
  <c r="AI24" i="25" s="1"/>
  <c r="AH24" i="25"/>
  <c r="AJ24" i="25" s="1"/>
  <c r="AG25" i="25"/>
  <c r="AI25" i="25" s="1"/>
  <c r="AH25" i="25"/>
  <c r="AJ25" i="25" s="1"/>
  <c r="AG26" i="25"/>
  <c r="AI26" i="25" s="1"/>
  <c r="AH26" i="25"/>
  <c r="AJ26" i="25" s="1"/>
  <c r="AG27" i="25"/>
  <c r="AI27" i="25" s="1"/>
  <c r="AH27" i="25"/>
  <c r="AJ27" i="25" s="1"/>
  <c r="AG28" i="25"/>
  <c r="AI28" i="25" s="1"/>
  <c r="AH28" i="25"/>
  <c r="AJ28" i="25" s="1"/>
  <c r="AG29" i="25"/>
  <c r="AI29" i="25" s="1"/>
  <c r="AH29" i="25"/>
  <c r="AJ29" i="25" s="1"/>
  <c r="AG30" i="25"/>
  <c r="AI30" i="25" s="1"/>
  <c r="AH30" i="25"/>
  <c r="AJ30" i="25" s="1"/>
  <c r="AG31" i="25"/>
  <c r="AI31" i="25" s="1"/>
  <c r="AH31" i="25"/>
  <c r="AJ31" i="25" s="1"/>
  <c r="AG32" i="25"/>
  <c r="AI32" i="25" s="1"/>
  <c r="AH32" i="25"/>
  <c r="AJ32" i="25" s="1"/>
  <c r="AG33" i="25"/>
  <c r="AI33" i="25" s="1"/>
  <c r="AH33" i="25"/>
  <c r="AJ33" i="25" s="1"/>
  <c r="AG34" i="25"/>
  <c r="AI34" i="25" s="1"/>
  <c r="AH34" i="25"/>
  <c r="AJ34" i="25" s="1"/>
  <c r="AG35" i="25"/>
  <c r="AI35" i="25" s="1"/>
  <c r="AH35" i="25"/>
  <c r="AJ35" i="25" s="1"/>
  <c r="AG36" i="25"/>
  <c r="AI36" i="25" s="1"/>
  <c r="AH36" i="25"/>
  <c r="AJ36" i="25" s="1"/>
  <c r="AG37" i="25"/>
  <c r="AI37" i="25" s="1"/>
  <c r="AH37" i="25"/>
  <c r="AJ37" i="25" s="1"/>
  <c r="AG38" i="25"/>
  <c r="AI38" i="25" s="1"/>
  <c r="AH38" i="25"/>
  <c r="AJ38" i="25" s="1"/>
  <c r="AG39" i="25"/>
  <c r="AI39" i="25" s="1"/>
  <c r="AH39" i="25"/>
  <c r="AJ39" i="25" s="1"/>
  <c r="AG40" i="25"/>
  <c r="AI40" i="25" s="1"/>
  <c r="AH40" i="25"/>
  <c r="AJ40" i="25" s="1"/>
  <c r="AG41" i="25"/>
  <c r="AI41" i="25" s="1"/>
  <c r="AH41" i="25"/>
  <c r="AJ41" i="25" s="1"/>
  <c r="AG42" i="25"/>
  <c r="AI42" i="25" s="1"/>
  <c r="AH42" i="25"/>
  <c r="AJ42" i="25" s="1"/>
  <c r="AG43" i="25"/>
  <c r="AI43" i="25" s="1"/>
  <c r="AH43" i="25"/>
  <c r="AJ43" i="25" s="1"/>
  <c r="AG44" i="25"/>
  <c r="AI44" i="25" s="1"/>
  <c r="AH44" i="25"/>
  <c r="AJ44" i="25" s="1"/>
  <c r="AG45" i="25"/>
  <c r="AI45" i="25" s="1"/>
  <c r="AH45" i="25"/>
  <c r="AJ45" i="25" s="1"/>
  <c r="AG46" i="25"/>
  <c r="AI46" i="25" s="1"/>
  <c r="AH46" i="25"/>
  <c r="AJ46" i="25" s="1"/>
  <c r="AH3" i="25"/>
  <c r="AJ3" i="25" s="1"/>
  <c r="AG3" i="25"/>
  <c r="AI3" i="25" s="1"/>
  <c r="Y4" i="30"/>
  <c r="Y5" i="30"/>
  <c r="Y6" i="30"/>
  <c r="Y7" i="30"/>
  <c r="Y8" i="30"/>
  <c r="Y9" i="30"/>
  <c r="Y10" i="30"/>
  <c r="Y11" i="30"/>
  <c r="Y12" i="30"/>
  <c r="Y13" i="30"/>
  <c r="Y14" i="30"/>
  <c r="Y15" i="30"/>
  <c r="Y16" i="30"/>
  <c r="Y17" i="30"/>
  <c r="Y18" i="30"/>
  <c r="Y19" i="30"/>
  <c r="Y20" i="30"/>
  <c r="Y21" i="30"/>
  <c r="Y22" i="30"/>
  <c r="Y23" i="30"/>
  <c r="Y24" i="30"/>
  <c r="Y25" i="30"/>
  <c r="Y26" i="30"/>
  <c r="Y27" i="30"/>
  <c r="Y28" i="30"/>
  <c r="Y29" i="30"/>
  <c r="Y30" i="30"/>
  <c r="Y31" i="30"/>
  <c r="Y3" i="30"/>
  <c r="X4" i="30"/>
  <c r="X5" i="30"/>
  <c r="X6" i="30"/>
  <c r="X7" i="30"/>
  <c r="X8" i="30"/>
  <c r="X9" i="30"/>
  <c r="X10" i="30"/>
  <c r="X11" i="30"/>
  <c r="X12" i="30"/>
  <c r="X13" i="30"/>
  <c r="X14" i="30"/>
  <c r="X15" i="30"/>
  <c r="X16" i="30"/>
  <c r="X17" i="30"/>
  <c r="X18" i="30"/>
  <c r="X19" i="30"/>
  <c r="X20" i="30"/>
  <c r="X21" i="30"/>
  <c r="X22" i="30"/>
  <c r="X23" i="30"/>
  <c r="X24" i="30"/>
  <c r="X25" i="30"/>
  <c r="X26" i="30"/>
  <c r="X27" i="30"/>
  <c r="X28" i="30"/>
  <c r="X29" i="30"/>
  <c r="X30" i="30"/>
  <c r="X31" i="30"/>
  <c r="X3" i="30"/>
  <c r="X33" i="30" s="1"/>
  <c r="AC43" i="25"/>
  <c r="AD43" i="25"/>
  <c r="AE43" i="25"/>
  <c r="AC44" i="25"/>
  <c r="AD44" i="25"/>
  <c r="AE44" i="25"/>
  <c r="AC45" i="25"/>
  <c r="AD45" i="25"/>
  <c r="AE45" i="25"/>
  <c r="AC46" i="25"/>
  <c r="AD46" i="25"/>
  <c r="AE46" i="25"/>
  <c r="T43" i="25"/>
  <c r="U43" i="25" s="1"/>
  <c r="V43" i="25"/>
  <c r="W43" i="25" s="1"/>
  <c r="T44" i="25"/>
  <c r="U44" i="25" s="1"/>
  <c r="V44" i="25"/>
  <c r="W44" i="25" s="1"/>
  <c r="T45" i="25"/>
  <c r="U45" i="25" s="1"/>
  <c r="V45" i="25"/>
  <c r="W45" i="25" s="1"/>
  <c r="T46" i="25"/>
  <c r="U46" i="25" s="1"/>
  <c r="V46" i="25"/>
  <c r="W46" i="25" s="1"/>
  <c r="Q43" i="25"/>
  <c r="R43" i="25" s="1"/>
  <c r="Q44" i="25"/>
  <c r="R44" i="25" s="1"/>
  <c r="Q45" i="25"/>
  <c r="R45" i="25" s="1"/>
  <c r="Q46" i="25"/>
  <c r="R46" i="25" s="1"/>
  <c r="T30" i="30"/>
  <c r="U30" i="30"/>
  <c r="V30" i="30"/>
  <c r="T31" i="30"/>
  <c r="U31" i="30"/>
  <c r="V31" i="30"/>
  <c r="M29" i="30"/>
  <c r="N29" i="30" s="1"/>
  <c r="M30" i="30"/>
  <c r="N30" i="30" s="1"/>
  <c r="M31" i="30"/>
  <c r="N31" i="30" s="1"/>
  <c r="T29" i="30"/>
  <c r="U29" i="30"/>
  <c r="V29" i="30"/>
  <c r="AV12" i="27" l="1"/>
  <c r="AP26" i="26"/>
  <c r="AP106" i="14"/>
  <c r="AR106" i="14" s="1"/>
  <c r="AQ109" i="14"/>
  <c r="AR109" i="14"/>
  <c r="Y33" i="30"/>
  <c r="AO26" i="26"/>
  <c r="AJ48" i="25"/>
  <c r="AI48" i="25"/>
  <c r="F26" i="26" l="1"/>
  <c r="F48" i="25"/>
  <c r="T3" i="30"/>
  <c r="AC3" i="25"/>
  <c r="AW3" i="29"/>
  <c r="AV3" i="29"/>
  <c r="AO4" i="27"/>
  <c r="AP4" i="27"/>
  <c r="AQ4" i="27"/>
  <c r="AO5" i="27"/>
  <c r="AP5" i="27"/>
  <c r="AQ5" i="27"/>
  <c r="AO6" i="27"/>
  <c r="AP6" i="27"/>
  <c r="AQ6" i="27"/>
  <c r="AO7" i="27"/>
  <c r="AP7" i="27"/>
  <c r="AQ7" i="27"/>
  <c r="AO8" i="27"/>
  <c r="AP8" i="27"/>
  <c r="AQ8" i="27"/>
  <c r="AO9" i="27"/>
  <c r="AP9" i="27"/>
  <c r="AQ9" i="27"/>
  <c r="AO10" i="27"/>
  <c r="AP10" i="27"/>
  <c r="AQ10" i="27"/>
  <c r="AQ3" i="27"/>
  <c r="AP3" i="27"/>
  <c r="AO3" i="27"/>
  <c r="AK24" i="26"/>
  <c r="AJ24" i="26"/>
  <c r="AI24" i="26"/>
  <c r="AK23" i="26"/>
  <c r="AJ23" i="26"/>
  <c r="AI23" i="26"/>
  <c r="AK22" i="26"/>
  <c r="AJ22" i="26"/>
  <c r="AI22" i="26"/>
  <c r="AK21" i="26"/>
  <c r="AJ21" i="26"/>
  <c r="AI21" i="26"/>
  <c r="AK20" i="26"/>
  <c r="AJ20" i="26"/>
  <c r="AI20" i="26"/>
  <c r="AK19" i="26"/>
  <c r="AJ19" i="26"/>
  <c r="AI19" i="26"/>
  <c r="AK18" i="26"/>
  <c r="AJ18" i="26"/>
  <c r="AI18" i="26"/>
  <c r="AK17" i="26"/>
  <c r="AJ17" i="26"/>
  <c r="AI17" i="26"/>
  <c r="AK16" i="26"/>
  <c r="AJ16" i="26"/>
  <c r="AI16" i="26"/>
  <c r="AK15" i="26"/>
  <c r="AJ15" i="26"/>
  <c r="AI15" i="26"/>
  <c r="AK14" i="26"/>
  <c r="AJ14" i="26"/>
  <c r="AI14" i="26"/>
  <c r="AK13" i="26"/>
  <c r="AJ13" i="26"/>
  <c r="AI13" i="26"/>
  <c r="AK12" i="26"/>
  <c r="AJ12" i="26"/>
  <c r="AI12" i="26"/>
  <c r="AK11" i="26"/>
  <c r="AJ11" i="26"/>
  <c r="AI11" i="26"/>
  <c r="AK10" i="26"/>
  <c r="AJ10" i="26"/>
  <c r="AI10" i="26"/>
  <c r="AK9" i="26"/>
  <c r="AJ9" i="26"/>
  <c r="AI9" i="26"/>
  <c r="AK8" i="26"/>
  <c r="AJ8" i="26"/>
  <c r="AI8" i="26"/>
  <c r="AK7" i="26"/>
  <c r="AJ7" i="26"/>
  <c r="AI7" i="26"/>
  <c r="AK6" i="26"/>
  <c r="AJ6" i="26"/>
  <c r="AI6" i="26"/>
  <c r="AK5" i="26"/>
  <c r="AJ5" i="26"/>
  <c r="AI5" i="26"/>
  <c r="AK4" i="26"/>
  <c r="AJ4" i="26"/>
  <c r="AI4" i="26"/>
  <c r="AK3" i="26"/>
  <c r="AJ3" i="26"/>
  <c r="AI3" i="26"/>
  <c r="AE29" i="25"/>
  <c r="AE30" i="25"/>
  <c r="AE31" i="25"/>
  <c r="AE32" i="25"/>
  <c r="AE33" i="25"/>
  <c r="AE34" i="25"/>
  <c r="AE35" i="25"/>
  <c r="AE36" i="25"/>
  <c r="AE37" i="25"/>
  <c r="AE38" i="25"/>
  <c r="AE39" i="25"/>
  <c r="AE40" i="25"/>
  <c r="AE41" i="25"/>
  <c r="AE42" i="25"/>
  <c r="AD29" i="25"/>
  <c r="AD30" i="25"/>
  <c r="AD31" i="25"/>
  <c r="AD32" i="25"/>
  <c r="AD33" i="25"/>
  <c r="AD34" i="25"/>
  <c r="AD35" i="25"/>
  <c r="AD36" i="25"/>
  <c r="AD37" i="25"/>
  <c r="AD38" i="25"/>
  <c r="AD39" i="25"/>
  <c r="AD40" i="25"/>
  <c r="AD41" i="25"/>
  <c r="AD42" i="25"/>
  <c r="AC4" i="25"/>
  <c r="AC5" i="25"/>
  <c r="AC6" i="25"/>
  <c r="AC7" i="25"/>
  <c r="AC8" i="25"/>
  <c r="AC9" i="25"/>
  <c r="AC10" i="25"/>
  <c r="AC11" i="25"/>
  <c r="AC12" i="25"/>
  <c r="AC13" i="25"/>
  <c r="AC14" i="25"/>
  <c r="AC15" i="25"/>
  <c r="AC16" i="25"/>
  <c r="AC17" i="25"/>
  <c r="AC18" i="25"/>
  <c r="AC19" i="25"/>
  <c r="AC20" i="25"/>
  <c r="AC21" i="25"/>
  <c r="AC22" i="25"/>
  <c r="AC23" i="25"/>
  <c r="AC24" i="25"/>
  <c r="AC25" i="25"/>
  <c r="AC26" i="25"/>
  <c r="AC27" i="25"/>
  <c r="AC28" i="25"/>
  <c r="AC29" i="25"/>
  <c r="AC30" i="25"/>
  <c r="AC31" i="25"/>
  <c r="AC32" i="25"/>
  <c r="AC33" i="25"/>
  <c r="AC34" i="25"/>
  <c r="AC35" i="25"/>
  <c r="AC36" i="25"/>
  <c r="AC37" i="25"/>
  <c r="AC38" i="25"/>
  <c r="AC39" i="25"/>
  <c r="AC40" i="25"/>
  <c r="AC41" i="25"/>
  <c r="AC42" i="25"/>
  <c r="AE28" i="25"/>
  <c r="AD28" i="25"/>
  <c r="AE27" i="25"/>
  <c r="AD27" i="25"/>
  <c r="AE26" i="25"/>
  <c r="AD26" i="25"/>
  <c r="AE25" i="25"/>
  <c r="AD25" i="25"/>
  <c r="AE24" i="25"/>
  <c r="AD24" i="25"/>
  <c r="AE23" i="25"/>
  <c r="AD23" i="25"/>
  <c r="AE22" i="25"/>
  <c r="AD22" i="25"/>
  <c r="AE21" i="25"/>
  <c r="AD21" i="25"/>
  <c r="AE20" i="25"/>
  <c r="AD20" i="25"/>
  <c r="AE19" i="25"/>
  <c r="AD19" i="25"/>
  <c r="AE18" i="25"/>
  <c r="AD18" i="25"/>
  <c r="AE17" i="25"/>
  <c r="AD17" i="25"/>
  <c r="AE16" i="25"/>
  <c r="AD16" i="25"/>
  <c r="AE15" i="25"/>
  <c r="AD15" i="25"/>
  <c r="AE14" i="25"/>
  <c r="AD14" i="25"/>
  <c r="AE13" i="25"/>
  <c r="AD13" i="25"/>
  <c r="AE12" i="25"/>
  <c r="AD12" i="25"/>
  <c r="AE11" i="25"/>
  <c r="AD11" i="25"/>
  <c r="AE10" i="25"/>
  <c r="AD10" i="25"/>
  <c r="AE9" i="25"/>
  <c r="AD9" i="25"/>
  <c r="AE8" i="25"/>
  <c r="AD8" i="25"/>
  <c r="AE7" i="25"/>
  <c r="AD7" i="25"/>
  <c r="AE6" i="25"/>
  <c r="AD6" i="25"/>
  <c r="AE5" i="25"/>
  <c r="AD5" i="25"/>
  <c r="AE4" i="25"/>
  <c r="AD4" i="25"/>
  <c r="AE3" i="25"/>
  <c r="AD3" i="25"/>
  <c r="V4" i="30"/>
  <c r="V5" i="30"/>
  <c r="V6" i="30"/>
  <c r="V7" i="30"/>
  <c r="V8" i="30"/>
  <c r="V9" i="30"/>
  <c r="V10" i="30"/>
  <c r="V11" i="30"/>
  <c r="V12" i="30"/>
  <c r="V13" i="30"/>
  <c r="V14" i="30"/>
  <c r="V15" i="30"/>
  <c r="V16" i="30"/>
  <c r="V17" i="30"/>
  <c r="V18" i="30"/>
  <c r="V19" i="30"/>
  <c r="V20" i="30"/>
  <c r="V21" i="30"/>
  <c r="V22" i="30"/>
  <c r="V23" i="30"/>
  <c r="V24" i="30"/>
  <c r="V25" i="30"/>
  <c r="V26" i="30"/>
  <c r="V27" i="30"/>
  <c r="V28" i="30"/>
  <c r="V3" i="30"/>
  <c r="U4" i="30"/>
  <c r="U5" i="30"/>
  <c r="U6" i="30"/>
  <c r="U7" i="30"/>
  <c r="U8" i="30"/>
  <c r="U9" i="30"/>
  <c r="U10" i="30"/>
  <c r="U11" i="30"/>
  <c r="U12" i="30"/>
  <c r="U13" i="30"/>
  <c r="U14" i="30"/>
  <c r="U15" i="30"/>
  <c r="U16" i="30"/>
  <c r="U17" i="30"/>
  <c r="U18" i="30"/>
  <c r="U19" i="30"/>
  <c r="U20" i="30"/>
  <c r="U21" i="30"/>
  <c r="U22" i="30"/>
  <c r="U23" i="30"/>
  <c r="U24" i="30"/>
  <c r="U25" i="30"/>
  <c r="U26" i="30"/>
  <c r="U27" i="30"/>
  <c r="U28" i="30"/>
  <c r="U3" i="30"/>
  <c r="T4" i="30"/>
  <c r="T5" i="30"/>
  <c r="T6" i="30"/>
  <c r="T7" i="30"/>
  <c r="T8" i="30"/>
  <c r="T9" i="30"/>
  <c r="T10" i="30"/>
  <c r="T11" i="30"/>
  <c r="T12" i="30"/>
  <c r="T13" i="30"/>
  <c r="T14" i="30"/>
  <c r="T15" i="30"/>
  <c r="T16" i="30"/>
  <c r="T17" i="30"/>
  <c r="T18" i="30"/>
  <c r="T19" i="30"/>
  <c r="T20" i="30"/>
  <c r="T21" i="30"/>
  <c r="T22" i="30"/>
  <c r="T23" i="30"/>
  <c r="T24" i="30"/>
  <c r="T25" i="30"/>
  <c r="T26" i="30"/>
  <c r="T27" i="30"/>
  <c r="T28" i="30"/>
  <c r="P5" i="1"/>
  <c r="P3" i="1"/>
  <c r="P4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5" i="1"/>
  <c r="P656" i="1"/>
  <c r="P657" i="1"/>
  <c r="P658" i="1"/>
  <c r="P659" i="1"/>
  <c r="P660" i="1"/>
  <c r="P661" i="1"/>
  <c r="P662" i="1"/>
  <c r="P663" i="1"/>
  <c r="P664" i="1"/>
  <c r="P665" i="1"/>
  <c r="P666" i="1"/>
  <c r="P667" i="1"/>
  <c r="P668" i="1"/>
  <c r="P669" i="1"/>
  <c r="P670" i="1"/>
  <c r="P671" i="1"/>
  <c r="P672" i="1"/>
  <c r="P673" i="1"/>
  <c r="P674" i="1"/>
  <c r="P675" i="1"/>
  <c r="P676" i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92" i="1"/>
  <c r="P693" i="1"/>
  <c r="P694" i="1"/>
  <c r="P695" i="1"/>
  <c r="P696" i="1"/>
  <c r="P697" i="1"/>
  <c r="P698" i="1"/>
  <c r="P699" i="1"/>
  <c r="P700" i="1"/>
  <c r="P701" i="1"/>
  <c r="P702" i="1"/>
  <c r="P703" i="1"/>
  <c r="P704" i="1"/>
  <c r="P705" i="1"/>
  <c r="P706" i="1"/>
  <c r="P707" i="1"/>
  <c r="P708" i="1"/>
  <c r="P709" i="1"/>
  <c r="P710" i="1"/>
  <c r="P711" i="1"/>
  <c r="P712" i="1"/>
  <c r="P713" i="1"/>
  <c r="P714" i="1"/>
  <c r="P715" i="1"/>
  <c r="P716" i="1"/>
  <c r="P717" i="1"/>
  <c r="P718" i="1"/>
  <c r="P719" i="1"/>
  <c r="P720" i="1"/>
  <c r="P721" i="1"/>
  <c r="P722" i="1"/>
  <c r="P723" i="1"/>
  <c r="P724" i="1"/>
  <c r="P725" i="1"/>
  <c r="P726" i="1"/>
  <c r="P727" i="1"/>
  <c r="P728" i="1"/>
  <c r="P729" i="1"/>
  <c r="P730" i="1"/>
  <c r="P731" i="1"/>
  <c r="P732" i="1"/>
  <c r="P733" i="1"/>
  <c r="P734" i="1"/>
  <c r="P735" i="1"/>
  <c r="P736" i="1"/>
  <c r="P737" i="1"/>
  <c r="P738" i="1"/>
  <c r="P739" i="1"/>
  <c r="P740" i="1"/>
  <c r="P741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P754" i="1"/>
  <c r="P755" i="1"/>
  <c r="P756" i="1"/>
  <c r="P757" i="1"/>
  <c r="P758" i="1"/>
  <c r="P759" i="1"/>
  <c r="P760" i="1"/>
  <c r="P761" i="1"/>
  <c r="P762" i="1"/>
  <c r="P763" i="1"/>
  <c r="P764" i="1"/>
  <c r="P765" i="1"/>
  <c r="P766" i="1"/>
  <c r="P767" i="1"/>
  <c r="P768" i="1"/>
  <c r="P769" i="1"/>
  <c r="P770" i="1"/>
  <c r="P771" i="1"/>
  <c r="P772" i="1"/>
  <c r="P773" i="1"/>
  <c r="P774" i="1"/>
  <c r="P775" i="1"/>
  <c r="P776" i="1"/>
  <c r="P777" i="1"/>
  <c r="P778" i="1"/>
  <c r="P779" i="1"/>
  <c r="P780" i="1"/>
  <c r="P781" i="1"/>
  <c r="P782" i="1"/>
  <c r="P783" i="1"/>
  <c r="P784" i="1"/>
  <c r="P785" i="1"/>
  <c r="P786" i="1"/>
  <c r="P787" i="1"/>
  <c r="P788" i="1"/>
  <c r="P789" i="1"/>
  <c r="P790" i="1"/>
  <c r="P791" i="1"/>
  <c r="P792" i="1"/>
  <c r="P793" i="1"/>
  <c r="P794" i="1"/>
  <c r="P795" i="1"/>
  <c r="P796" i="1"/>
  <c r="P797" i="1"/>
  <c r="P798" i="1"/>
  <c r="P799" i="1"/>
  <c r="P800" i="1"/>
  <c r="P801" i="1"/>
  <c r="P802" i="1"/>
  <c r="P803" i="1"/>
  <c r="P804" i="1"/>
  <c r="P805" i="1"/>
  <c r="P806" i="1"/>
  <c r="P807" i="1"/>
  <c r="P808" i="1"/>
  <c r="P809" i="1"/>
  <c r="P810" i="1"/>
  <c r="P811" i="1"/>
  <c r="P812" i="1"/>
  <c r="P813" i="1"/>
  <c r="P814" i="1"/>
  <c r="P815" i="1"/>
  <c r="P816" i="1"/>
  <c r="P817" i="1"/>
  <c r="P818" i="1"/>
  <c r="P819" i="1"/>
  <c r="P820" i="1"/>
  <c r="P821" i="1"/>
  <c r="P822" i="1"/>
  <c r="P823" i="1"/>
  <c r="P824" i="1"/>
  <c r="P825" i="1"/>
  <c r="P826" i="1"/>
  <c r="P827" i="1"/>
  <c r="P828" i="1"/>
  <c r="P829" i="1"/>
  <c r="P830" i="1"/>
  <c r="P831" i="1"/>
  <c r="P832" i="1"/>
  <c r="P833" i="1"/>
  <c r="P834" i="1"/>
  <c r="P835" i="1"/>
  <c r="P836" i="1"/>
  <c r="P837" i="1"/>
  <c r="P838" i="1"/>
  <c r="P839" i="1"/>
  <c r="P840" i="1"/>
  <c r="P841" i="1"/>
  <c r="P842" i="1"/>
  <c r="P843" i="1"/>
  <c r="P844" i="1"/>
  <c r="P845" i="1"/>
  <c r="P846" i="1"/>
  <c r="P847" i="1"/>
  <c r="P848" i="1"/>
  <c r="P849" i="1"/>
  <c r="P850" i="1"/>
  <c r="P851" i="1"/>
  <c r="P852" i="1"/>
  <c r="P853" i="1"/>
  <c r="P854" i="1"/>
  <c r="P855" i="1"/>
  <c r="P856" i="1"/>
  <c r="P857" i="1"/>
  <c r="P858" i="1"/>
  <c r="P859" i="1"/>
  <c r="P860" i="1"/>
  <c r="P861" i="1"/>
  <c r="P862" i="1"/>
  <c r="P863" i="1"/>
  <c r="P864" i="1"/>
  <c r="P865" i="1"/>
  <c r="P866" i="1"/>
  <c r="P867" i="1"/>
  <c r="P868" i="1"/>
  <c r="P869" i="1"/>
  <c r="P870" i="1"/>
  <c r="P871" i="1"/>
  <c r="P872" i="1"/>
  <c r="P873" i="1"/>
  <c r="P874" i="1"/>
  <c r="P875" i="1"/>
  <c r="P876" i="1"/>
  <c r="P877" i="1"/>
  <c r="P878" i="1"/>
  <c r="P879" i="1"/>
  <c r="P880" i="1"/>
  <c r="P881" i="1"/>
  <c r="P882" i="1"/>
  <c r="P883" i="1"/>
  <c r="P884" i="1"/>
  <c r="P885" i="1"/>
  <c r="P886" i="1"/>
  <c r="P887" i="1"/>
  <c r="P888" i="1"/>
  <c r="P889" i="1"/>
  <c r="P890" i="1"/>
  <c r="P891" i="1"/>
  <c r="P892" i="1"/>
  <c r="P893" i="1"/>
  <c r="P894" i="1"/>
  <c r="P895" i="1"/>
  <c r="P896" i="1"/>
  <c r="P897" i="1"/>
  <c r="P898" i="1"/>
  <c r="P899" i="1"/>
  <c r="P900" i="1"/>
  <c r="P901" i="1"/>
  <c r="P902" i="1"/>
  <c r="P903" i="1"/>
  <c r="P904" i="1"/>
  <c r="P905" i="1"/>
  <c r="P906" i="1"/>
  <c r="P907" i="1"/>
  <c r="P908" i="1"/>
  <c r="P909" i="1"/>
  <c r="P910" i="1"/>
  <c r="P911" i="1"/>
  <c r="P912" i="1"/>
  <c r="P913" i="1"/>
  <c r="P914" i="1"/>
  <c r="P915" i="1"/>
  <c r="P916" i="1"/>
  <c r="P917" i="1"/>
  <c r="P918" i="1"/>
  <c r="P919" i="1"/>
  <c r="P920" i="1"/>
  <c r="P921" i="1"/>
  <c r="P922" i="1"/>
  <c r="P923" i="1"/>
  <c r="P924" i="1"/>
  <c r="P925" i="1"/>
  <c r="P926" i="1"/>
  <c r="P927" i="1"/>
  <c r="P928" i="1"/>
  <c r="P929" i="1"/>
  <c r="P930" i="1"/>
  <c r="P931" i="1"/>
  <c r="P932" i="1"/>
  <c r="P933" i="1"/>
  <c r="P934" i="1"/>
  <c r="P935" i="1"/>
  <c r="P936" i="1"/>
  <c r="P937" i="1"/>
  <c r="P938" i="1"/>
  <c r="P939" i="1"/>
  <c r="P940" i="1"/>
  <c r="P941" i="1"/>
  <c r="P942" i="1"/>
  <c r="P943" i="1"/>
  <c r="P944" i="1"/>
  <c r="P945" i="1"/>
  <c r="P946" i="1"/>
  <c r="P947" i="1"/>
  <c r="P948" i="1"/>
  <c r="P949" i="1"/>
  <c r="P950" i="1"/>
  <c r="P951" i="1"/>
  <c r="P952" i="1"/>
  <c r="P953" i="1"/>
  <c r="P954" i="1"/>
  <c r="P955" i="1"/>
  <c r="P956" i="1"/>
  <c r="P957" i="1"/>
  <c r="P958" i="1"/>
  <c r="P959" i="1"/>
  <c r="P960" i="1"/>
  <c r="P961" i="1"/>
  <c r="P962" i="1"/>
  <c r="P963" i="1"/>
  <c r="P964" i="1"/>
  <c r="P965" i="1"/>
  <c r="P966" i="1"/>
  <c r="P967" i="1"/>
  <c r="P968" i="1"/>
  <c r="P969" i="1"/>
  <c r="P970" i="1"/>
  <c r="P971" i="1"/>
  <c r="P972" i="1"/>
  <c r="P973" i="1"/>
  <c r="P974" i="1"/>
  <c r="P975" i="1"/>
  <c r="P976" i="1"/>
  <c r="P977" i="1"/>
  <c r="P978" i="1"/>
  <c r="P979" i="1"/>
  <c r="P980" i="1"/>
  <c r="P981" i="1"/>
  <c r="P982" i="1"/>
  <c r="P983" i="1"/>
  <c r="P984" i="1"/>
  <c r="P985" i="1"/>
  <c r="P986" i="1"/>
  <c r="P987" i="1"/>
  <c r="P988" i="1"/>
  <c r="P989" i="1"/>
  <c r="P990" i="1"/>
  <c r="P991" i="1"/>
  <c r="P992" i="1"/>
  <c r="P993" i="1"/>
  <c r="P994" i="1"/>
  <c r="P995" i="1"/>
  <c r="P996" i="1"/>
  <c r="P997" i="1"/>
  <c r="P998" i="1"/>
  <c r="P999" i="1"/>
  <c r="P1000" i="1"/>
  <c r="P1001" i="1"/>
  <c r="P1002" i="1"/>
  <c r="P1003" i="1"/>
  <c r="P1004" i="1"/>
  <c r="P1005" i="1"/>
  <c r="P1006" i="1"/>
  <c r="P1007" i="1"/>
  <c r="P1008" i="1"/>
  <c r="P1009" i="1"/>
  <c r="P1010" i="1"/>
  <c r="P1011" i="1"/>
  <c r="P1012" i="1"/>
  <c r="P1013" i="1"/>
  <c r="P1014" i="1"/>
  <c r="P1015" i="1"/>
  <c r="P1016" i="1"/>
  <c r="P1017" i="1"/>
  <c r="P1018" i="1"/>
  <c r="P1019" i="1"/>
  <c r="P1020" i="1"/>
  <c r="P1021" i="1"/>
  <c r="P1022" i="1"/>
  <c r="P1023" i="1"/>
  <c r="P1024" i="1"/>
  <c r="P1025" i="1"/>
  <c r="P1026" i="1"/>
  <c r="P1027" i="1"/>
  <c r="P1028" i="1"/>
  <c r="P1029" i="1"/>
  <c r="P1030" i="1"/>
  <c r="P1031" i="1"/>
  <c r="P1032" i="1"/>
  <c r="P1033" i="1"/>
  <c r="P1034" i="1"/>
  <c r="P1035" i="1"/>
  <c r="P1036" i="1"/>
  <c r="P1037" i="1"/>
  <c r="P1038" i="1"/>
  <c r="P1039" i="1"/>
  <c r="P1040" i="1"/>
  <c r="P1041" i="1"/>
  <c r="P1042" i="1"/>
  <c r="P1043" i="1"/>
  <c r="P1044" i="1"/>
  <c r="P1045" i="1"/>
  <c r="P1046" i="1"/>
  <c r="P1047" i="1"/>
  <c r="P1048" i="1"/>
  <c r="P1049" i="1"/>
  <c r="P1050" i="1"/>
  <c r="P1051" i="1"/>
  <c r="P1052" i="1"/>
  <c r="P1053" i="1"/>
  <c r="P1054" i="1"/>
  <c r="P1055" i="1"/>
  <c r="P1056" i="1"/>
  <c r="P1057" i="1"/>
  <c r="P1058" i="1"/>
  <c r="P1059" i="1"/>
  <c r="P1060" i="1"/>
  <c r="P1061" i="1"/>
  <c r="P1062" i="1"/>
  <c r="P1063" i="1"/>
  <c r="P1064" i="1"/>
  <c r="P1065" i="1"/>
  <c r="P1066" i="1"/>
  <c r="P1067" i="1"/>
  <c r="P1068" i="1"/>
  <c r="P1069" i="1"/>
  <c r="P1070" i="1"/>
  <c r="P1071" i="1"/>
  <c r="P1072" i="1"/>
  <c r="P1073" i="1"/>
  <c r="P1074" i="1"/>
  <c r="P1075" i="1"/>
  <c r="P1076" i="1"/>
  <c r="P1077" i="1"/>
  <c r="P1078" i="1"/>
  <c r="P1079" i="1"/>
  <c r="P1080" i="1"/>
  <c r="P1081" i="1"/>
  <c r="P1082" i="1"/>
  <c r="P1083" i="1"/>
  <c r="P1084" i="1"/>
  <c r="P1085" i="1"/>
  <c r="P1086" i="1"/>
  <c r="P1087" i="1"/>
  <c r="P1088" i="1"/>
  <c r="P1089" i="1"/>
  <c r="P1090" i="1"/>
  <c r="P1091" i="1"/>
  <c r="P1092" i="1"/>
  <c r="P1093" i="1"/>
  <c r="P1094" i="1"/>
  <c r="P1095" i="1"/>
  <c r="P1096" i="1"/>
  <c r="P1097" i="1"/>
  <c r="P1098" i="1"/>
  <c r="P1099" i="1"/>
  <c r="P1100" i="1"/>
  <c r="P1101" i="1"/>
  <c r="P1102" i="1"/>
  <c r="P1103" i="1"/>
  <c r="P1104" i="1"/>
  <c r="P1105" i="1"/>
  <c r="P1106" i="1"/>
  <c r="P1107" i="1"/>
  <c r="P1108" i="1"/>
  <c r="P1109" i="1"/>
  <c r="P1110" i="1"/>
  <c r="P1111" i="1"/>
  <c r="P1112" i="1"/>
  <c r="P1113" i="1"/>
  <c r="P1114" i="1"/>
  <c r="P1115" i="1"/>
  <c r="P1116" i="1"/>
  <c r="P1117" i="1"/>
  <c r="P1118" i="1"/>
  <c r="P1119" i="1"/>
  <c r="P1120" i="1"/>
  <c r="P1121" i="1"/>
  <c r="P1122" i="1"/>
  <c r="P1123" i="1"/>
  <c r="P1124" i="1"/>
  <c r="P1125" i="1"/>
  <c r="P1126" i="1"/>
  <c r="P1127" i="1"/>
  <c r="P1128" i="1"/>
  <c r="P1129" i="1"/>
  <c r="P1130" i="1"/>
  <c r="P1131" i="1"/>
  <c r="P1132" i="1"/>
  <c r="P1133" i="1"/>
  <c r="P1134" i="1"/>
  <c r="P1135" i="1"/>
  <c r="P1136" i="1"/>
  <c r="P1137" i="1"/>
  <c r="P1138" i="1"/>
  <c r="P1139" i="1"/>
  <c r="P1140" i="1"/>
  <c r="P1141" i="1"/>
  <c r="P1142" i="1"/>
  <c r="P1143" i="1"/>
  <c r="P1144" i="1"/>
  <c r="P1145" i="1"/>
  <c r="P1146" i="1"/>
  <c r="P1147" i="1"/>
  <c r="P1148" i="1"/>
  <c r="P1149" i="1"/>
  <c r="P1150" i="1"/>
  <c r="P1151" i="1"/>
  <c r="P1152" i="1"/>
  <c r="P1153" i="1"/>
  <c r="P1154" i="1"/>
  <c r="P1155" i="1"/>
  <c r="P1156" i="1"/>
  <c r="P1157" i="1"/>
  <c r="P1158" i="1"/>
  <c r="P1159" i="1"/>
  <c r="P1160" i="1"/>
  <c r="P1161" i="1"/>
  <c r="P1162" i="1"/>
  <c r="P1163" i="1"/>
  <c r="P1164" i="1"/>
  <c r="P1165" i="1"/>
  <c r="P1166" i="1"/>
  <c r="P1167" i="1"/>
  <c r="P1168" i="1"/>
  <c r="P1169" i="1"/>
  <c r="P1170" i="1"/>
  <c r="P1171" i="1"/>
  <c r="P1172" i="1"/>
  <c r="P1173" i="1"/>
  <c r="P1174" i="1"/>
  <c r="P1175" i="1"/>
  <c r="P1176" i="1"/>
  <c r="P1177" i="1"/>
  <c r="P1178" i="1"/>
  <c r="P1179" i="1"/>
  <c r="P1180" i="1"/>
  <c r="P1181" i="1"/>
  <c r="P1182" i="1"/>
  <c r="P1183" i="1"/>
  <c r="P1184" i="1"/>
  <c r="P1185" i="1"/>
  <c r="P1186" i="1"/>
  <c r="P1187" i="1"/>
  <c r="P1188" i="1"/>
  <c r="P1189" i="1"/>
  <c r="P1190" i="1"/>
  <c r="P1191" i="1"/>
  <c r="P1192" i="1"/>
  <c r="P1193" i="1"/>
  <c r="P1194" i="1"/>
  <c r="P1195" i="1"/>
  <c r="P1196" i="1"/>
  <c r="P1197" i="1"/>
  <c r="P1198" i="1"/>
  <c r="P1199" i="1"/>
  <c r="P1200" i="1"/>
  <c r="P1201" i="1"/>
  <c r="P1202" i="1"/>
  <c r="P1203" i="1"/>
  <c r="P1204" i="1"/>
  <c r="P1205" i="1"/>
  <c r="P1206" i="1"/>
  <c r="P1207" i="1"/>
  <c r="P1208" i="1"/>
  <c r="P1209" i="1"/>
  <c r="P1210" i="1"/>
  <c r="P1211" i="1"/>
  <c r="P1212" i="1"/>
  <c r="P1213" i="1"/>
  <c r="P1214" i="1"/>
  <c r="P1215" i="1"/>
  <c r="P1216" i="1"/>
  <c r="P1217" i="1"/>
  <c r="P1218" i="1"/>
  <c r="P1219" i="1"/>
  <c r="P1220" i="1"/>
  <c r="P1221" i="1"/>
  <c r="P1222" i="1"/>
  <c r="P1223" i="1"/>
  <c r="P1224" i="1"/>
  <c r="P1225" i="1"/>
  <c r="P1226" i="1"/>
  <c r="P1227" i="1"/>
  <c r="P1228" i="1"/>
  <c r="P1229" i="1"/>
  <c r="P1230" i="1"/>
  <c r="P1231" i="1"/>
  <c r="P1232" i="1"/>
  <c r="P1233" i="1"/>
  <c r="P1234" i="1"/>
  <c r="P1235" i="1"/>
  <c r="P1236" i="1"/>
  <c r="P1237" i="1"/>
  <c r="P1238" i="1"/>
  <c r="P1239" i="1"/>
  <c r="P1240" i="1"/>
  <c r="P1241" i="1"/>
  <c r="P1242" i="1"/>
  <c r="P1243" i="1"/>
  <c r="P1244" i="1"/>
  <c r="P1245" i="1"/>
  <c r="P1246" i="1"/>
  <c r="P1247" i="1"/>
  <c r="P1248" i="1"/>
  <c r="P1249" i="1"/>
  <c r="P1250" i="1"/>
  <c r="P1251" i="1"/>
  <c r="P1252" i="1"/>
  <c r="P1253" i="1"/>
  <c r="P1254" i="1"/>
  <c r="P1255" i="1"/>
  <c r="P1256" i="1"/>
  <c r="P1257" i="1"/>
  <c r="P1258" i="1"/>
  <c r="P1259" i="1"/>
  <c r="P1260" i="1"/>
  <c r="P1261" i="1"/>
  <c r="P1262" i="1"/>
  <c r="P1263" i="1"/>
  <c r="P1264" i="1"/>
  <c r="P1265" i="1"/>
  <c r="P1266" i="1"/>
  <c r="P1267" i="1"/>
  <c r="P1268" i="1"/>
  <c r="P1269" i="1"/>
  <c r="P1270" i="1"/>
  <c r="P1271" i="1"/>
  <c r="P1272" i="1"/>
  <c r="P1273" i="1"/>
  <c r="P1274" i="1"/>
  <c r="P1275" i="1"/>
  <c r="P1276" i="1"/>
  <c r="P1277" i="1"/>
  <c r="P1278" i="1"/>
  <c r="P1279" i="1"/>
  <c r="P1280" i="1"/>
  <c r="P1281" i="1"/>
  <c r="P1282" i="1"/>
  <c r="P1283" i="1"/>
  <c r="P1284" i="1"/>
  <c r="P1285" i="1"/>
  <c r="P1286" i="1"/>
  <c r="P1287" i="1"/>
  <c r="P1288" i="1"/>
  <c r="P1289" i="1"/>
  <c r="P1290" i="1"/>
  <c r="P1291" i="1"/>
  <c r="P1292" i="1"/>
  <c r="P1293" i="1"/>
  <c r="P1294" i="1"/>
  <c r="P1295" i="1"/>
  <c r="P1296" i="1"/>
  <c r="P1297" i="1"/>
  <c r="P1298" i="1"/>
  <c r="P1299" i="1"/>
  <c r="P1300" i="1"/>
  <c r="P1301" i="1"/>
  <c r="P1302" i="1"/>
  <c r="P1303" i="1"/>
  <c r="P1304" i="1"/>
  <c r="P1305" i="1"/>
  <c r="P1306" i="1"/>
  <c r="P1307" i="1"/>
  <c r="P1308" i="1"/>
  <c r="P1309" i="1"/>
  <c r="P1310" i="1"/>
  <c r="P1311" i="1"/>
  <c r="P1312" i="1"/>
  <c r="P1313" i="1"/>
  <c r="P1314" i="1"/>
  <c r="P1315" i="1"/>
  <c r="P1316" i="1"/>
  <c r="P1317" i="1"/>
  <c r="P1318" i="1"/>
  <c r="P1319" i="1"/>
  <c r="P1320" i="1"/>
  <c r="P1321" i="1"/>
  <c r="P1322" i="1"/>
  <c r="P1323" i="1"/>
  <c r="P1324" i="1"/>
  <c r="P1325" i="1"/>
  <c r="P1326" i="1"/>
  <c r="P1327" i="1"/>
  <c r="P1328" i="1"/>
  <c r="P1329" i="1"/>
  <c r="P1330" i="1"/>
  <c r="P1331" i="1"/>
  <c r="P1332" i="1"/>
  <c r="P1333" i="1"/>
  <c r="P1334" i="1"/>
  <c r="P1335" i="1"/>
  <c r="P1336" i="1"/>
  <c r="P1337" i="1"/>
  <c r="P1338" i="1"/>
  <c r="P1339" i="1"/>
  <c r="P1340" i="1"/>
  <c r="P1341" i="1"/>
  <c r="P1342" i="1"/>
  <c r="P1343" i="1"/>
  <c r="P1344" i="1"/>
  <c r="P1345" i="1"/>
  <c r="P1346" i="1"/>
  <c r="P1347" i="1"/>
  <c r="P1348" i="1"/>
  <c r="P1349" i="1"/>
  <c r="P1350" i="1"/>
  <c r="P1351" i="1"/>
  <c r="P1352" i="1"/>
  <c r="P1353" i="1"/>
  <c r="P1354" i="1"/>
  <c r="P1355" i="1"/>
  <c r="P1356" i="1"/>
  <c r="P1357" i="1"/>
  <c r="P1358" i="1"/>
  <c r="P1359" i="1"/>
  <c r="P1360" i="1"/>
  <c r="P1361" i="1"/>
  <c r="P1362" i="1"/>
  <c r="P1363" i="1"/>
  <c r="P1364" i="1"/>
  <c r="P1365" i="1"/>
  <c r="P1366" i="1"/>
  <c r="P1367" i="1"/>
  <c r="P1368" i="1"/>
  <c r="P1369" i="1"/>
  <c r="P1370" i="1"/>
  <c r="P1371" i="1"/>
  <c r="P1372" i="1"/>
  <c r="P1373" i="1"/>
  <c r="P1374" i="1"/>
  <c r="P1375" i="1"/>
  <c r="P1376" i="1"/>
  <c r="P1377" i="1"/>
  <c r="P1378" i="1"/>
  <c r="P1379" i="1"/>
  <c r="P1380" i="1"/>
  <c r="P1381" i="1"/>
  <c r="P1382" i="1"/>
  <c r="P1383" i="1"/>
  <c r="P1384" i="1"/>
  <c r="P1385" i="1"/>
  <c r="P1386" i="1"/>
  <c r="P1387" i="1"/>
  <c r="P1388" i="1"/>
  <c r="P1389" i="1"/>
  <c r="P1390" i="1"/>
  <c r="P1391" i="1"/>
  <c r="P1392" i="1"/>
  <c r="P1393" i="1"/>
  <c r="P1394" i="1"/>
  <c r="P1395" i="1"/>
  <c r="P1396" i="1"/>
  <c r="P1397" i="1"/>
  <c r="P1398" i="1"/>
  <c r="P1399" i="1"/>
  <c r="P1400" i="1"/>
  <c r="P1401" i="1"/>
  <c r="P1402" i="1"/>
  <c r="P1403" i="1"/>
  <c r="P1404" i="1"/>
  <c r="P1405" i="1"/>
  <c r="P1406" i="1"/>
  <c r="P1407" i="1"/>
  <c r="P1408" i="1"/>
  <c r="P1409" i="1"/>
  <c r="P1410" i="1"/>
  <c r="P1411" i="1"/>
  <c r="P1412" i="1"/>
  <c r="P1413" i="1"/>
  <c r="P1414" i="1"/>
  <c r="P1415" i="1"/>
  <c r="P1416" i="1"/>
  <c r="P1417" i="1"/>
  <c r="P1418" i="1"/>
  <c r="P1419" i="1"/>
  <c r="P1420" i="1"/>
  <c r="P1421" i="1"/>
  <c r="P1422" i="1"/>
  <c r="P1423" i="1"/>
  <c r="P1424" i="1"/>
  <c r="P1425" i="1"/>
  <c r="P1426" i="1"/>
  <c r="P1427" i="1"/>
  <c r="P1428" i="1"/>
  <c r="P1429" i="1"/>
  <c r="P1430" i="1"/>
  <c r="P1431" i="1"/>
  <c r="P1432" i="1"/>
  <c r="P1433" i="1"/>
  <c r="P1434" i="1"/>
  <c r="P1435" i="1"/>
  <c r="P1436" i="1"/>
  <c r="P1437" i="1"/>
  <c r="P1438" i="1"/>
  <c r="P1439" i="1"/>
  <c r="P1440" i="1"/>
  <c r="P1441" i="1"/>
  <c r="P1442" i="1"/>
  <c r="P1443" i="1"/>
  <c r="P1444" i="1"/>
  <c r="P1445" i="1"/>
  <c r="P1446" i="1"/>
  <c r="P1447" i="1"/>
  <c r="P1448" i="1"/>
  <c r="P1449" i="1"/>
  <c r="P1450" i="1"/>
  <c r="P1451" i="1"/>
  <c r="P1452" i="1"/>
  <c r="P1453" i="1"/>
  <c r="P1454" i="1"/>
  <c r="P1455" i="1"/>
  <c r="P1456" i="1"/>
  <c r="P1457" i="1"/>
  <c r="P1458" i="1"/>
  <c r="P1459" i="1"/>
  <c r="P1460" i="1"/>
  <c r="P1461" i="1"/>
  <c r="P1462" i="1"/>
  <c r="P1463" i="1"/>
  <c r="P1464" i="1"/>
  <c r="P1465" i="1"/>
  <c r="P1466" i="1"/>
  <c r="P1467" i="1"/>
  <c r="P1468" i="1"/>
  <c r="P1469" i="1"/>
  <c r="P1470" i="1"/>
  <c r="P1471" i="1"/>
  <c r="P1472" i="1"/>
  <c r="P1473" i="1"/>
  <c r="P1474" i="1"/>
  <c r="P1475" i="1"/>
  <c r="P1476" i="1"/>
  <c r="P1477" i="1"/>
  <c r="P1478" i="1"/>
  <c r="P1479" i="1"/>
  <c r="P1480" i="1"/>
  <c r="P1481" i="1"/>
  <c r="P1482" i="1"/>
  <c r="P1483" i="1"/>
  <c r="P1484" i="1"/>
  <c r="P1485" i="1"/>
  <c r="P1486" i="1"/>
  <c r="P1487" i="1"/>
  <c r="P1488" i="1"/>
  <c r="P1489" i="1"/>
  <c r="P1490" i="1"/>
  <c r="P1491" i="1"/>
  <c r="P1492" i="1"/>
  <c r="P1493" i="1"/>
  <c r="P1494" i="1"/>
  <c r="P1495" i="1"/>
  <c r="P1496" i="1"/>
  <c r="P1497" i="1"/>
  <c r="P1498" i="1"/>
  <c r="P1499" i="1"/>
  <c r="P1500" i="1"/>
  <c r="P1501" i="1"/>
  <c r="P1502" i="1"/>
  <c r="P1503" i="1"/>
  <c r="P1504" i="1"/>
  <c r="P1505" i="1"/>
  <c r="P1506" i="1"/>
  <c r="P1507" i="1"/>
  <c r="P1508" i="1"/>
  <c r="P1509" i="1"/>
  <c r="P1510" i="1"/>
  <c r="P1511" i="1"/>
  <c r="P1512" i="1"/>
  <c r="P1513" i="1"/>
  <c r="P1514" i="1"/>
  <c r="P1515" i="1"/>
  <c r="P1516" i="1"/>
  <c r="P1517" i="1"/>
  <c r="P1518" i="1"/>
  <c r="P1519" i="1"/>
  <c r="P1520" i="1"/>
  <c r="P1521" i="1"/>
  <c r="P1522" i="1"/>
  <c r="P1523" i="1"/>
  <c r="P1524" i="1"/>
  <c r="P1525" i="1"/>
  <c r="P1526" i="1"/>
  <c r="P1527" i="1"/>
  <c r="P1528" i="1"/>
  <c r="P1529" i="1"/>
  <c r="P1530" i="1"/>
  <c r="P1531" i="1"/>
  <c r="P1532" i="1"/>
  <c r="P1533" i="1"/>
  <c r="P1534" i="1"/>
  <c r="P1535" i="1"/>
  <c r="P1536" i="1"/>
  <c r="P1537" i="1"/>
  <c r="P1538" i="1"/>
  <c r="P1539" i="1"/>
  <c r="P1540" i="1"/>
  <c r="P1541" i="1"/>
  <c r="P1542" i="1"/>
  <c r="P1543" i="1"/>
  <c r="P1544" i="1"/>
  <c r="P1545" i="1"/>
  <c r="P1546" i="1"/>
  <c r="P1547" i="1"/>
  <c r="P1548" i="1"/>
  <c r="P1549" i="1"/>
  <c r="P1550" i="1"/>
  <c r="P1551" i="1"/>
  <c r="P1552" i="1"/>
  <c r="P1553" i="1"/>
  <c r="P1554" i="1"/>
  <c r="P1555" i="1"/>
  <c r="P1556" i="1"/>
  <c r="P1557" i="1"/>
  <c r="P1558" i="1"/>
  <c r="P1559" i="1"/>
  <c r="P1560" i="1"/>
  <c r="P1561" i="1"/>
  <c r="P1562" i="1"/>
  <c r="P1563" i="1"/>
  <c r="P1564" i="1"/>
  <c r="P1565" i="1"/>
  <c r="P1566" i="1"/>
  <c r="P1567" i="1"/>
  <c r="P1568" i="1"/>
  <c r="P1569" i="1"/>
  <c r="P1570" i="1"/>
  <c r="P1571" i="1"/>
  <c r="P1572" i="1"/>
  <c r="P1573" i="1"/>
  <c r="P1574" i="1"/>
  <c r="P1575" i="1"/>
  <c r="P1576" i="1"/>
  <c r="P1577" i="1"/>
  <c r="P1578" i="1"/>
  <c r="P1579" i="1"/>
  <c r="P1580" i="1"/>
  <c r="P1581" i="1"/>
  <c r="P1582" i="1"/>
  <c r="P1583" i="1"/>
  <c r="P1584" i="1"/>
  <c r="P1585" i="1"/>
  <c r="P1586" i="1"/>
  <c r="P1587" i="1"/>
  <c r="P1588" i="1"/>
  <c r="P1589" i="1"/>
  <c r="P1590" i="1"/>
  <c r="P1591" i="1"/>
  <c r="P1592" i="1"/>
  <c r="P1593" i="1"/>
  <c r="P1594" i="1"/>
  <c r="P1595" i="1"/>
  <c r="P1596" i="1"/>
  <c r="P1597" i="1"/>
  <c r="P1598" i="1"/>
  <c r="P1599" i="1"/>
  <c r="P1600" i="1"/>
  <c r="P1601" i="1"/>
  <c r="P1602" i="1"/>
  <c r="P1603" i="1"/>
  <c r="P1604" i="1"/>
  <c r="P1605" i="1"/>
  <c r="P1606" i="1"/>
  <c r="P1607" i="1"/>
  <c r="P1608" i="1"/>
  <c r="P1609" i="1"/>
  <c r="P1610" i="1"/>
  <c r="P1611" i="1"/>
  <c r="P1612" i="1"/>
  <c r="P1613" i="1"/>
  <c r="P1614" i="1"/>
  <c r="P1615" i="1"/>
  <c r="P1616" i="1"/>
  <c r="P1617" i="1"/>
  <c r="P1618" i="1"/>
  <c r="P1619" i="1"/>
  <c r="P1620" i="1"/>
  <c r="P1621" i="1"/>
  <c r="P1622" i="1"/>
  <c r="P1623" i="1"/>
  <c r="P1624" i="1"/>
  <c r="P1625" i="1"/>
  <c r="P1626" i="1"/>
  <c r="P1627" i="1"/>
  <c r="P1628" i="1"/>
  <c r="P1629" i="1"/>
  <c r="P1630" i="1"/>
  <c r="P1631" i="1"/>
  <c r="P1632" i="1"/>
  <c r="P1633" i="1"/>
  <c r="P1634" i="1"/>
  <c r="P1635" i="1"/>
  <c r="P1636" i="1"/>
  <c r="P1637" i="1"/>
  <c r="P1638" i="1"/>
  <c r="P1639" i="1"/>
  <c r="P1640" i="1"/>
  <c r="P1641" i="1"/>
  <c r="P1642" i="1"/>
  <c r="P1643" i="1"/>
  <c r="P1644" i="1"/>
  <c r="P1645" i="1"/>
  <c r="P1646" i="1"/>
  <c r="P1647" i="1"/>
  <c r="P1648" i="1"/>
  <c r="P1649" i="1"/>
  <c r="P1650" i="1"/>
  <c r="P1651" i="1"/>
  <c r="P1652" i="1"/>
  <c r="P1653" i="1"/>
  <c r="P1654" i="1"/>
  <c r="P1655" i="1"/>
  <c r="P1656" i="1"/>
  <c r="P1657" i="1"/>
  <c r="P1658" i="1"/>
  <c r="P1659" i="1"/>
  <c r="P1660" i="1"/>
  <c r="P1661" i="1"/>
  <c r="P1662" i="1"/>
  <c r="P1663" i="1"/>
  <c r="P1664" i="1"/>
  <c r="P1665" i="1"/>
  <c r="P1666" i="1"/>
  <c r="P1667" i="1"/>
  <c r="P1668" i="1"/>
  <c r="P1669" i="1"/>
  <c r="P1670" i="1"/>
  <c r="P1671" i="1"/>
  <c r="P1672" i="1"/>
  <c r="P1673" i="1"/>
  <c r="P1674" i="1"/>
  <c r="P1675" i="1"/>
  <c r="P1676" i="1"/>
  <c r="P1677" i="1"/>
  <c r="P1678" i="1"/>
  <c r="P1679" i="1"/>
  <c r="P1680" i="1"/>
  <c r="P1681" i="1"/>
  <c r="P1682" i="1"/>
  <c r="P1683" i="1"/>
  <c r="P1684" i="1"/>
  <c r="P1685" i="1"/>
  <c r="P1686" i="1"/>
  <c r="P1687" i="1"/>
  <c r="P1688" i="1"/>
  <c r="P1689" i="1"/>
  <c r="P1690" i="1"/>
  <c r="P1691" i="1"/>
  <c r="P1692" i="1"/>
  <c r="P1693" i="1"/>
  <c r="P1694" i="1"/>
  <c r="P1695" i="1"/>
  <c r="P1696" i="1"/>
  <c r="P1697" i="1"/>
  <c r="P1698" i="1"/>
  <c r="P1699" i="1"/>
  <c r="P1700" i="1"/>
  <c r="P1701" i="1"/>
  <c r="P1702" i="1"/>
  <c r="P1703" i="1"/>
  <c r="P1704" i="1"/>
  <c r="P1705" i="1"/>
  <c r="P1706" i="1"/>
  <c r="P1707" i="1"/>
  <c r="P1708" i="1"/>
  <c r="P1709" i="1"/>
  <c r="P1710" i="1"/>
  <c r="P1711" i="1"/>
  <c r="P1712" i="1"/>
  <c r="P1713" i="1"/>
  <c r="P1714" i="1"/>
  <c r="P1715" i="1"/>
  <c r="P1716" i="1"/>
  <c r="P1717" i="1"/>
  <c r="P1718" i="1"/>
  <c r="P1719" i="1"/>
  <c r="P1720" i="1"/>
  <c r="P1721" i="1"/>
  <c r="P1722" i="1"/>
  <c r="P1723" i="1"/>
  <c r="P1724" i="1"/>
  <c r="P1725" i="1"/>
  <c r="P1726" i="1"/>
  <c r="P1727" i="1"/>
  <c r="P1728" i="1"/>
  <c r="P1729" i="1"/>
  <c r="P1730" i="1"/>
  <c r="P1731" i="1"/>
  <c r="P1732" i="1"/>
  <c r="P1733" i="1"/>
  <c r="P1734" i="1"/>
  <c r="P1735" i="1"/>
  <c r="P1736" i="1"/>
  <c r="P1737" i="1"/>
  <c r="P1738" i="1"/>
  <c r="P1739" i="1"/>
  <c r="P1740" i="1"/>
  <c r="P1741" i="1"/>
  <c r="P1742" i="1"/>
  <c r="P1743" i="1"/>
  <c r="P1744" i="1"/>
  <c r="P1745" i="1"/>
  <c r="P1746" i="1"/>
  <c r="P1747" i="1"/>
  <c r="P1748" i="1"/>
  <c r="P1749" i="1"/>
  <c r="P1750" i="1"/>
  <c r="P1751" i="1"/>
  <c r="P1752" i="1"/>
  <c r="P1753" i="1"/>
  <c r="P1754" i="1"/>
  <c r="P1755" i="1"/>
  <c r="P1756" i="1"/>
  <c r="P1757" i="1"/>
  <c r="P1758" i="1"/>
  <c r="P1759" i="1"/>
  <c r="P1760" i="1"/>
  <c r="P1761" i="1"/>
  <c r="P1762" i="1"/>
  <c r="P1763" i="1"/>
  <c r="P1764" i="1"/>
  <c r="P1765" i="1"/>
  <c r="P1766" i="1"/>
  <c r="P1767" i="1"/>
  <c r="P1768" i="1"/>
  <c r="P1769" i="1"/>
  <c r="P1770" i="1"/>
  <c r="P1771" i="1"/>
  <c r="P1772" i="1"/>
  <c r="P1773" i="1"/>
  <c r="P1774" i="1"/>
  <c r="P1775" i="1"/>
  <c r="P1776" i="1"/>
  <c r="P1777" i="1"/>
  <c r="P1778" i="1"/>
  <c r="P1779" i="1"/>
  <c r="P1780" i="1"/>
  <c r="P1781" i="1"/>
  <c r="P1782" i="1"/>
  <c r="P1783" i="1"/>
  <c r="P1784" i="1"/>
  <c r="P1785" i="1"/>
  <c r="P1786" i="1"/>
  <c r="P1787" i="1"/>
  <c r="P1788" i="1"/>
  <c r="P1789" i="1"/>
  <c r="P1790" i="1"/>
  <c r="P1791" i="1"/>
  <c r="P1792" i="1"/>
  <c r="P1793" i="1"/>
  <c r="P1794" i="1"/>
  <c r="P1795" i="1"/>
  <c r="P1796" i="1"/>
  <c r="P1797" i="1"/>
  <c r="P1798" i="1"/>
  <c r="P1799" i="1"/>
  <c r="P1800" i="1"/>
  <c r="P1801" i="1"/>
  <c r="P1802" i="1"/>
  <c r="P1803" i="1"/>
  <c r="P1804" i="1"/>
  <c r="P1805" i="1"/>
  <c r="P1806" i="1"/>
  <c r="P1807" i="1"/>
  <c r="P1808" i="1"/>
  <c r="P1809" i="1"/>
  <c r="P1810" i="1"/>
  <c r="P1811" i="1"/>
  <c r="P1812" i="1"/>
  <c r="P1813" i="1"/>
  <c r="P1814" i="1"/>
  <c r="P1815" i="1"/>
  <c r="P1816" i="1"/>
  <c r="P1817" i="1"/>
  <c r="P1818" i="1"/>
  <c r="P1819" i="1"/>
  <c r="P1820" i="1"/>
  <c r="P1821" i="1"/>
  <c r="P1822" i="1"/>
  <c r="P1823" i="1"/>
  <c r="P1824" i="1"/>
  <c r="P1825" i="1"/>
  <c r="P1826" i="1"/>
  <c r="P1827" i="1"/>
  <c r="P1828" i="1"/>
  <c r="P1829" i="1"/>
  <c r="P1830" i="1"/>
  <c r="P1831" i="1"/>
  <c r="P1832" i="1"/>
  <c r="P1833" i="1"/>
  <c r="P1834" i="1"/>
  <c r="P1835" i="1"/>
  <c r="P1836" i="1"/>
  <c r="P1837" i="1"/>
  <c r="P1838" i="1"/>
  <c r="P1839" i="1"/>
  <c r="P1840" i="1"/>
  <c r="P1841" i="1"/>
  <c r="P1842" i="1"/>
  <c r="P1843" i="1"/>
  <c r="P1844" i="1"/>
  <c r="P1845" i="1"/>
  <c r="P1846" i="1"/>
  <c r="P1847" i="1"/>
  <c r="P1848" i="1"/>
  <c r="P1849" i="1"/>
  <c r="P1850" i="1"/>
  <c r="P1851" i="1"/>
  <c r="P1852" i="1"/>
  <c r="P1853" i="1"/>
  <c r="P1854" i="1"/>
  <c r="P1855" i="1"/>
  <c r="P1856" i="1"/>
  <c r="P1857" i="1"/>
  <c r="P1858" i="1"/>
  <c r="P1859" i="1"/>
  <c r="P1860" i="1"/>
  <c r="P1861" i="1"/>
  <c r="P1862" i="1"/>
  <c r="P1863" i="1"/>
  <c r="P1864" i="1"/>
  <c r="P1865" i="1"/>
  <c r="P1866" i="1"/>
  <c r="P1867" i="1"/>
  <c r="P1868" i="1"/>
  <c r="P1869" i="1"/>
  <c r="P1870" i="1"/>
  <c r="P1871" i="1"/>
  <c r="P1872" i="1"/>
  <c r="P1873" i="1"/>
  <c r="P1874" i="1"/>
  <c r="P1875" i="1"/>
  <c r="P1876" i="1"/>
  <c r="P1877" i="1"/>
  <c r="P1878" i="1"/>
  <c r="P1879" i="1"/>
  <c r="P1880" i="1"/>
  <c r="P1881" i="1"/>
  <c r="P1882" i="1"/>
  <c r="P1883" i="1"/>
  <c r="P1884" i="1"/>
  <c r="P1885" i="1"/>
  <c r="P1886" i="1"/>
  <c r="P1887" i="1"/>
  <c r="P1888" i="1"/>
  <c r="P1889" i="1"/>
  <c r="P1890" i="1"/>
  <c r="P1891" i="1"/>
  <c r="P1892" i="1"/>
  <c r="P1893" i="1"/>
  <c r="P1894" i="1"/>
  <c r="P1895" i="1"/>
  <c r="P1896" i="1"/>
  <c r="P1897" i="1"/>
  <c r="P1898" i="1"/>
  <c r="P1899" i="1"/>
  <c r="P1900" i="1"/>
  <c r="P1901" i="1"/>
  <c r="P1902" i="1"/>
  <c r="P1903" i="1"/>
  <c r="P1904" i="1"/>
  <c r="P1905" i="1"/>
  <c r="P1906" i="1"/>
  <c r="P1907" i="1"/>
  <c r="P1908" i="1"/>
  <c r="P1909" i="1"/>
  <c r="P1910" i="1"/>
  <c r="P1911" i="1"/>
  <c r="P1912" i="1"/>
  <c r="P1913" i="1"/>
  <c r="P1914" i="1"/>
  <c r="P1915" i="1"/>
  <c r="P1916" i="1"/>
  <c r="P1917" i="1"/>
  <c r="P1918" i="1"/>
  <c r="P1919" i="1"/>
  <c r="P1920" i="1"/>
  <c r="P1921" i="1"/>
  <c r="P1922" i="1"/>
  <c r="P1923" i="1"/>
  <c r="P1924" i="1"/>
  <c r="P1925" i="1"/>
  <c r="P1926" i="1"/>
  <c r="P1927" i="1"/>
  <c r="P1928" i="1"/>
  <c r="P1929" i="1"/>
  <c r="P1930" i="1"/>
  <c r="P1931" i="1"/>
  <c r="P1932" i="1"/>
  <c r="P1933" i="1"/>
  <c r="P1934" i="1"/>
  <c r="P1935" i="1"/>
  <c r="P1936" i="1"/>
  <c r="P1937" i="1"/>
  <c r="P1938" i="1"/>
  <c r="P1939" i="1"/>
  <c r="P1940" i="1"/>
  <c r="P1941" i="1"/>
  <c r="P1942" i="1"/>
  <c r="P1943" i="1"/>
  <c r="P1944" i="1"/>
  <c r="P1945" i="1"/>
  <c r="P1946" i="1"/>
  <c r="P1947" i="1"/>
  <c r="P1948" i="1"/>
  <c r="P1949" i="1"/>
  <c r="P1950" i="1"/>
  <c r="P1951" i="1"/>
  <c r="P1952" i="1"/>
  <c r="P1953" i="1"/>
  <c r="P1954" i="1"/>
  <c r="P1955" i="1"/>
  <c r="P1956" i="1"/>
  <c r="P1957" i="1"/>
  <c r="P1958" i="1"/>
  <c r="P1959" i="1"/>
  <c r="P1960" i="1"/>
  <c r="P1961" i="1"/>
  <c r="P1962" i="1"/>
  <c r="P1963" i="1"/>
  <c r="P1964" i="1"/>
  <c r="P1965" i="1"/>
  <c r="P1966" i="1"/>
  <c r="P1967" i="1"/>
  <c r="P1968" i="1"/>
  <c r="P1969" i="1"/>
  <c r="P1970" i="1"/>
  <c r="P1971" i="1"/>
  <c r="P1972" i="1"/>
  <c r="P1973" i="1"/>
  <c r="P1974" i="1"/>
  <c r="P1975" i="1"/>
  <c r="P1976" i="1"/>
  <c r="P1977" i="1"/>
  <c r="P1978" i="1"/>
  <c r="P1979" i="1"/>
  <c r="P1980" i="1"/>
  <c r="P1981" i="1"/>
  <c r="P1982" i="1"/>
  <c r="P1983" i="1"/>
  <c r="P1984" i="1"/>
  <c r="P1985" i="1"/>
  <c r="P1986" i="1"/>
  <c r="P1987" i="1"/>
  <c r="P1988" i="1"/>
  <c r="P1989" i="1"/>
  <c r="P1990" i="1"/>
  <c r="P1991" i="1"/>
  <c r="P1992" i="1"/>
  <c r="P1993" i="1"/>
  <c r="P1994" i="1"/>
  <c r="P1995" i="1"/>
  <c r="P1996" i="1"/>
  <c r="P1997" i="1"/>
  <c r="P1998" i="1"/>
  <c r="P1999" i="1"/>
  <c r="P2000" i="1"/>
  <c r="P2001" i="1"/>
  <c r="P2002" i="1"/>
  <c r="P2003" i="1"/>
  <c r="P2004" i="1"/>
  <c r="P2005" i="1"/>
  <c r="P2006" i="1"/>
  <c r="P2007" i="1"/>
  <c r="P2008" i="1"/>
  <c r="P2009" i="1"/>
  <c r="P2010" i="1"/>
  <c r="P2011" i="1"/>
  <c r="P2012" i="1"/>
  <c r="P2013" i="1"/>
  <c r="P2014" i="1"/>
  <c r="P2015" i="1"/>
  <c r="P2016" i="1"/>
  <c r="P2017" i="1"/>
  <c r="P2018" i="1"/>
  <c r="P2019" i="1"/>
  <c r="P2020" i="1"/>
  <c r="P2021" i="1"/>
  <c r="P2022" i="1"/>
  <c r="P2023" i="1"/>
  <c r="P2024" i="1"/>
  <c r="P2025" i="1"/>
  <c r="P2026" i="1"/>
  <c r="P2027" i="1"/>
  <c r="P2028" i="1"/>
  <c r="P2029" i="1"/>
  <c r="P2030" i="1"/>
  <c r="P2031" i="1"/>
  <c r="P2032" i="1"/>
  <c r="P2033" i="1"/>
  <c r="P2034" i="1"/>
  <c r="P2035" i="1"/>
  <c r="P2036" i="1"/>
  <c r="P2037" i="1"/>
  <c r="P2038" i="1"/>
  <c r="P2039" i="1"/>
  <c r="P2040" i="1"/>
  <c r="P2041" i="1"/>
  <c r="P2042" i="1"/>
  <c r="P2043" i="1"/>
  <c r="P2044" i="1"/>
  <c r="P2045" i="1"/>
  <c r="P2046" i="1"/>
  <c r="P2047" i="1"/>
  <c r="P2048" i="1"/>
  <c r="P2049" i="1"/>
  <c r="P2050" i="1"/>
  <c r="P2051" i="1"/>
  <c r="P2052" i="1"/>
  <c r="P2053" i="1"/>
  <c r="P2054" i="1"/>
  <c r="P2055" i="1"/>
  <c r="P2056" i="1"/>
  <c r="P2057" i="1"/>
  <c r="P2058" i="1"/>
  <c r="P2059" i="1"/>
  <c r="P2060" i="1"/>
  <c r="P2061" i="1"/>
  <c r="P2062" i="1"/>
  <c r="P2063" i="1"/>
  <c r="P2064" i="1"/>
  <c r="P2065" i="1"/>
  <c r="P2066" i="1"/>
  <c r="P2067" i="1"/>
  <c r="P2068" i="1"/>
  <c r="P2069" i="1"/>
  <c r="P2070" i="1"/>
  <c r="P2071" i="1"/>
  <c r="P2072" i="1"/>
  <c r="P2073" i="1"/>
  <c r="P2074" i="1"/>
  <c r="P2075" i="1"/>
  <c r="P2076" i="1"/>
  <c r="P2077" i="1"/>
  <c r="P2078" i="1"/>
  <c r="P2079" i="1"/>
  <c r="P2080" i="1"/>
  <c r="P2081" i="1"/>
  <c r="P2082" i="1"/>
  <c r="P2083" i="1"/>
  <c r="P2084" i="1"/>
  <c r="P2085" i="1"/>
  <c r="P2086" i="1"/>
  <c r="P2087" i="1"/>
  <c r="P2088" i="1"/>
  <c r="P2089" i="1"/>
  <c r="P2090" i="1"/>
  <c r="P2091" i="1"/>
  <c r="P2092" i="1"/>
  <c r="P2093" i="1"/>
  <c r="P2094" i="1"/>
  <c r="P2095" i="1"/>
  <c r="P2096" i="1"/>
  <c r="P2097" i="1"/>
  <c r="P2098" i="1"/>
  <c r="P2099" i="1"/>
  <c r="P2100" i="1"/>
  <c r="P2101" i="1"/>
  <c r="P2102" i="1"/>
  <c r="P2103" i="1"/>
  <c r="P2104" i="1"/>
  <c r="P2105" i="1"/>
  <c r="P2106" i="1"/>
  <c r="P2107" i="1"/>
  <c r="P2108" i="1"/>
  <c r="P2109" i="1"/>
  <c r="P2110" i="1"/>
  <c r="P2111" i="1"/>
  <c r="P2112" i="1"/>
  <c r="P2113" i="1"/>
  <c r="P2114" i="1"/>
  <c r="P2115" i="1"/>
  <c r="P2116" i="1"/>
  <c r="P2117" i="1"/>
  <c r="P2118" i="1"/>
  <c r="P2119" i="1"/>
  <c r="P2120" i="1"/>
  <c r="P2121" i="1"/>
  <c r="P2122" i="1"/>
  <c r="P2123" i="1"/>
  <c r="P2124" i="1"/>
  <c r="P2125" i="1"/>
  <c r="P2126" i="1"/>
  <c r="P2127" i="1"/>
  <c r="P2128" i="1"/>
  <c r="P2129" i="1"/>
  <c r="P2130" i="1"/>
  <c r="P2131" i="1"/>
  <c r="P2132" i="1"/>
  <c r="P2133" i="1"/>
  <c r="P2134" i="1"/>
  <c r="P2135" i="1"/>
  <c r="P2136" i="1"/>
  <c r="P2137" i="1"/>
  <c r="P2138" i="1"/>
  <c r="P2139" i="1"/>
  <c r="P2140" i="1"/>
  <c r="P2141" i="1"/>
  <c r="P2142" i="1"/>
  <c r="P2143" i="1"/>
  <c r="P2144" i="1"/>
  <c r="P2145" i="1"/>
  <c r="P2146" i="1"/>
  <c r="P2147" i="1"/>
  <c r="P2148" i="1"/>
  <c r="P2149" i="1"/>
  <c r="P2150" i="1"/>
  <c r="P2151" i="1"/>
  <c r="P2152" i="1"/>
  <c r="P2153" i="1"/>
  <c r="P2154" i="1"/>
  <c r="P2155" i="1"/>
  <c r="P2156" i="1"/>
  <c r="P2157" i="1"/>
  <c r="P2158" i="1"/>
  <c r="P2159" i="1"/>
  <c r="P2160" i="1"/>
  <c r="P2161" i="1"/>
  <c r="P2162" i="1"/>
  <c r="P2163" i="1"/>
  <c r="P2164" i="1"/>
  <c r="P2165" i="1"/>
  <c r="P2166" i="1"/>
  <c r="P2167" i="1"/>
  <c r="P2168" i="1"/>
  <c r="P2169" i="1"/>
  <c r="P2170" i="1"/>
  <c r="AB24" i="26"/>
  <c r="AC24" i="26" s="1"/>
  <c r="Z24" i="26"/>
  <c r="AA24" i="26" s="1"/>
  <c r="X24" i="26"/>
  <c r="Y24" i="26" s="1"/>
  <c r="V24" i="26"/>
  <c r="AB23" i="26"/>
  <c r="AC23" i="26" s="1"/>
  <c r="V23" i="26"/>
  <c r="X23" i="26"/>
  <c r="Y23" i="26" s="1"/>
  <c r="Z23" i="26"/>
  <c r="AA23" i="26" s="1"/>
  <c r="T42" i="25"/>
  <c r="U42" i="25" s="1"/>
  <c r="V42" i="25"/>
  <c r="W42" i="25" s="1"/>
  <c r="Q42" i="25"/>
  <c r="R42" i="25" s="1"/>
  <c r="M6" i="30"/>
  <c r="N6" i="30" s="1"/>
  <c r="M28" i="30" l="1"/>
  <c r="N28" i="30" s="1"/>
  <c r="M27" i="30"/>
  <c r="N27" i="30" s="1"/>
  <c r="M26" i="30"/>
  <c r="N26" i="30" s="1"/>
  <c r="M25" i="30"/>
  <c r="N25" i="30" s="1"/>
  <c r="M24" i="30"/>
  <c r="N24" i="30" s="1"/>
  <c r="M23" i="30"/>
  <c r="N23" i="30" s="1"/>
  <c r="M22" i="30"/>
  <c r="N22" i="30" s="1"/>
  <c r="M21" i="30"/>
  <c r="N21" i="30" s="1"/>
  <c r="M20" i="30"/>
  <c r="N20" i="30" s="1"/>
  <c r="M19" i="30"/>
  <c r="N19" i="30" s="1"/>
  <c r="M18" i="30"/>
  <c r="N18" i="30" s="1"/>
  <c r="M17" i="30"/>
  <c r="N17" i="30" s="1"/>
  <c r="M16" i="30"/>
  <c r="N16" i="30" s="1"/>
  <c r="M15" i="30"/>
  <c r="N15" i="30" s="1"/>
  <c r="M14" i="30"/>
  <c r="N14" i="30" s="1"/>
  <c r="M13" i="30"/>
  <c r="N13" i="30" s="1"/>
  <c r="M12" i="30"/>
  <c r="N12" i="30" s="1"/>
  <c r="M11" i="30"/>
  <c r="N11" i="30" s="1"/>
  <c r="M10" i="30"/>
  <c r="N10" i="30" s="1"/>
  <c r="M9" i="30"/>
  <c r="N9" i="30" s="1"/>
  <c r="M8" i="30"/>
  <c r="N8" i="30" s="1"/>
  <c r="M7" i="30"/>
  <c r="N7" i="30" s="1"/>
  <c r="M5" i="30"/>
  <c r="N5" i="30" s="1"/>
  <c r="M4" i="30"/>
  <c r="N4" i="30" s="1"/>
  <c r="M3" i="30"/>
  <c r="N3" i="30" s="1"/>
  <c r="AL3" i="29"/>
  <c r="AM3" i="29" s="1"/>
  <c r="AN3" i="29"/>
  <c r="AO3" i="29" s="1"/>
  <c r="AJ3" i="29"/>
  <c r="AK3" i="29" s="1"/>
  <c r="AH3" i="29"/>
  <c r="AI3" i="29" s="1"/>
  <c r="AF3" i="29"/>
  <c r="AG3" i="29" s="1"/>
  <c r="AD3" i="29"/>
  <c r="AF10" i="27"/>
  <c r="AG10" i="27" s="1"/>
  <c r="AH10" i="27"/>
  <c r="AI10" i="27" s="1"/>
  <c r="AD10" i="27"/>
  <c r="AE10" i="27" s="1"/>
  <c r="AB10" i="27"/>
  <c r="AC10" i="27" s="1"/>
  <c r="Y10" i="27"/>
  <c r="Z10" i="27" s="1"/>
  <c r="AB22" i="26"/>
  <c r="AC22" i="26" s="1"/>
  <c r="Z22" i="26"/>
  <c r="AA22" i="26" s="1"/>
  <c r="X22" i="26"/>
  <c r="Y22" i="26" s="1"/>
  <c r="V22" i="26"/>
  <c r="AB20" i="26"/>
  <c r="AC20" i="26" s="1"/>
  <c r="AB21" i="26"/>
  <c r="AC21" i="26" s="1"/>
  <c r="V21" i="26"/>
  <c r="X21" i="26"/>
  <c r="Y21" i="26" s="1"/>
  <c r="Z21" i="26"/>
  <c r="AA21" i="26" s="1"/>
  <c r="V20" i="26"/>
  <c r="X20" i="26"/>
  <c r="Y20" i="26" s="1"/>
  <c r="Z20" i="26"/>
  <c r="AA20" i="26" s="1"/>
  <c r="AT3" i="28" l="1"/>
  <c r="AU3" i="28" s="1"/>
  <c r="AR3" i="28"/>
  <c r="AS3" i="28" s="1"/>
  <c r="AP3" i="28"/>
  <c r="AQ3" i="28" s="1"/>
  <c r="AN3" i="28"/>
  <c r="AO3" i="28" s="1"/>
  <c r="AL3" i="28"/>
  <c r="AM3" i="28" s="1"/>
  <c r="AJ3" i="28"/>
  <c r="AK3" i="28" s="1"/>
  <c r="AG3" i="28"/>
  <c r="AH3" i="28" s="1"/>
  <c r="Y4" i="27"/>
  <c r="Z4" i="27" s="1"/>
  <c r="Y5" i="27"/>
  <c r="Z5" i="27" s="1"/>
  <c r="Y6" i="27"/>
  <c r="Z6" i="27" s="1"/>
  <c r="Y7" i="27"/>
  <c r="Z7" i="27" s="1"/>
  <c r="Y8" i="27"/>
  <c r="Z8" i="27" s="1"/>
  <c r="Y9" i="27"/>
  <c r="Z9" i="27" s="1"/>
  <c r="Y3" i="27"/>
  <c r="Z3" i="27" s="1"/>
  <c r="AH9" i="27"/>
  <c r="AI9" i="27" s="1"/>
  <c r="AF9" i="27"/>
  <c r="AG9" i="27" s="1"/>
  <c r="AD9" i="27"/>
  <c r="AE9" i="27" s="1"/>
  <c r="AB9" i="27"/>
  <c r="AC9" i="27" s="1"/>
  <c r="AH8" i="27"/>
  <c r="AI8" i="27" s="1"/>
  <c r="AF8" i="27"/>
  <c r="AG8" i="27" s="1"/>
  <c r="AD8" i="27"/>
  <c r="AE8" i="27" s="1"/>
  <c r="AB8" i="27"/>
  <c r="AC8" i="27" s="1"/>
  <c r="AH7" i="27"/>
  <c r="AI7" i="27" s="1"/>
  <c r="AF7" i="27"/>
  <c r="AG7" i="27" s="1"/>
  <c r="AD7" i="27"/>
  <c r="AE7" i="27" s="1"/>
  <c r="AB7" i="27"/>
  <c r="AC7" i="27" s="1"/>
  <c r="AH6" i="27"/>
  <c r="AI6" i="27" s="1"/>
  <c r="AF6" i="27"/>
  <c r="AG6" i="27" s="1"/>
  <c r="AD6" i="27"/>
  <c r="AE6" i="27" s="1"/>
  <c r="AB6" i="27"/>
  <c r="AC6" i="27" s="1"/>
  <c r="AH5" i="27"/>
  <c r="AI5" i="27" s="1"/>
  <c r="AF5" i="27"/>
  <c r="AG5" i="27" s="1"/>
  <c r="AD5" i="27"/>
  <c r="AE5" i="27" s="1"/>
  <c r="AB5" i="27"/>
  <c r="AC5" i="27" s="1"/>
  <c r="AH4" i="27"/>
  <c r="AI4" i="27" s="1"/>
  <c r="AF4" i="27"/>
  <c r="AG4" i="27" s="1"/>
  <c r="AD4" i="27"/>
  <c r="AE4" i="27" s="1"/>
  <c r="AB4" i="27"/>
  <c r="AC4" i="27" s="1"/>
  <c r="AH3" i="27"/>
  <c r="AI3" i="27" s="1"/>
  <c r="AF3" i="27"/>
  <c r="AG3" i="27" s="1"/>
  <c r="AD3" i="27"/>
  <c r="AE3" i="27" s="1"/>
  <c r="AB3" i="27"/>
  <c r="AC3" i="27" s="1"/>
  <c r="V4" i="26"/>
  <c r="V5" i="26"/>
  <c r="V6" i="26"/>
  <c r="V7" i="26"/>
  <c r="V8" i="26"/>
  <c r="V9" i="26"/>
  <c r="V10" i="26"/>
  <c r="V11" i="26"/>
  <c r="V12" i="26"/>
  <c r="V13" i="26"/>
  <c r="V14" i="26"/>
  <c r="V15" i="26"/>
  <c r="V16" i="26"/>
  <c r="V17" i="26"/>
  <c r="V18" i="26"/>
  <c r="V19" i="26"/>
  <c r="V3" i="26"/>
  <c r="AB19" i="26"/>
  <c r="AC19" i="26" s="1"/>
  <c r="Z19" i="26"/>
  <c r="AA19" i="26" s="1"/>
  <c r="X19" i="26"/>
  <c r="Y19" i="26" s="1"/>
  <c r="AB18" i="26"/>
  <c r="AC18" i="26" s="1"/>
  <c r="Z18" i="26"/>
  <c r="AA18" i="26" s="1"/>
  <c r="X18" i="26"/>
  <c r="Y18" i="26" s="1"/>
  <c r="AB17" i="26"/>
  <c r="AC17" i="26" s="1"/>
  <c r="Z17" i="26"/>
  <c r="AA17" i="26" s="1"/>
  <c r="X17" i="26"/>
  <c r="Y17" i="26" s="1"/>
  <c r="AB16" i="26"/>
  <c r="AC16" i="26" s="1"/>
  <c r="Z16" i="26"/>
  <c r="AA16" i="26" s="1"/>
  <c r="X16" i="26"/>
  <c r="Y16" i="26" s="1"/>
  <c r="AB15" i="26"/>
  <c r="AC15" i="26" s="1"/>
  <c r="Z15" i="26"/>
  <c r="AA15" i="26" s="1"/>
  <c r="X15" i="26"/>
  <c r="Y15" i="26" s="1"/>
  <c r="AB14" i="26"/>
  <c r="AC14" i="26" s="1"/>
  <c r="Z14" i="26"/>
  <c r="AA14" i="26" s="1"/>
  <c r="X14" i="26"/>
  <c r="Y14" i="26" s="1"/>
  <c r="AB13" i="26"/>
  <c r="AC13" i="26" s="1"/>
  <c r="Z13" i="26"/>
  <c r="AA13" i="26" s="1"/>
  <c r="X13" i="26"/>
  <c r="Y13" i="26" s="1"/>
  <c r="AB12" i="26"/>
  <c r="AC12" i="26" s="1"/>
  <c r="Z12" i="26"/>
  <c r="AA12" i="26" s="1"/>
  <c r="X12" i="26"/>
  <c r="Y12" i="26" s="1"/>
  <c r="AB11" i="26"/>
  <c r="AC11" i="26" s="1"/>
  <c r="Z11" i="26"/>
  <c r="AA11" i="26" s="1"/>
  <c r="X11" i="26"/>
  <c r="Y11" i="26" s="1"/>
  <c r="AB10" i="26"/>
  <c r="AC10" i="26" s="1"/>
  <c r="Z10" i="26"/>
  <c r="AA10" i="26" s="1"/>
  <c r="X10" i="26"/>
  <c r="Y10" i="26" s="1"/>
  <c r="AB9" i="26"/>
  <c r="AC9" i="26" s="1"/>
  <c r="Z9" i="26"/>
  <c r="AA9" i="26" s="1"/>
  <c r="X9" i="26"/>
  <c r="Y9" i="26" s="1"/>
  <c r="AB8" i="26"/>
  <c r="AC8" i="26" s="1"/>
  <c r="Z8" i="26"/>
  <c r="AA8" i="26" s="1"/>
  <c r="X8" i="26"/>
  <c r="Y8" i="26" s="1"/>
  <c r="AB7" i="26"/>
  <c r="AC7" i="26" s="1"/>
  <c r="Z7" i="26"/>
  <c r="AA7" i="26" s="1"/>
  <c r="X7" i="26"/>
  <c r="Y7" i="26" s="1"/>
  <c r="AB6" i="26"/>
  <c r="AC6" i="26" s="1"/>
  <c r="Z6" i="26"/>
  <c r="AA6" i="26" s="1"/>
  <c r="X6" i="26"/>
  <c r="Y6" i="26" s="1"/>
  <c r="AB5" i="26"/>
  <c r="AC5" i="26" s="1"/>
  <c r="Z5" i="26"/>
  <c r="AA5" i="26" s="1"/>
  <c r="X5" i="26"/>
  <c r="Y5" i="26" s="1"/>
  <c r="AB4" i="26"/>
  <c r="AC4" i="26" s="1"/>
  <c r="Z4" i="26"/>
  <c r="AA4" i="26" s="1"/>
  <c r="X4" i="26"/>
  <c r="Y4" i="26" s="1"/>
  <c r="AB3" i="26"/>
  <c r="AC3" i="26" s="1"/>
  <c r="Z3" i="26"/>
  <c r="AA3" i="26" s="1"/>
  <c r="X3" i="26"/>
  <c r="Y3" i="26" s="1"/>
  <c r="Q4" i="25"/>
  <c r="R4" i="25" s="1"/>
  <c r="Q5" i="25"/>
  <c r="R5" i="25" s="1"/>
  <c r="Q6" i="25"/>
  <c r="R6" i="25" s="1"/>
  <c r="Q7" i="25"/>
  <c r="R7" i="25" s="1"/>
  <c r="Q8" i="25"/>
  <c r="R8" i="25" s="1"/>
  <c r="Q9" i="25"/>
  <c r="R9" i="25" s="1"/>
  <c r="Q10" i="25"/>
  <c r="R10" i="25" s="1"/>
  <c r="Q11" i="25"/>
  <c r="R11" i="25" s="1"/>
  <c r="Q12" i="25"/>
  <c r="R12" i="25" s="1"/>
  <c r="Q13" i="25"/>
  <c r="R13" i="25" s="1"/>
  <c r="Q14" i="25"/>
  <c r="R14" i="25" s="1"/>
  <c r="Q15" i="25"/>
  <c r="R15" i="25" s="1"/>
  <c r="Q16" i="25"/>
  <c r="R16" i="25" s="1"/>
  <c r="Q17" i="25"/>
  <c r="R17" i="25" s="1"/>
  <c r="Q18" i="25"/>
  <c r="R18" i="25" s="1"/>
  <c r="Q19" i="25"/>
  <c r="R19" i="25" s="1"/>
  <c r="Q20" i="25"/>
  <c r="R20" i="25" s="1"/>
  <c r="Q21" i="25"/>
  <c r="R21" i="25" s="1"/>
  <c r="Q22" i="25"/>
  <c r="R22" i="25" s="1"/>
  <c r="Q23" i="25"/>
  <c r="R23" i="25" s="1"/>
  <c r="Q24" i="25"/>
  <c r="R24" i="25" s="1"/>
  <c r="Q25" i="25"/>
  <c r="R25" i="25" s="1"/>
  <c r="Q26" i="25"/>
  <c r="R26" i="25" s="1"/>
  <c r="Q27" i="25"/>
  <c r="R27" i="25" s="1"/>
  <c r="Q28" i="25"/>
  <c r="R28" i="25" s="1"/>
  <c r="Q29" i="25"/>
  <c r="R29" i="25" s="1"/>
  <c r="Q30" i="25"/>
  <c r="R30" i="25" s="1"/>
  <c r="Q31" i="25"/>
  <c r="R31" i="25" s="1"/>
  <c r="Q32" i="25"/>
  <c r="R32" i="25" s="1"/>
  <c r="Q33" i="25"/>
  <c r="R33" i="25" s="1"/>
  <c r="Q34" i="25"/>
  <c r="R34" i="25" s="1"/>
  <c r="Q35" i="25"/>
  <c r="R35" i="25" s="1"/>
  <c r="Q36" i="25"/>
  <c r="R36" i="25" s="1"/>
  <c r="Q37" i="25"/>
  <c r="R37" i="25" s="1"/>
  <c r="Q38" i="25"/>
  <c r="R38" i="25" s="1"/>
  <c r="Q39" i="25"/>
  <c r="R39" i="25" s="1"/>
  <c r="Q40" i="25"/>
  <c r="R40" i="25" s="1"/>
  <c r="Q41" i="25"/>
  <c r="R41" i="25" s="1"/>
  <c r="Q3" i="25"/>
  <c r="R3" i="25" s="1"/>
  <c r="V41" i="25"/>
  <c r="W41" i="25" s="1"/>
  <c r="T41" i="25"/>
  <c r="U41" i="25" s="1"/>
  <c r="V40" i="25"/>
  <c r="W40" i="25" s="1"/>
  <c r="T40" i="25"/>
  <c r="U40" i="25" s="1"/>
  <c r="V39" i="25"/>
  <c r="W39" i="25" s="1"/>
  <c r="T39" i="25"/>
  <c r="U39" i="25" s="1"/>
  <c r="V38" i="25"/>
  <c r="W38" i="25" s="1"/>
  <c r="T38" i="25"/>
  <c r="U38" i="25" s="1"/>
  <c r="V37" i="25"/>
  <c r="W37" i="25" s="1"/>
  <c r="T37" i="25"/>
  <c r="U37" i="25" s="1"/>
  <c r="V36" i="25"/>
  <c r="W36" i="25" s="1"/>
  <c r="T36" i="25"/>
  <c r="U36" i="25" s="1"/>
  <c r="V35" i="25"/>
  <c r="W35" i="25" s="1"/>
  <c r="T35" i="25"/>
  <c r="U35" i="25" s="1"/>
  <c r="V34" i="25"/>
  <c r="W34" i="25" s="1"/>
  <c r="T34" i="25"/>
  <c r="U34" i="25" s="1"/>
  <c r="V33" i="25"/>
  <c r="W33" i="25" s="1"/>
  <c r="T33" i="25"/>
  <c r="U33" i="25" s="1"/>
  <c r="V32" i="25"/>
  <c r="W32" i="25" s="1"/>
  <c r="T32" i="25"/>
  <c r="U32" i="25" s="1"/>
  <c r="V31" i="25"/>
  <c r="W31" i="25" s="1"/>
  <c r="T31" i="25"/>
  <c r="U31" i="25" s="1"/>
  <c r="V30" i="25"/>
  <c r="W30" i="25" s="1"/>
  <c r="T30" i="25"/>
  <c r="U30" i="25" s="1"/>
  <c r="V29" i="25"/>
  <c r="W29" i="25" s="1"/>
  <c r="T29" i="25"/>
  <c r="U29" i="25" s="1"/>
  <c r="V28" i="25"/>
  <c r="W28" i="25" s="1"/>
  <c r="T28" i="25"/>
  <c r="U28" i="25" s="1"/>
  <c r="V27" i="25"/>
  <c r="W27" i="25" s="1"/>
  <c r="T27" i="25"/>
  <c r="U27" i="25" s="1"/>
  <c r="V26" i="25"/>
  <c r="W26" i="25" s="1"/>
  <c r="T26" i="25"/>
  <c r="U26" i="25" s="1"/>
  <c r="V25" i="25"/>
  <c r="W25" i="25" s="1"/>
  <c r="T25" i="25"/>
  <c r="U25" i="25" s="1"/>
  <c r="V24" i="25"/>
  <c r="W24" i="25" s="1"/>
  <c r="T24" i="25"/>
  <c r="U24" i="25" s="1"/>
  <c r="V23" i="25"/>
  <c r="W23" i="25" s="1"/>
  <c r="T23" i="25"/>
  <c r="U23" i="25" s="1"/>
  <c r="V22" i="25"/>
  <c r="W22" i="25" s="1"/>
  <c r="T22" i="25"/>
  <c r="U22" i="25" s="1"/>
  <c r="V21" i="25"/>
  <c r="W21" i="25" s="1"/>
  <c r="T21" i="25"/>
  <c r="U21" i="25" s="1"/>
  <c r="V20" i="25"/>
  <c r="W20" i="25" s="1"/>
  <c r="T20" i="25"/>
  <c r="U20" i="25" s="1"/>
  <c r="V19" i="25"/>
  <c r="W19" i="25" s="1"/>
  <c r="T19" i="25"/>
  <c r="U19" i="25" s="1"/>
  <c r="V18" i="25"/>
  <c r="W18" i="25" s="1"/>
  <c r="T18" i="25"/>
  <c r="U18" i="25" s="1"/>
  <c r="V17" i="25"/>
  <c r="W17" i="25" s="1"/>
  <c r="T17" i="25"/>
  <c r="U17" i="25" s="1"/>
  <c r="V16" i="25"/>
  <c r="W16" i="25" s="1"/>
  <c r="T16" i="25"/>
  <c r="U16" i="25" s="1"/>
  <c r="V15" i="25"/>
  <c r="W15" i="25" s="1"/>
  <c r="T15" i="25"/>
  <c r="U15" i="25" s="1"/>
  <c r="V14" i="25"/>
  <c r="W14" i="25" s="1"/>
  <c r="T14" i="25"/>
  <c r="U14" i="25" s="1"/>
  <c r="V13" i="25"/>
  <c r="W13" i="25" s="1"/>
  <c r="T13" i="25"/>
  <c r="U13" i="25" s="1"/>
  <c r="V12" i="25"/>
  <c r="W12" i="25" s="1"/>
  <c r="T12" i="25"/>
  <c r="U12" i="25" s="1"/>
  <c r="V11" i="25"/>
  <c r="W11" i="25" s="1"/>
  <c r="T11" i="25"/>
  <c r="U11" i="25" s="1"/>
  <c r="V10" i="25"/>
  <c r="W10" i="25" s="1"/>
  <c r="T10" i="25"/>
  <c r="U10" i="25" s="1"/>
  <c r="V9" i="25"/>
  <c r="W9" i="25" s="1"/>
  <c r="T9" i="25"/>
  <c r="U9" i="25" s="1"/>
  <c r="V8" i="25"/>
  <c r="W8" i="25" s="1"/>
  <c r="T8" i="25"/>
  <c r="U8" i="25" s="1"/>
  <c r="V7" i="25"/>
  <c r="W7" i="25" s="1"/>
  <c r="T7" i="25"/>
  <c r="U7" i="25" s="1"/>
  <c r="V6" i="25"/>
  <c r="W6" i="25" s="1"/>
  <c r="T6" i="25"/>
  <c r="U6" i="25" s="1"/>
  <c r="V5" i="25"/>
  <c r="W5" i="25" s="1"/>
  <c r="T5" i="25"/>
  <c r="U5" i="25" s="1"/>
  <c r="V4" i="25"/>
  <c r="W4" i="25" s="1"/>
  <c r="T4" i="25"/>
  <c r="U4" i="25" s="1"/>
  <c r="V3" i="25"/>
  <c r="W3" i="25" s="1"/>
  <c r="T3" i="25"/>
  <c r="U3" i="25" s="1"/>
  <c r="B2" i="2"/>
  <c r="C2" i="2" s="1"/>
  <c r="B3" i="2"/>
  <c r="C3" i="2" s="1"/>
  <c r="B4" i="2"/>
  <c r="C4" i="2" s="1"/>
  <c r="B8" i="2"/>
  <c r="C8" i="2" s="1"/>
  <c r="B6" i="2"/>
  <c r="C6" i="2" s="1"/>
  <c r="B5" i="2"/>
  <c r="C5" i="2" s="1"/>
  <c r="B7" i="2"/>
  <c r="C7" i="2" s="1"/>
  <c r="B9" i="2"/>
  <c r="C9" i="2" s="1"/>
  <c r="B10" i="2"/>
  <c r="C10" i="2" s="1"/>
  <c r="B11" i="2"/>
  <c r="C11" i="2" s="1"/>
  <c r="B12" i="2"/>
  <c r="C12" i="2" s="1"/>
  <c r="B14" i="2"/>
  <c r="C14" i="2" s="1"/>
  <c r="B13" i="2"/>
  <c r="C13" i="2" s="1"/>
  <c r="B15" i="2"/>
  <c r="C15" i="2" s="1"/>
  <c r="B16" i="2"/>
  <c r="C16" i="2" s="1"/>
  <c r="B17" i="2"/>
  <c r="C17" i="2" s="1"/>
  <c r="B18" i="2"/>
  <c r="C18" i="2" s="1"/>
  <c r="B21" i="2"/>
  <c r="C21" i="2" s="1"/>
  <c r="B19" i="2"/>
  <c r="C19" i="2" s="1"/>
  <c r="B20" i="2"/>
  <c r="C20" i="2" s="1"/>
  <c r="B37" i="2"/>
  <c r="C37" i="2" s="1"/>
  <c r="B24" i="2"/>
  <c r="C24" i="2" s="1"/>
  <c r="B28" i="2"/>
  <c r="C28" i="2" s="1"/>
  <c r="B22" i="2"/>
  <c r="C22" i="2" s="1"/>
  <c r="B31" i="2"/>
  <c r="C31" i="2" s="1"/>
  <c r="B29" i="2"/>
  <c r="C29" i="2" s="1"/>
  <c r="B25" i="2"/>
  <c r="C25" i="2" s="1"/>
  <c r="B32" i="2"/>
  <c r="C32" i="2" s="1"/>
  <c r="B34" i="2"/>
  <c r="C34" i="2" s="1"/>
  <c r="B23" i="2"/>
  <c r="C23" i="2" s="1"/>
  <c r="B26" i="2"/>
  <c r="C26" i="2" s="1"/>
  <c r="B30" i="2"/>
  <c r="C30" i="2" s="1"/>
  <c r="B35" i="2"/>
  <c r="C35" i="2" s="1"/>
  <c r="B38" i="2"/>
  <c r="C38" i="2" s="1"/>
  <c r="B27" i="2"/>
  <c r="C27" i="2" s="1"/>
  <c r="B39" i="2"/>
  <c r="C39" i="2" s="1"/>
  <c r="B40" i="2"/>
  <c r="C40" i="2" s="1"/>
  <c r="B33" i="2"/>
  <c r="C33" i="2" s="1"/>
  <c r="B36" i="2"/>
  <c r="C36" i="2" s="1"/>
  <c r="B41" i="2"/>
  <c r="C41" i="2" s="1"/>
  <c r="B42" i="2"/>
  <c r="C42" i="2" s="1"/>
  <c r="B44" i="2"/>
  <c r="C44" i="2" s="1"/>
  <c r="B43" i="2"/>
  <c r="C43" i="2" s="1"/>
  <c r="B45" i="2"/>
  <c r="C45" i="2" s="1"/>
  <c r="B46" i="2"/>
  <c r="C46" i="2" s="1"/>
  <c r="B47" i="2"/>
  <c r="C47" i="2" s="1"/>
  <c r="B48" i="2"/>
  <c r="C48" i="2" s="1"/>
  <c r="B49" i="2"/>
  <c r="C49" i="2" s="1"/>
  <c r="B50" i="2"/>
  <c r="C50" i="2" s="1"/>
  <c r="B51" i="2"/>
  <c r="C51" i="2" s="1"/>
  <c r="B52" i="2"/>
  <c r="C52" i="2" s="1"/>
  <c r="B53" i="2"/>
  <c r="C53" i="2" s="1"/>
  <c r="B54" i="2"/>
  <c r="C54" i="2" s="1"/>
  <c r="B56" i="2"/>
  <c r="C56" i="2" s="1"/>
  <c r="B57" i="2"/>
  <c r="C57" i="2" s="1"/>
  <c r="B58" i="2"/>
  <c r="C58" i="2" s="1"/>
  <c r="B59" i="2"/>
  <c r="C59" i="2" s="1"/>
  <c r="B55" i="2"/>
  <c r="C55" i="2" s="1"/>
  <c r="B60" i="2"/>
  <c r="C60" i="2" s="1"/>
  <c r="B62" i="2"/>
  <c r="C62" i="2" s="1"/>
  <c r="B63" i="2"/>
  <c r="C63" i="2" s="1"/>
  <c r="B64" i="2"/>
  <c r="C64" i="2" s="1"/>
  <c r="B65" i="2"/>
  <c r="C65" i="2" s="1"/>
  <c r="B66" i="2"/>
  <c r="C66" i="2" s="1"/>
  <c r="B67" i="2"/>
  <c r="C67" i="2" s="1"/>
  <c r="B68" i="2"/>
  <c r="C68" i="2" s="1"/>
  <c r="B69" i="2"/>
  <c r="C69" i="2" s="1"/>
  <c r="B70" i="2"/>
  <c r="C70" i="2" s="1"/>
  <c r="B71" i="2"/>
  <c r="C71" i="2" s="1"/>
  <c r="B72" i="2"/>
  <c r="C72" i="2" s="1"/>
  <c r="B73" i="2"/>
  <c r="C73" i="2" s="1"/>
  <c r="B74" i="2"/>
  <c r="C74" i="2" s="1"/>
  <c r="B75" i="2"/>
  <c r="C75" i="2" s="1"/>
  <c r="B76" i="2"/>
  <c r="C76" i="2" s="1"/>
  <c r="B77" i="2"/>
  <c r="C77" i="2" s="1"/>
  <c r="B78" i="2"/>
  <c r="C78" i="2" s="1"/>
  <c r="B79" i="2"/>
  <c r="C79" i="2" s="1"/>
  <c r="B80" i="2"/>
  <c r="C80" i="2" s="1"/>
  <c r="B81" i="2"/>
  <c r="C81" i="2" s="1"/>
  <c r="B82" i="2"/>
  <c r="C82" i="2" s="1"/>
  <c r="B83" i="2"/>
  <c r="C83" i="2" s="1"/>
  <c r="B84" i="2"/>
  <c r="C84" i="2" s="1"/>
  <c r="B85" i="2"/>
  <c r="C85" i="2" s="1"/>
  <c r="B61" i="2"/>
  <c r="C61" i="2" s="1"/>
  <c r="B86" i="2"/>
  <c r="C86" i="2" s="1"/>
  <c r="B87" i="2"/>
  <c r="C87" i="2" s="1"/>
  <c r="B88" i="2"/>
  <c r="C88" i="2" s="1"/>
  <c r="B89" i="2"/>
  <c r="C89" i="2" s="1"/>
  <c r="B90" i="2"/>
  <c r="C90" i="2" s="1"/>
  <c r="B91" i="2"/>
  <c r="C91" i="2" s="1"/>
  <c r="B92" i="2"/>
  <c r="C92" i="2" s="1"/>
  <c r="B93" i="2"/>
  <c r="C93" i="2" s="1"/>
  <c r="B94" i="2"/>
  <c r="C94" i="2" s="1"/>
  <c r="B1" i="2"/>
  <c r="C1" i="2" s="1"/>
  <c r="R1036" i="1"/>
  <c r="R1037" i="1"/>
  <c r="R1038" i="1"/>
  <c r="R1039" i="1"/>
  <c r="R1040" i="1"/>
  <c r="R1041" i="1"/>
  <c r="R1042" i="1"/>
  <c r="R1043" i="1"/>
  <c r="R1044" i="1"/>
  <c r="R1045" i="1"/>
  <c r="R1046" i="1"/>
  <c r="R1047" i="1"/>
  <c r="R1048" i="1"/>
  <c r="R1049" i="1"/>
  <c r="R1050" i="1"/>
  <c r="R1051" i="1"/>
  <c r="R1052" i="1"/>
  <c r="R1053" i="1"/>
  <c r="R1054" i="1"/>
  <c r="R1055" i="1"/>
  <c r="R1056" i="1"/>
  <c r="R1057" i="1"/>
  <c r="R1058" i="1"/>
  <c r="R1059" i="1"/>
  <c r="R1060" i="1"/>
  <c r="R1061" i="1"/>
  <c r="R1062" i="1"/>
  <c r="R1063" i="1"/>
  <c r="R1064" i="1"/>
  <c r="R1065" i="1"/>
  <c r="R1066" i="1"/>
  <c r="R1067" i="1"/>
  <c r="R1068" i="1"/>
  <c r="R1069" i="1"/>
  <c r="R1070" i="1"/>
  <c r="R1071" i="1"/>
  <c r="R1072" i="1"/>
  <c r="R1073" i="1"/>
  <c r="R1074" i="1"/>
  <c r="R1075" i="1"/>
  <c r="R1076" i="1"/>
  <c r="R1077" i="1"/>
  <c r="R1078" i="1"/>
  <c r="R1079" i="1"/>
  <c r="R1080" i="1"/>
  <c r="R1081" i="1"/>
  <c r="R1082" i="1"/>
  <c r="R1083" i="1"/>
  <c r="R1084" i="1"/>
  <c r="R1085" i="1"/>
  <c r="R1086" i="1"/>
  <c r="R1087" i="1"/>
  <c r="R1088" i="1"/>
  <c r="R1089" i="1"/>
  <c r="R1090" i="1"/>
  <c r="R1091" i="1"/>
  <c r="R1092" i="1"/>
  <c r="R1093" i="1"/>
  <c r="R1094" i="1"/>
  <c r="R1095" i="1"/>
  <c r="R1096" i="1"/>
  <c r="R1097" i="1"/>
  <c r="R1098" i="1"/>
  <c r="R1099" i="1"/>
  <c r="R1100" i="1"/>
  <c r="R1101" i="1"/>
  <c r="R1102" i="1"/>
  <c r="R1103" i="1"/>
  <c r="R1104" i="1"/>
  <c r="R1105" i="1"/>
  <c r="R1106" i="1"/>
  <c r="R1107" i="1"/>
  <c r="R1108" i="1"/>
  <c r="R1109" i="1"/>
  <c r="R1110" i="1"/>
  <c r="R1111" i="1"/>
  <c r="R1112" i="1"/>
  <c r="R1113" i="1"/>
  <c r="R1114" i="1"/>
  <c r="R1115" i="1"/>
  <c r="R1116" i="1"/>
  <c r="R1117" i="1"/>
  <c r="R1118" i="1"/>
  <c r="R1119" i="1"/>
  <c r="R1120" i="1"/>
  <c r="R1121" i="1"/>
  <c r="R1122" i="1"/>
  <c r="R1123" i="1"/>
  <c r="R1124" i="1"/>
  <c r="R1125" i="1"/>
  <c r="R1126" i="1"/>
  <c r="R1127" i="1"/>
  <c r="R1128" i="1"/>
  <c r="R1129" i="1"/>
  <c r="R1130" i="1"/>
  <c r="R1131" i="1"/>
  <c r="R1132" i="1"/>
  <c r="R1133" i="1"/>
  <c r="R1134" i="1"/>
  <c r="R1135" i="1"/>
  <c r="R1136" i="1"/>
  <c r="R1137" i="1"/>
  <c r="R1138" i="1"/>
  <c r="R1139" i="1"/>
  <c r="R1140" i="1"/>
  <c r="R1141" i="1"/>
  <c r="R1142" i="1"/>
  <c r="R1143" i="1"/>
  <c r="R1144" i="1"/>
  <c r="R1145" i="1"/>
  <c r="R1146" i="1"/>
  <c r="R1147" i="1"/>
  <c r="R1148" i="1"/>
  <c r="R1149" i="1"/>
  <c r="R1150" i="1"/>
  <c r="R1151" i="1"/>
  <c r="R1152" i="1"/>
  <c r="R1153" i="1"/>
  <c r="R1154" i="1"/>
  <c r="R1155" i="1"/>
  <c r="R1156" i="1"/>
  <c r="R1157" i="1"/>
  <c r="R1158" i="1"/>
  <c r="R1159" i="1"/>
  <c r="R1160" i="1"/>
  <c r="R1161" i="1"/>
  <c r="R1162" i="1"/>
  <c r="R1163" i="1"/>
  <c r="R1164" i="1"/>
  <c r="R1165" i="1"/>
  <c r="R1166" i="1"/>
  <c r="R1167" i="1"/>
  <c r="R1168" i="1"/>
  <c r="R1169" i="1"/>
  <c r="R1170" i="1"/>
  <c r="R1171" i="1"/>
  <c r="R1172" i="1"/>
  <c r="R1173" i="1"/>
  <c r="R1174" i="1"/>
  <c r="R1175" i="1"/>
  <c r="R1176" i="1"/>
  <c r="R1177" i="1"/>
  <c r="R1178" i="1"/>
  <c r="R1179" i="1"/>
  <c r="R1180" i="1"/>
  <c r="R1181" i="1"/>
  <c r="R1182" i="1"/>
  <c r="R1183" i="1"/>
  <c r="R1184" i="1"/>
  <c r="R1185" i="1"/>
  <c r="R1186" i="1"/>
  <c r="R1187" i="1"/>
  <c r="R1188" i="1"/>
  <c r="R1189" i="1"/>
  <c r="R1190" i="1"/>
  <c r="R1191" i="1"/>
  <c r="R1192" i="1"/>
  <c r="R1193" i="1"/>
  <c r="R1194" i="1"/>
  <c r="R1195" i="1"/>
  <c r="R1196" i="1"/>
  <c r="R1197" i="1"/>
  <c r="R1198" i="1"/>
  <c r="R1199" i="1"/>
  <c r="R1200" i="1"/>
  <c r="R1201" i="1"/>
  <c r="R1202" i="1"/>
  <c r="R1203" i="1"/>
  <c r="R1204" i="1"/>
  <c r="R1205" i="1"/>
  <c r="R1206" i="1"/>
  <c r="R1207" i="1"/>
  <c r="R1208" i="1"/>
  <c r="R1209" i="1"/>
  <c r="R1210" i="1"/>
  <c r="R1211" i="1"/>
  <c r="R1212" i="1"/>
  <c r="R1213" i="1"/>
  <c r="R1214" i="1"/>
  <c r="R1215" i="1"/>
  <c r="R1216" i="1"/>
  <c r="R1217" i="1"/>
  <c r="R1218" i="1"/>
  <c r="R1219" i="1"/>
  <c r="R1220" i="1"/>
  <c r="R1221" i="1"/>
  <c r="R1222" i="1"/>
  <c r="R1223" i="1"/>
  <c r="R1224" i="1"/>
  <c r="R1225" i="1"/>
  <c r="R1226" i="1"/>
  <c r="R1227" i="1"/>
  <c r="R1228" i="1"/>
  <c r="R1229" i="1"/>
  <c r="R1230" i="1"/>
  <c r="R1231" i="1"/>
  <c r="R1232" i="1"/>
  <c r="R1233" i="1"/>
  <c r="R1234" i="1"/>
  <c r="R1235" i="1"/>
  <c r="R1236" i="1"/>
  <c r="R1237" i="1"/>
  <c r="R1238" i="1"/>
  <c r="R1239" i="1"/>
  <c r="R1240" i="1"/>
  <c r="R1241" i="1"/>
  <c r="R1242" i="1"/>
  <c r="R1243" i="1"/>
  <c r="R1244" i="1"/>
  <c r="R1245" i="1"/>
  <c r="R1246" i="1"/>
  <c r="R1247" i="1"/>
  <c r="R1248" i="1"/>
  <c r="R1249" i="1"/>
  <c r="R1250" i="1"/>
  <c r="R1251" i="1"/>
  <c r="R1252" i="1"/>
  <c r="R1253" i="1"/>
  <c r="R1254" i="1"/>
  <c r="R1255" i="1"/>
  <c r="R1256" i="1"/>
  <c r="R1257" i="1"/>
  <c r="R1258" i="1"/>
  <c r="R1259" i="1"/>
  <c r="R1260" i="1"/>
  <c r="R1261" i="1"/>
  <c r="R1262" i="1"/>
  <c r="R1263" i="1"/>
  <c r="R1264" i="1"/>
  <c r="R1265" i="1"/>
  <c r="R1266" i="1"/>
  <c r="R1267" i="1"/>
  <c r="R1268" i="1"/>
  <c r="R1269" i="1"/>
  <c r="R1270" i="1"/>
  <c r="R1271" i="1"/>
  <c r="R1272" i="1"/>
  <c r="R1273" i="1"/>
  <c r="R1274" i="1"/>
  <c r="R1275" i="1"/>
  <c r="R1276" i="1"/>
  <c r="R1277" i="1"/>
  <c r="R1278" i="1"/>
  <c r="R1279" i="1"/>
  <c r="R1280" i="1"/>
  <c r="R1281" i="1"/>
  <c r="R1282" i="1"/>
  <c r="R1283" i="1"/>
  <c r="R1284" i="1"/>
  <c r="R1285" i="1"/>
  <c r="R1286" i="1"/>
  <c r="R1287" i="1"/>
  <c r="R1288" i="1"/>
  <c r="R1289" i="1"/>
  <c r="R1290" i="1"/>
  <c r="R1291" i="1"/>
  <c r="R1292" i="1"/>
  <c r="R1293" i="1"/>
  <c r="R1294" i="1"/>
  <c r="R1295" i="1"/>
  <c r="R1296" i="1"/>
  <c r="R1297" i="1"/>
  <c r="R1298" i="1"/>
  <c r="R1299" i="1"/>
  <c r="R1300" i="1"/>
  <c r="R1301" i="1"/>
  <c r="R1302" i="1"/>
  <c r="R1303" i="1"/>
  <c r="R1304" i="1"/>
  <c r="R1305" i="1"/>
  <c r="R1306" i="1"/>
  <c r="R1307" i="1"/>
  <c r="R1308" i="1"/>
  <c r="R1309" i="1"/>
  <c r="R1310" i="1"/>
  <c r="R1311" i="1"/>
  <c r="R1312" i="1"/>
  <c r="R1313" i="1"/>
  <c r="R1314" i="1"/>
  <c r="R1315" i="1"/>
  <c r="R1316" i="1"/>
  <c r="R1317" i="1"/>
  <c r="R1318" i="1"/>
  <c r="R1319" i="1"/>
  <c r="R1320" i="1"/>
  <c r="R1321" i="1"/>
  <c r="R1322" i="1"/>
  <c r="R1323" i="1"/>
  <c r="R1324" i="1"/>
  <c r="R1325" i="1"/>
  <c r="R1326" i="1"/>
  <c r="R1327" i="1"/>
  <c r="R1328" i="1"/>
  <c r="R1329" i="1"/>
  <c r="R1330" i="1"/>
  <c r="R1331" i="1"/>
  <c r="R1332" i="1"/>
  <c r="R1333" i="1"/>
  <c r="R1334" i="1"/>
  <c r="R1335" i="1"/>
  <c r="R1336" i="1"/>
  <c r="R1337" i="1"/>
  <c r="R1338" i="1"/>
  <c r="R1339" i="1"/>
  <c r="R1340" i="1"/>
  <c r="R1341" i="1"/>
  <c r="R1342" i="1"/>
  <c r="R1343" i="1"/>
  <c r="R1344" i="1"/>
  <c r="R1345" i="1"/>
  <c r="R1346" i="1"/>
  <c r="R1347" i="1"/>
  <c r="R1348" i="1"/>
  <c r="R1349" i="1"/>
  <c r="R1350" i="1"/>
  <c r="R1351" i="1"/>
  <c r="R1352" i="1"/>
  <c r="R1353" i="1"/>
  <c r="R1354" i="1"/>
  <c r="R1355" i="1"/>
  <c r="R1356" i="1"/>
  <c r="R1357" i="1"/>
  <c r="R1358" i="1"/>
  <c r="R1359" i="1"/>
  <c r="R1360" i="1"/>
  <c r="R1361" i="1"/>
  <c r="R1362" i="1"/>
  <c r="R1363" i="1"/>
  <c r="R1364" i="1"/>
  <c r="R1365" i="1"/>
  <c r="R1366" i="1"/>
  <c r="R1367" i="1"/>
  <c r="R1368" i="1"/>
  <c r="R1369" i="1"/>
  <c r="R1370" i="1"/>
  <c r="R1371" i="1"/>
  <c r="R1372" i="1"/>
  <c r="R1373" i="1"/>
  <c r="R1374" i="1"/>
  <c r="R1375" i="1"/>
  <c r="R1376" i="1"/>
  <c r="R1377" i="1"/>
  <c r="R1378" i="1"/>
  <c r="R1379" i="1"/>
  <c r="R1380" i="1"/>
  <c r="R1381" i="1"/>
  <c r="R1382" i="1"/>
  <c r="R1383" i="1"/>
  <c r="R1384" i="1"/>
  <c r="R1385" i="1"/>
  <c r="R1386" i="1"/>
  <c r="R1387" i="1"/>
  <c r="R1388" i="1"/>
  <c r="R1389" i="1"/>
  <c r="R1390" i="1"/>
  <c r="R1391" i="1"/>
  <c r="R1392" i="1"/>
  <c r="R1393" i="1"/>
  <c r="R1394" i="1"/>
  <c r="R1395" i="1"/>
  <c r="R1396" i="1"/>
  <c r="R1397" i="1"/>
  <c r="R1398" i="1"/>
  <c r="R1399" i="1"/>
  <c r="R1400" i="1"/>
  <c r="R1401" i="1"/>
  <c r="R1402" i="1"/>
  <c r="R1403" i="1"/>
  <c r="R1404" i="1"/>
  <c r="R1405" i="1"/>
  <c r="R1406" i="1"/>
  <c r="R1407" i="1"/>
  <c r="R1408" i="1"/>
  <c r="R1409" i="1"/>
  <c r="R1410" i="1"/>
  <c r="R1411" i="1"/>
  <c r="R1412" i="1"/>
  <c r="R1413" i="1"/>
  <c r="R1414" i="1"/>
  <c r="R1415" i="1"/>
  <c r="R1416" i="1"/>
  <c r="R1417" i="1"/>
  <c r="R1418" i="1"/>
  <c r="R1419" i="1"/>
  <c r="R1420" i="1"/>
  <c r="R1421" i="1"/>
  <c r="R1422" i="1"/>
  <c r="R1423" i="1"/>
  <c r="R1424" i="1"/>
  <c r="R1425" i="1"/>
  <c r="R1426" i="1"/>
  <c r="R1427" i="1"/>
  <c r="R1428" i="1"/>
  <c r="R1429" i="1"/>
  <c r="R1430" i="1"/>
  <c r="R1431" i="1"/>
  <c r="R1432" i="1"/>
  <c r="R1433" i="1"/>
  <c r="R1434" i="1"/>
  <c r="R1435" i="1"/>
  <c r="R1436" i="1"/>
  <c r="R1437" i="1"/>
  <c r="R1438" i="1"/>
  <c r="R1439" i="1"/>
  <c r="R1440" i="1"/>
  <c r="R1441" i="1"/>
  <c r="R1442" i="1"/>
  <c r="R1443" i="1"/>
  <c r="R1444" i="1"/>
  <c r="R1445" i="1"/>
  <c r="R1446" i="1"/>
  <c r="R1447" i="1"/>
  <c r="R1448" i="1"/>
  <c r="R1449" i="1"/>
  <c r="R1450" i="1"/>
  <c r="R1451" i="1"/>
  <c r="R1452" i="1"/>
  <c r="R1453" i="1"/>
  <c r="R1454" i="1"/>
  <c r="R1455" i="1"/>
  <c r="R1456" i="1"/>
  <c r="R1457" i="1"/>
  <c r="R1458" i="1"/>
  <c r="R1459" i="1"/>
  <c r="R1460" i="1"/>
  <c r="R1461" i="1"/>
  <c r="R1462" i="1"/>
  <c r="R1463" i="1"/>
  <c r="R1464" i="1"/>
  <c r="R1465" i="1"/>
  <c r="R1466" i="1"/>
  <c r="R1467" i="1"/>
  <c r="R1468" i="1"/>
  <c r="R1469" i="1"/>
  <c r="R1470" i="1"/>
  <c r="R1471" i="1"/>
  <c r="R1472" i="1"/>
  <c r="R1473" i="1"/>
  <c r="R1474" i="1"/>
  <c r="R1475" i="1"/>
  <c r="R1476" i="1"/>
  <c r="R1477" i="1"/>
  <c r="R1478" i="1"/>
  <c r="R1479" i="1"/>
  <c r="R1480" i="1"/>
  <c r="R1481" i="1"/>
  <c r="R1482" i="1"/>
  <c r="R1483" i="1"/>
  <c r="R1484" i="1"/>
  <c r="R1485" i="1"/>
  <c r="R1486" i="1"/>
  <c r="R1487" i="1"/>
  <c r="R1488" i="1"/>
  <c r="R1489" i="1"/>
  <c r="R1490" i="1"/>
  <c r="R1491" i="1"/>
  <c r="R1492" i="1"/>
  <c r="R1493" i="1"/>
  <c r="R1494" i="1"/>
  <c r="R1495" i="1"/>
  <c r="R1496" i="1"/>
  <c r="R1497" i="1"/>
  <c r="R1498" i="1"/>
  <c r="R1499" i="1"/>
  <c r="R1500" i="1"/>
  <c r="R1501" i="1"/>
  <c r="R1502" i="1"/>
  <c r="R1503" i="1"/>
  <c r="R1504" i="1"/>
  <c r="R1505" i="1"/>
  <c r="R1506" i="1"/>
  <c r="R1507" i="1"/>
  <c r="R1508" i="1"/>
  <c r="R1509" i="1"/>
  <c r="R1510" i="1"/>
  <c r="R1511" i="1"/>
  <c r="R1512" i="1"/>
  <c r="R1513" i="1"/>
  <c r="R1514" i="1"/>
  <c r="R1515" i="1"/>
  <c r="R1516" i="1"/>
  <c r="R1517" i="1"/>
  <c r="R1518" i="1"/>
  <c r="R1519" i="1"/>
  <c r="R1520" i="1"/>
  <c r="R1521" i="1"/>
  <c r="R1522" i="1"/>
  <c r="R1523" i="1"/>
  <c r="R1524" i="1"/>
  <c r="R1525" i="1"/>
  <c r="R1526" i="1"/>
  <c r="R1527" i="1"/>
  <c r="R1528" i="1"/>
  <c r="R1529" i="1"/>
  <c r="R1530" i="1"/>
  <c r="R1531" i="1"/>
  <c r="R1532" i="1"/>
  <c r="R1533" i="1"/>
  <c r="R1534" i="1"/>
  <c r="R1535" i="1"/>
  <c r="R1536" i="1"/>
  <c r="R1537" i="1"/>
  <c r="R1538" i="1"/>
  <c r="R1539" i="1"/>
  <c r="R1540" i="1"/>
  <c r="R1541" i="1"/>
  <c r="R1542" i="1"/>
  <c r="R1543" i="1"/>
  <c r="R1544" i="1"/>
  <c r="R1545" i="1"/>
  <c r="R1546" i="1"/>
  <c r="R1547" i="1"/>
  <c r="R1548" i="1"/>
  <c r="R1549" i="1"/>
  <c r="R1550" i="1"/>
  <c r="R1551" i="1"/>
  <c r="R1552" i="1"/>
  <c r="R1553" i="1"/>
  <c r="R1554" i="1"/>
  <c r="R1555" i="1"/>
  <c r="R1556" i="1"/>
  <c r="R1557" i="1"/>
  <c r="R1558" i="1"/>
  <c r="R1559" i="1"/>
  <c r="R1560" i="1"/>
  <c r="R1561" i="1"/>
  <c r="R1562" i="1"/>
  <c r="R1563" i="1"/>
  <c r="R1564" i="1"/>
  <c r="R1565" i="1"/>
  <c r="R1566" i="1"/>
  <c r="R1567" i="1"/>
  <c r="R1568" i="1"/>
  <c r="R1569" i="1"/>
  <c r="R1570" i="1"/>
  <c r="R1571" i="1"/>
  <c r="R1572" i="1"/>
  <c r="R1573" i="1"/>
  <c r="R1574" i="1"/>
  <c r="R1575" i="1"/>
  <c r="R1576" i="1"/>
  <c r="R1577" i="1"/>
  <c r="R1578" i="1"/>
  <c r="R1579" i="1"/>
  <c r="R1580" i="1"/>
  <c r="R1581" i="1"/>
  <c r="R1582" i="1"/>
  <c r="R1583" i="1"/>
  <c r="R1584" i="1"/>
  <c r="R1585" i="1"/>
  <c r="R1586" i="1"/>
  <c r="R1587" i="1"/>
  <c r="R1588" i="1"/>
  <c r="R1589" i="1"/>
  <c r="R1590" i="1"/>
  <c r="R1591" i="1"/>
  <c r="R1592" i="1"/>
  <c r="R1593" i="1"/>
  <c r="R1594" i="1"/>
  <c r="R1595" i="1"/>
  <c r="R1596" i="1"/>
  <c r="R1597" i="1"/>
  <c r="R1598" i="1"/>
  <c r="R1599" i="1"/>
  <c r="R1600" i="1"/>
  <c r="R1601" i="1"/>
  <c r="R1602" i="1"/>
  <c r="R1603" i="1"/>
  <c r="R1604" i="1"/>
  <c r="R1605" i="1"/>
  <c r="R1606" i="1"/>
  <c r="R1607" i="1"/>
  <c r="R1608" i="1"/>
  <c r="R1609" i="1"/>
  <c r="R1610" i="1"/>
  <c r="R1611" i="1"/>
  <c r="R1612" i="1"/>
  <c r="R1613" i="1"/>
  <c r="R1614" i="1"/>
  <c r="R1615" i="1"/>
  <c r="R1616" i="1"/>
  <c r="R1617" i="1"/>
  <c r="R1618" i="1"/>
  <c r="R1619" i="1"/>
  <c r="R1620" i="1"/>
  <c r="R1621" i="1"/>
  <c r="R1622" i="1"/>
  <c r="R1623" i="1"/>
  <c r="R1624" i="1"/>
  <c r="R1625" i="1"/>
  <c r="R1626" i="1"/>
  <c r="R1627" i="1"/>
  <c r="R1628" i="1"/>
  <c r="R1629" i="1"/>
  <c r="R1630" i="1"/>
  <c r="R1631" i="1"/>
  <c r="R1632" i="1"/>
  <c r="R1633" i="1"/>
  <c r="R1634" i="1"/>
  <c r="R1635" i="1"/>
  <c r="R1636" i="1"/>
  <c r="R1637" i="1"/>
  <c r="R1638" i="1"/>
  <c r="R1639" i="1"/>
  <c r="R1640" i="1"/>
  <c r="R1641" i="1"/>
  <c r="R1642" i="1"/>
  <c r="R1643" i="1"/>
  <c r="R1644" i="1"/>
  <c r="R1645" i="1"/>
  <c r="R1646" i="1"/>
  <c r="R1647" i="1"/>
  <c r="R1648" i="1"/>
  <c r="R1649" i="1"/>
  <c r="R1650" i="1"/>
  <c r="R1651" i="1"/>
  <c r="R1652" i="1"/>
  <c r="R1653" i="1"/>
  <c r="R1654" i="1"/>
  <c r="R1655" i="1"/>
  <c r="R1656" i="1"/>
  <c r="R1657" i="1"/>
  <c r="R1658" i="1"/>
  <c r="R1659" i="1"/>
  <c r="R1660" i="1"/>
  <c r="R1661" i="1"/>
  <c r="R1662" i="1"/>
  <c r="R1663" i="1"/>
  <c r="R1664" i="1"/>
  <c r="R1665" i="1"/>
  <c r="R1666" i="1"/>
  <c r="R1667" i="1"/>
  <c r="R1668" i="1"/>
  <c r="R1669" i="1"/>
  <c r="R1670" i="1"/>
  <c r="R1671" i="1"/>
  <c r="R1672" i="1"/>
  <c r="R1673" i="1"/>
  <c r="R1674" i="1"/>
  <c r="R1675" i="1"/>
  <c r="R1676" i="1"/>
  <c r="R1677" i="1"/>
  <c r="R1678" i="1"/>
  <c r="R1679" i="1"/>
  <c r="R1680" i="1"/>
  <c r="R1681" i="1"/>
  <c r="R1682" i="1"/>
  <c r="R1683" i="1"/>
  <c r="R1684" i="1"/>
  <c r="R1685" i="1"/>
  <c r="R1686" i="1"/>
  <c r="R1687" i="1"/>
  <c r="R1688" i="1"/>
  <c r="R1689" i="1"/>
  <c r="R1690" i="1"/>
  <c r="R1691" i="1"/>
  <c r="R1692" i="1"/>
  <c r="R1693" i="1"/>
  <c r="R1694" i="1"/>
  <c r="R1695" i="1"/>
  <c r="R1696" i="1"/>
  <c r="R1697" i="1"/>
  <c r="R1698" i="1"/>
  <c r="R1699" i="1"/>
  <c r="R1700" i="1"/>
  <c r="R1701" i="1"/>
  <c r="R1702" i="1"/>
  <c r="R1703" i="1"/>
  <c r="R1704" i="1"/>
  <c r="R1705" i="1"/>
  <c r="R1706" i="1"/>
  <c r="R1707" i="1"/>
  <c r="R1708" i="1"/>
  <c r="R1709" i="1"/>
  <c r="R1710" i="1"/>
  <c r="R1711" i="1"/>
  <c r="R1712" i="1"/>
  <c r="R1713" i="1"/>
  <c r="R1714" i="1"/>
  <c r="R1715" i="1"/>
  <c r="R1716" i="1"/>
  <c r="R1717" i="1"/>
  <c r="R1718" i="1"/>
  <c r="R1719" i="1"/>
  <c r="R1720" i="1"/>
  <c r="R1721" i="1"/>
  <c r="R1722" i="1"/>
  <c r="R1723" i="1"/>
  <c r="R1724" i="1"/>
  <c r="R1725" i="1"/>
  <c r="R1726" i="1"/>
  <c r="R1727" i="1"/>
  <c r="R1728" i="1"/>
  <c r="R1729" i="1"/>
  <c r="R1730" i="1"/>
  <c r="R1731" i="1"/>
  <c r="R1732" i="1"/>
  <c r="R1733" i="1"/>
  <c r="R1734" i="1"/>
  <c r="R1735" i="1"/>
  <c r="R1736" i="1"/>
  <c r="R1737" i="1"/>
  <c r="R1738" i="1"/>
  <c r="R1739" i="1"/>
  <c r="R1740" i="1"/>
  <c r="R1741" i="1"/>
  <c r="R1742" i="1"/>
  <c r="R1743" i="1"/>
  <c r="R1744" i="1"/>
  <c r="R1745" i="1"/>
  <c r="R1746" i="1"/>
  <c r="R1747" i="1"/>
  <c r="R1748" i="1"/>
  <c r="R1749" i="1"/>
  <c r="R1750" i="1"/>
  <c r="R1751" i="1"/>
  <c r="R1752" i="1"/>
  <c r="R1753" i="1"/>
  <c r="R1754" i="1"/>
  <c r="R1755" i="1"/>
  <c r="R1756" i="1"/>
  <c r="R1757" i="1"/>
  <c r="R1758" i="1"/>
  <c r="R1759" i="1"/>
  <c r="R1760" i="1"/>
  <c r="R1761" i="1"/>
  <c r="R1762" i="1"/>
  <c r="R1763" i="1"/>
  <c r="R1764" i="1"/>
  <c r="R1765" i="1"/>
  <c r="R1766" i="1"/>
  <c r="R1767" i="1"/>
  <c r="R1768" i="1"/>
  <c r="R1769" i="1"/>
  <c r="R1770" i="1"/>
  <c r="R1771" i="1"/>
  <c r="R1772" i="1"/>
  <c r="R1773" i="1"/>
  <c r="R1774" i="1"/>
  <c r="R1775" i="1"/>
  <c r="R1776" i="1"/>
  <c r="R1777" i="1"/>
  <c r="R1778" i="1"/>
  <c r="R1779" i="1"/>
  <c r="R1780" i="1"/>
  <c r="R1781" i="1"/>
  <c r="R1782" i="1"/>
  <c r="R1783" i="1"/>
  <c r="R1784" i="1"/>
  <c r="R1785" i="1"/>
  <c r="R1786" i="1"/>
  <c r="R1787" i="1"/>
  <c r="R1788" i="1"/>
  <c r="R1789" i="1"/>
  <c r="R1790" i="1"/>
  <c r="R1791" i="1"/>
  <c r="R1792" i="1"/>
  <c r="R1793" i="1"/>
  <c r="R1794" i="1"/>
  <c r="R1795" i="1"/>
  <c r="R1796" i="1"/>
  <c r="R1797" i="1"/>
  <c r="R1798" i="1"/>
  <c r="R1799" i="1"/>
  <c r="R1800" i="1"/>
  <c r="R1801" i="1"/>
  <c r="R1802" i="1"/>
  <c r="R1803" i="1"/>
  <c r="R1804" i="1"/>
  <c r="R1805" i="1"/>
  <c r="R1806" i="1"/>
  <c r="R1807" i="1"/>
  <c r="R1808" i="1"/>
  <c r="R1809" i="1"/>
  <c r="R1810" i="1"/>
  <c r="R1811" i="1"/>
  <c r="R1812" i="1"/>
  <c r="R1813" i="1"/>
  <c r="R1814" i="1"/>
  <c r="R1815" i="1"/>
  <c r="R1816" i="1"/>
  <c r="R1817" i="1"/>
  <c r="R1818" i="1"/>
  <c r="R1819" i="1"/>
  <c r="R1820" i="1"/>
  <c r="R1821" i="1"/>
  <c r="R1822" i="1"/>
  <c r="R1823" i="1"/>
  <c r="R1824" i="1"/>
  <c r="R1825" i="1"/>
  <c r="R1826" i="1"/>
  <c r="R1827" i="1"/>
  <c r="R1828" i="1"/>
  <c r="R1829" i="1"/>
  <c r="R1830" i="1"/>
  <c r="R1831" i="1"/>
  <c r="R1832" i="1"/>
  <c r="R1833" i="1"/>
  <c r="R1834" i="1"/>
  <c r="R1835" i="1"/>
  <c r="R1836" i="1"/>
  <c r="R1837" i="1"/>
  <c r="R1838" i="1"/>
  <c r="R1839" i="1"/>
  <c r="R1840" i="1"/>
  <c r="R1841" i="1"/>
  <c r="R1842" i="1"/>
  <c r="R1843" i="1"/>
  <c r="R1844" i="1"/>
  <c r="R1845" i="1"/>
  <c r="R1846" i="1"/>
  <c r="R1847" i="1"/>
  <c r="R1848" i="1"/>
  <c r="R1849" i="1"/>
  <c r="R1850" i="1"/>
  <c r="R1851" i="1"/>
  <c r="R1852" i="1"/>
  <c r="R1853" i="1"/>
  <c r="R1854" i="1"/>
  <c r="R1855" i="1"/>
  <c r="R1856" i="1"/>
  <c r="R1857" i="1"/>
  <c r="R1858" i="1"/>
  <c r="R1859" i="1"/>
  <c r="R1860" i="1"/>
  <c r="R1861" i="1"/>
  <c r="R1862" i="1"/>
  <c r="R1863" i="1"/>
  <c r="R1864" i="1"/>
  <c r="R1865" i="1"/>
  <c r="R1866" i="1"/>
  <c r="R1867" i="1"/>
  <c r="R1868" i="1"/>
  <c r="R1869" i="1"/>
  <c r="R1870" i="1"/>
  <c r="R1871" i="1"/>
  <c r="R1872" i="1"/>
  <c r="R1873" i="1"/>
  <c r="R1874" i="1"/>
  <c r="R1875" i="1"/>
  <c r="R1876" i="1"/>
  <c r="R1877" i="1"/>
  <c r="R1878" i="1"/>
  <c r="R1879" i="1"/>
  <c r="R1880" i="1"/>
  <c r="R1881" i="1"/>
  <c r="R1882" i="1"/>
  <c r="R1883" i="1"/>
  <c r="R1884" i="1"/>
  <c r="R1885" i="1"/>
  <c r="R1886" i="1"/>
  <c r="R1887" i="1"/>
  <c r="R1888" i="1"/>
  <c r="R1889" i="1"/>
  <c r="R1890" i="1"/>
  <c r="R1891" i="1"/>
  <c r="R1892" i="1"/>
  <c r="R1893" i="1"/>
  <c r="R1894" i="1"/>
  <c r="R1895" i="1"/>
  <c r="R1896" i="1"/>
  <c r="R1897" i="1"/>
  <c r="R1898" i="1"/>
  <c r="R1899" i="1"/>
  <c r="R1900" i="1"/>
  <c r="R1901" i="1"/>
  <c r="R1902" i="1"/>
  <c r="R1903" i="1"/>
  <c r="R1904" i="1"/>
  <c r="R1905" i="1"/>
  <c r="R1906" i="1"/>
  <c r="R1907" i="1"/>
  <c r="R1908" i="1"/>
  <c r="R1909" i="1"/>
  <c r="R1910" i="1"/>
  <c r="R1911" i="1"/>
  <c r="R1912" i="1"/>
  <c r="R1913" i="1"/>
  <c r="R1914" i="1"/>
  <c r="R1915" i="1"/>
  <c r="R1916" i="1"/>
  <c r="R1917" i="1"/>
  <c r="R1918" i="1"/>
  <c r="R1919" i="1"/>
  <c r="R1920" i="1"/>
  <c r="R1921" i="1"/>
  <c r="R1922" i="1"/>
  <c r="R1923" i="1"/>
  <c r="R1924" i="1"/>
  <c r="R1925" i="1"/>
  <c r="R1926" i="1"/>
  <c r="R1927" i="1"/>
  <c r="R1928" i="1"/>
  <c r="R1929" i="1"/>
  <c r="R1930" i="1"/>
  <c r="R1931" i="1"/>
  <c r="R1932" i="1"/>
  <c r="R1933" i="1"/>
  <c r="R1934" i="1"/>
  <c r="R1935" i="1"/>
  <c r="R1936" i="1"/>
  <c r="R1937" i="1"/>
  <c r="R1938" i="1"/>
  <c r="R1939" i="1"/>
  <c r="R1940" i="1"/>
  <c r="R1941" i="1"/>
  <c r="R1942" i="1"/>
  <c r="R1943" i="1"/>
  <c r="R1944" i="1"/>
  <c r="R1945" i="1"/>
  <c r="R1946" i="1"/>
  <c r="R1947" i="1"/>
  <c r="R1948" i="1"/>
  <c r="R1949" i="1"/>
  <c r="R1950" i="1"/>
  <c r="R1951" i="1"/>
  <c r="R1952" i="1"/>
  <c r="R1953" i="1"/>
  <c r="R1954" i="1"/>
  <c r="R1955" i="1"/>
  <c r="R1956" i="1"/>
  <c r="R1957" i="1"/>
  <c r="R1958" i="1"/>
  <c r="R1959" i="1"/>
  <c r="R1960" i="1"/>
  <c r="R1961" i="1"/>
  <c r="R1962" i="1"/>
  <c r="R1963" i="1"/>
  <c r="R1964" i="1"/>
  <c r="R1965" i="1"/>
  <c r="R1966" i="1"/>
  <c r="R1967" i="1"/>
  <c r="R1968" i="1"/>
  <c r="R1969" i="1"/>
  <c r="R1970" i="1"/>
  <c r="R1971" i="1"/>
  <c r="R1972" i="1"/>
  <c r="R1973" i="1"/>
  <c r="R1974" i="1"/>
  <c r="R1975" i="1"/>
  <c r="R1976" i="1"/>
  <c r="R1977" i="1"/>
  <c r="R1978" i="1"/>
  <c r="R1979" i="1"/>
  <c r="R1980" i="1"/>
  <c r="R1981" i="1"/>
  <c r="R1982" i="1"/>
  <c r="R1983" i="1"/>
  <c r="R1984" i="1"/>
  <c r="R1985" i="1"/>
  <c r="R1986" i="1"/>
  <c r="R1987" i="1"/>
  <c r="R1988" i="1"/>
  <c r="R1989" i="1"/>
  <c r="R1990" i="1"/>
  <c r="R1991" i="1"/>
  <c r="R1992" i="1"/>
  <c r="R1993" i="1"/>
  <c r="R1994" i="1"/>
  <c r="R1995" i="1"/>
  <c r="R1996" i="1"/>
  <c r="R1997" i="1"/>
  <c r="R1998" i="1"/>
  <c r="R1999" i="1"/>
  <c r="R2000" i="1"/>
  <c r="R2001" i="1"/>
  <c r="R2002" i="1"/>
  <c r="R2003" i="1"/>
  <c r="R2004" i="1"/>
  <c r="R2005" i="1"/>
  <c r="R2006" i="1"/>
  <c r="R2007" i="1"/>
  <c r="R2008" i="1"/>
  <c r="R2009" i="1"/>
  <c r="R2010" i="1"/>
  <c r="R2011" i="1"/>
  <c r="R2012" i="1"/>
  <c r="R2013" i="1"/>
  <c r="R2014" i="1"/>
  <c r="R2015" i="1"/>
  <c r="R2016" i="1"/>
  <c r="R2017" i="1"/>
  <c r="R2018" i="1"/>
  <c r="R2019" i="1"/>
  <c r="R2020" i="1"/>
  <c r="R2021" i="1"/>
  <c r="R2022" i="1"/>
  <c r="R2023" i="1"/>
  <c r="R2024" i="1"/>
  <c r="R2025" i="1"/>
  <c r="R2026" i="1"/>
  <c r="R2027" i="1"/>
  <c r="R2028" i="1"/>
  <c r="R2029" i="1"/>
  <c r="R2030" i="1"/>
  <c r="R2031" i="1"/>
  <c r="R2032" i="1"/>
  <c r="R2033" i="1"/>
  <c r="R2034" i="1"/>
  <c r="R2035" i="1"/>
  <c r="R2036" i="1"/>
  <c r="R2037" i="1"/>
  <c r="R2038" i="1"/>
  <c r="R2039" i="1"/>
  <c r="R2040" i="1"/>
  <c r="R2041" i="1"/>
  <c r="R2042" i="1"/>
  <c r="R2043" i="1"/>
  <c r="R2044" i="1"/>
  <c r="R2045" i="1"/>
  <c r="R2046" i="1"/>
  <c r="R2047" i="1"/>
  <c r="R2048" i="1"/>
  <c r="R2049" i="1"/>
  <c r="R2050" i="1"/>
  <c r="R2051" i="1"/>
  <c r="R2052" i="1"/>
  <c r="R2053" i="1"/>
  <c r="R2054" i="1"/>
  <c r="R2055" i="1"/>
  <c r="R2056" i="1"/>
  <c r="R2057" i="1"/>
  <c r="R2058" i="1"/>
  <c r="R2059" i="1"/>
  <c r="R2060" i="1"/>
  <c r="R2061" i="1"/>
  <c r="R2062" i="1"/>
  <c r="R2063" i="1"/>
  <c r="R2064" i="1"/>
  <c r="R2065" i="1"/>
  <c r="R2066" i="1"/>
  <c r="R2067" i="1"/>
  <c r="R2068" i="1"/>
  <c r="R2069" i="1"/>
  <c r="R2070" i="1"/>
  <c r="R2071" i="1"/>
  <c r="R2072" i="1"/>
  <c r="R2073" i="1"/>
  <c r="R2074" i="1"/>
  <c r="R2075" i="1"/>
  <c r="R2076" i="1"/>
  <c r="R2077" i="1"/>
  <c r="R2078" i="1"/>
  <c r="R2079" i="1"/>
  <c r="R2080" i="1"/>
  <c r="R2081" i="1"/>
  <c r="R2082" i="1"/>
  <c r="R2083" i="1"/>
  <c r="R2084" i="1"/>
  <c r="R2085" i="1"/>
  <c r="R2086" i="1"/>
  <c r="R2087" i="1"/>
  <c r="R2088" i="1"/>
  <c r="R2089" i="1"/>
  <c r="R2090" i="1"/>
  <c r="R2091" i="1"/>
  <c r="R2092" i="1"/>
  <c r="R2093" i="1"/>
  <c r="R2094" i="1"/>
  <c r="R2095" i="1"/>
  <c r="R2096" i="1"/>
  <c r="R2097" i="1"/>
  <c r="R2098" i="1"/>
  <c r="R2099" i="1"/>
  <c r="R2100" i="1"/>
  <c r="R2101" i="1"/>
  <c r="R2102" i="1"/>
  <c r="R2103" i="1"/>
  <c r="R2104" i="1"/>
  <c r="R2105" i="1"/>
  <c r="R2106" i="1"/>
  <c r="R2107" i="1"/>
  <c r="R2108" i="1"/>
  <c r="R2109" i="1"/>
  <c r="R2110" i="1"/>
  <c r="R2111" i="1"/>
  <c r="R2112" i="1"/>
  <c r="R2113" i="1"/>
  <c r="R2114" i="1"/>
  <c r="R2115" i="1"/>
  <c r="R2116" i="1"/>
  <c r="R2117" i="1"/>
  <c r="R2118" i="1"/>
  <c r="R2119" i="1"/>
  <c r="R2120" i="1"/>
  <c r="R2121" i="1"/>
  <c r="R2122" i="1"/>
  <c r="R2123" i="1"/>
  <c r="R2124" i="1"/>
  <c r="R2125" i="1"/>
  <c r="R2126" i="1"/>
  <c r="R2127" i="1"/>
  <c r="R2128" i="1"/>
  <c r="R2129" i="1"/>
  <c r="R2130" i="1"/>
  <c r="R2131" i="1"/>
  <c r="R2132" i="1"/>
  <c r="R2133" i="1"/>
  <c r="R2134" i="1"/>
  <c r="R2135" i="1"/>
  <c r="R2136" i="1"/>
  <c r="R2137" i="1"/>
  <c r="R2138" i="1"/>
  <c r="R2139" i="1"/>
  <c r="R2140" i="1"/>
  <c r="R2141" i="1"/>
  <c r="R2142" i="1"/>
  <c r="R2143" i="1"/>
  <c r="R2144" i="1"/>
  <c r="R2145" i="1"/>
  <c r="R2146" i="1"/>
  <c r="R2147" i="1"/>
  <c r="R2148" i="1"/>
  <c r="R2149" i="1"/>
  <c r="R2150" i="1"/>
  <c r="R2151" i="1"/>
  <c r="R2152" i="1"/>
  <c r="R2153" i="1"/>
  <c r="R2154" i="1"/>
  <c r="R2155" i="1"/>
  <c r="R2156" i="1"/>
  <c r="R2157" i="1"/>
  <c r="R2158" i="1"/>
  <c r="R2159" i="1"/>
  <c r="R2160" i="1"/>
  <c r="R2161" i="1"/>
  <c r="R2162" i="1"/>
  <c r="R2163" i="1"/>
  <c r="R2164" i="1"/>
  <c r="R2165" i="1"/>
  <c r="R2166" i="1"/>
  <c r="R2167" i="1"/>
  <c r="R2168" i="1"/>
  <c r="R2169" i="1"/>
  <c r="R2170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153" i="1"/>
  <c r="Q1154" i="1"/>
  <c r="Q1155" i="1"/>
  <c r="Q1156" i="1"/>
  <c r="Q1157" i="1"/>
  <c r="Q1158" i="1"/>
  <c r="Q1159" i="1"/>
  <c r="Q1160" i="1"/>
  <c r="Q1161" i="1"/>
  <c r="Q1162" i="1"/>
  <c r="Q1163" i="1"/>
  <c r="Q1164" i="1"/>
  <c r="Q1165" i="1"/>
  <c r="Q1166" i="1"/>
  <c r="Q1167" i="1"/>
  <c r="Q1168" i="1"/>
  <c r="Q1169" i="1"/>
  <c r="Q1170" i="1"/>
  <c r="Q1171" i="1"/>
  <c r="Q1172" i="1"/>
  <c r="Q1173" i="1"/>
  <c r="Q1174" i="1"/>
  <c r="Q1175" i="1"/>
  <c r="Q1176" i="1"/>
  <c r="Q1177" i="1"/>
  <c r="Q1178" i="1"/>
  <c r="Q1179" i="1"/>
  <c r="Q1180" i="1"/>
  <c r="Q1181" i="1"/>
  <c r="Q1182" i="1"/>
  <c r="Q1183" i="1"/>
  <c r="Q1184" i="1"/>
  <c r="Q1185" i="1"/>
  <c r="Q1186" i="1"/>
  <c r="Q1187" i="1"/>
  <c r="Q1188" i="1"/>
  <c r="Q1189" i="1"/>
  <c r="Q1190" i="1"/>
  <c r="Q1191" i="1"/>
  <c r="Q1192" i="1"/>
  <c r="Q1193" i="1"/>
  <c r="Q1194" i="1"/>
  <c r="Q1195" i="1"/>
  <c r="Q1196" i="1"/>
  <c r="Q1197" i="1"/>
  <c r="Q1198" i="1"/>
  <c r="Q1199" i="1"/>
  <c r="Q1200" i="1"/>
  <c r="Q1201" i="1"/>
  <c r="Q1202" i="1"/>
  <c r="Q1203" i="1"/>
  <c r="Q1204" i="1"/>
  <c r="Q1205" i="1"/>
  <c r="Q1206" i="1"/>
  <c r="Q1207" i="1"/>
  <c r="Q1208" i="1"/>
  <c r="Q1209" i="1"/>
  <c r="Q1210" i="1"/>
  <c r="Q1211" i="1"/>
  <c r="Q1212" i="1"/>
  <c r="Q1213" i="1"/>
  <c r="Q1214" i="1"/>
  <c r="Q1215" i="1"/>
  <c r="Q1216" i="1"/>
  <c r="Q1217" i="1"/>
  <c r="Q1218" i="1"/>
  <c r="Q1219" i="1"/>
  <c r="Q1220" i="1"/>
  <c r="Q1221" i="1"/>
  <c r="Q1222" i="1"/>
  <c r="Q1223" i="1"/>
  <c r="Q1224" i="1"/>
  <c r="Q1225" i="1"/>
  <c r="Q1226" i="1"/>
  <c r="Q1227" i="1"/>
  <c r="Q1228" i="1"/>
  <c r="Q1229" i="1"/>
  <c r="Q1230" i="1"/>
  <c r="Q1231" i="1"/>
  <c r="Q1232" i="1"/>
  <c r="Q1233" i="1"/>
  <c r="Q1234" i="1"/>
  <c r="Q1235" i="1"/>
  <c r="Q1236" i="1"/>
  <c r="Q1237" i="1"/>
  <c r="Q1238" i="1"/>
  <c r="Q1239" i="1"/>
  <c r="Q1240" i="1"/>
  <c r="Q1241" i="1"/>
  <c r="Q1242" i="1"/>
  <c r="Q1243" i="1"/>
  <c r="Q1244" i="1"/>
  <c r="Q1245" i="1"/>
  <c r="Q1246" i="1"/>
  <c r="Q1247" i="1"/>
  <c r="Q1248" i="1"/>
  <c r="Q1249" i="1"/>
  <c r="Q1250" i="1"/>
  <c r="Q1251" i="1"/>
  <c r="Q1252" i="1"/>
  <c r="Q1253" i="1"/>
  <c r="Q1254" i="1"/>
  <c r="Q1255" i="1"/>
  <c r="Q1256" i="1"/>
  <c r="Q1257" i="1"/>
  <c r="Q1258" i="1"/>
  <c r="Q1259" i="1"/>
  <c r="Q1260" i="1"/>
  <c r="Q1261" i="1"/>
  <c r="Q1262" i="1"/>
  <c r="Q1263" i="1"/>
  <c r="Q1264" i="1"/>
  <c r="Q1265" i="1"/>
  <c r="Q1266" i="1"/>
  <c r="Q1267" i="1"/>
  <c r="Q1268" i="1"/>
  <c r="Q1269" i="1"/>
  <c r="Q1270" i="1"/>
  <c r="Q1271" i="1"/>
  <c r="Q1272" i="1"/>
  <c r="Q1273" i="1"/>
  <c r="Q1274" i="1"/>
  <c r="Q1275" i="1"/>
  <c r="Q1276" i="1"/>
  <c r="Q1277" i="1"/>
  <c r="Q1278" i="1"/>
  <c r="Q1279" i="1"/>
  <c r="Q1280" i="1"/>
  <c r="Q1281" i="1"/>
  <c r="Q1282" i="1"/>
  <c r="Q1283" i="1"/>
  <c r="Q1284" i="1"/>
  <c r="Q1285" i="1"/>
  <c r="Q1286" i="1"/>
  <c r="Q1287" i="1"/>
  <c r="Q1288" i="1"/>
  <c r="Q1289" i="1"/>
  <c r="Q1290" i="1"/>
  <c r="Q1291" i="1"/>
  <c r="Q1292" i="1"/>
  <c r="Q1293" i="1"/>
  <c r="Q1294" i="1"/>
  <c r="Q1295" i="1"/>
  <c r="Q1296" i="1"/>
  <c r="Q1297" i="1"/>
  <c r="Q1298" i="1"/>
  <c r="Q1299" i="1"/>
  <c r="Q1300" i="1"/>
  <c r="Q1301" i="1"/>
  <c r="Q1302" i="1"/>
  <c r="Q1303" i="1"/>
  <c r="Q1304" i="1"/>
  <c r="Q1305" i="1"/>
  <c r="Q1306" i="1"/>
  <c r="Q1307" i="1"/>
  <c r="Q1308" i="1"/>
  <c r="Q1309" i="1"/>
  <c r="Q1310" i="1"/>
  <c r="Q1311" i="1"/>
  <c r="Q1312" i="1"/>
  <c r="Q1313" i="1"/>
  <c r="Q1314" i="1"/>
  <c r="Q1315" i="1"/>
  <c r="Q1316" i="1"/>
  <c r="Q1317" i="1"/>
  <c r="Q1318" i="1"/>
  <c r="Q1319" i="1"/>
  <c r="Q1320" i="1"/>
  <c r="Q1321" i="1"/>
  <c r="Q1322" i="1"/>
  <c r="Q1323" i="1"/>
  <c r="Q1324" i="1"/>
  <c r="Q1325" i="1"/>
  <c r="Q1326" i="1"/>
  <c r="Q1327" i="1"/>
  <c r="Q1328" i="1"/>
  <c r="Q1329" i="1"/>
  <c r="Q1330" i="1"/>
  <c r="Q1331" i="1"/>
  <c r="Q1332" i="1"/>
  <c r="Q1333" i="1"/>
  <c r="Q1334" i="1"/>
  <c r="Q1335" i="1"/>
  <c r="Q1336" i="1"/>
  <c r="Q1337" i="1"/>
  <c r="Q1338" i="1"/>
  <c r="Q1339" i="1"/>
  <c r="Q1340" i="1"/>
  <c r="Q1341" i="1"/>
  <c r="Q1342" i="1"/>
  <c r="Q1343" i="1"/>
  <c r="Q1344" i="1"/>
  <c r="Q1345" i="1"/>
  <c r="Q1346" i="1"/>
  <c r="Q1347" i="1"/>
  <c r="Q1348" i="1"/>
  <c r="Q1349" i="1"/>
  <c r="Q1350" i="1"/>
  <c r="Q1351" i="1"/>
  <c r="Q1352" i="1"/>
  <c r="Q1353" i="1"/>
  <c r="Q1354" i="1"/>
  <c r="Q1355" i="1"/>
  <c r="Q1356" i="1"/>
  <c r="Q1357" i="1"/>
  <c r="Q1358" i="1"/>
  <c r="Q1359" i="1"/>
  <c r="Q1360" i="1"/>
  <c r="Q1361" i="1"/>
  <c r="Q1362" i="1"/>
  <c r="Q1363" i="1"/>
  <c r="Q1364" i="1"/>
  <c r="Q1365" i="1"/>
  <c r="Q1366" i="1"/>
  <c r="Q1367" i="1"/>
  <c r="Q1368" i="1"/>
  <c r="Q1369" i="1"/>
  <c r="Q1370" i="1"/>
  <c r="Q1371" i="1"/>
  <c r="Q1372" i="1"/>
  <c r="Q1373" i="1"/>
  <c r="Q1374" i="1"/>
  <c r="Q1375" i="1"/>
  <c r="Q1376" i="1"/>
  <c r="Q1377" i="1"/>
  <c r="Q1378" i="1"/>
  <c r="Q1379" i="1"/>
  <c r="Q1380" i="1"/>
  <c r="Q1381" i="1"/>
  <c r="Q1382" i="1"/>
  <c r="Q1383" i="1"/>
  <c r="Q1384" i="1"/>
  <c r="Q1385" i="1"/>
  <c r="Q1386" i="1"/>
  <c r="Q1387" i="1"/>
  <c r="Q1388" i="1"/>
  <c r="Q1389" i="1"/>
  <c r="Q1390" i="1"/>
  <c r="Q1391" i="1"/>
  <c r="Q1392" i="1"/>
  <c r="Q1393" i="1"/>
  <c r="Q1394" i="1"/>
  <c r="Q1395" i="1"/>
  <c r="Q1396" i="1"/>
  <c r="Q1397" i="1"/>
  <c r="Q1398" i="1"/>
  <c r="Q1399" i="1"/>
  <c r="Q1400" i="1"/>
  <c r="Q1401" i="1"/>
  <c r="Q1402" i="1"/>
  <c r="Q1403" i="1"/>
  <c r="Q1404" i="1"/>
  <c r="Q1405" i="1"/>
  <c r="Q1406" i="1"/>
  <c r="Q1407" i="1"/>
  <c r="Q1408" i="1"/>
  <c r="Q1409" i="1"/>
  <c r="Q1410" i="1"/>
  <c r="Q1411" i="1"/>
  <c r="Q1412" i="1"/>
  <c r="Q1413" i="1"/>
  <c r="Q1414" i="1"/>
  <c r="Q1415" i="1"/>
  <c r="Q1416" i="1"/>
  <c r="Q1417" i="1"/>
  <c r="Q1418" i="1"/>
  <c r="Q1419" i="1"/>
  <c r="Q1420" i="1"/>
  <c r="Q1421" i="1"/>
  <c r="Q1422" i="1"/>
  <c r="Q1423" i="1"/>
  <c r="Q1424" i="1"/>
  <c r="Q1425" i="1"/>
  <c r="Q1426" i="1"/>
  <c r="Q1427" i="1"/>
  <c r="Q1428" i="1"/>
  <c r="Q1429" i="1"/>
  <c r="Q1430" i="1"/>
  <c r="Q1431" i="1"/>
  <c r="Q1432" i="1"/>
  <c r="Q1433" i="1"/>
  <c r="Q1434" i="1"/>
  <c r="Q1435" i="1"/>
  <c r="Q1436" i="1"/>
  <c r="Q1437" i="1"/>
  <c r="Q1438" i="1"/>
  <c r="Q1439" i="1"/>
  <c r="Q1440" i="1"/>
  <c r="Q1441" i="1"/>
  <c r="Q1442" i="1"/>
  <c r="Q1443" i="1"/>
  <c r="Q1444" i="1"/>
  <c r="Q1445" i="1"/>
  <c r="Q1446" i="1"/>
  <c r="Q1447" i="1"/>
  <c r="Q1448" i="1"/>
  <c r="Q1449" i="1"/>
  <c r="Q1450" i="1"/>
  <c r="Q1451" i="1"/>
  <c r="Q1452" i="1"/>
  <c r="Q1453" i="1"/>
  <c r="Q1454" i="1"/>
  <c r="Q1455" i="1"/>
  <c r="Q1456" i="1"/>
  <c r="Q1457" i="1"/>
  <c r="Q1458" i="1"/>
  <c r="Q1459" i="1"/>
  <c r="Q1460" i="1"/>
  <c r="Q1461" i="1"/>
  <c r="Q1462" i="1"/>
  <c r="Q1463" i="1"/>
  <c r="Q1464" i="1"/>
  <c r="Q1465" i="1"/>
  <c r="Q1466" i="1"/>
  <c r="Q1467" i="1"/>
  <c r="Q1468" i="1"/>
  <c r="Q1469" i="1"/>
  <c r="Q1470" i="1"/>
  <c r="Q1471" i="1"/>
  <c r="Q1472" i="1"/>
  <c r="Q1473" i="1"/>
  <c r="Q1474" i="1"/>
  <c r="Q1475" i="1"/>
  <c r="Q1476" i="1"/>
  <c r="Q1477" i="1"/>
  <c r="Q1478" i="1"/>
  <c r="Q1479" i="1"/>
  <c r="Q1480" i="1"/>
  <c r="Q1481" i="1"/>
  <c r="Q1482" i="1"/>
  <c r="Q1483" i="1"/>
  <c r="Q1484" i="1"/>
  <c r="Q1485" i="1"/>
  <c r="Q1486" i="1"/>
  <c r="Q1487" i="1"/>
  <c r="Q1488" i="1"/>
  <c r="Q1489" i="1"/>
  <c r="Q1490" i="1"/>
  <c r="Q1491" i="1"/>
  <c r="Q1492" i="1"/>
  <c r="Q1493" i="1"/>
  <c r="Q1494" i="1"/>
  <c r="Q1495" i="1"/>
  <c r="Q1496" i="1"/>
  <c r="Q1497" i="1"/>
  <c r="Q1498" i="1"/>
  <c r="Q1499" i="1"/>
  <c r="Q1500" i="1"/>
  <c r="Q1501" i="1"/>
  <c r="Q1502" i="1"/>
  <c r="Q1503" i="1"/>
  <c r="Q1504" i="1"/>
  <c r="Q1505" i="1"/>
  <c r="Q1506" i="1"/>
  <c r="Q1507" i="1"/>
  <c r="Q1508" i="1"/>
  <c r="Q1509" i="1"/>
  <c r="Q1510" i="1"/>
  <c r="Q1511" i="1"/>
  <c r="Q1512" i="1"/>
  <c r="Q1513" i="1"/>
  <c r="Q1514" i="1"/>
  <c r="Q1515" i="1"/>
  <c r="Q1516" i="1"/>
  <c r="Q1517" i="1"/>
  <c r="Q1518" i="1"/>
  <c r="Q1519" i="1"/>
  <c r="Q1520" i="1"/>
  <c r="Q1521" i="1"/>
  <c r="Q1522" i="1"/>
  <c r="Q1523" i="1"/>
  <c r="Q1524" i="1"/>
  <c r="Q1525" i="1"/>
  <c r="Q1526" i="1"/>
  <c r="Q1527" i="1"/>
  <c r="Q1528" i="1"/>
  <c r="Q1529" i="1"/>
  <c r="Q1530" i="1"/>
  <c r="Q1531" i="1"/>
  <c r="Q1532" i="1"/>
  <c r="Q1533" i="1"/>
  <c r="Q1534" i="1"/>
  <c r="Q1535" i="1"/>
  <c r="Q1536" i="1"/>
  <c r="Q1537" i="1"/>
  <c r="Q1538" i="1"/>
  <c r="Q1539" i="1"/>
  <c r="Q1540" i="1"/>
  <c r="Q1541" i="1"/>
  <c r="Q1542" i="1"/>
  <c r="Q1543" i="1"/>
  <c r="Q1544" i="1"/>
  <c r="Q1545" i="1"/>
  <c r="Q1546" i="1"/>
  <c r="Q1547" i="1"/>
  <c r="Q1548" i="1"/>
  <c r="Q1549" i="1"/>
  <c r="Q1550" i="1"/>
  <c r="Q1551" i="1"/>
  <c r="Q1552" i="1"/>
  <c r="Q1553" i="1"/>
  <c r="Q1554" i="1"/>
  <c r="Q1555" i="1"/>
  <c r="Q1556" i="1"/>
  <c r="Q1557" i="1"/>
  <c r="Q1558" i="1"/>
  <c r="Q1559" i="1"/>
  <c r="Q1560" i="1"/>
  <c r="Q1561" i="1"/>
  <c r="Q1562" i="1"/>
  <c r="Q1563" i="1"/>
  <c r="Q1564" i="1"/>
  <c r="Q1565" i="1"/>
  <c r="Q1566" i="1"/>
  <c r="Q1567" i="1"/>
  <c r="Q1568" i="1"/>
  <c r="Q1569" i="1"/>
  <c r="Q1570" i="1"/>
  <c r="Q1571" i="1"/>
  <c r="Q1572" i="1"/>
  <c r="Q1573" i="1"/>
  <c r="Q1574" i="1"/>
  <c r="Q1575" i="1"/>
  <c r="Q1576" i="1"/>
  <c r="Q1577" i="1"/>
  <c r="Q1578" i="1"/>
  <c r="Q1579" i="1"/>
  <c r="Q1580" i="1"/>
  <c r="Q1581" i="1"/>
  <c r="Q1582" i="1"/>
  <c r="Q1583" i="1"/>
  <c r="Q1584" i="1"/>
  <c r="Q1585" i="1"/>
  <c r="Q1586" i="1"/>
  <c r="Q1587" i="1"/>
  <c r="Q1588" i="1"/>
  <c r="Q1589" i="1"/>
  <c r="Q1590" i="1"/>
  <c r="Q1591" i="1"/>
  <c r="Q1592" i="1"/>
  <c r="Q1593" i="1"/>
  <c r="Q1594" i="1"/>
  <c r="Q1595" i="1"/>
  <c r="Q1596" i="1"/>
  <c r="Q1597" i="1"/>
  <c r="Q1598" i="1"/>
  <c r="Q1599" i="1"/>
  <c r="Q1600" i="1"/>
  <c r="Q1601" i="1"/>
  <c r="Q1602" i="1"/>
  <c r="Q1603" i="1"/>
  <c r="Q1604" i="1"/>
  <c r="Q1605" i="1"/>
  <c r="Q1606" i="1"/>
  <c r="Q1607" i="1"/>
  <c r="Q1608" i="1"/>
  <c r="Q1609" i="1"/>
  <c r="Q1610" i="1"/>
  <c r="Q1611" i="1"/>
  <c r="Q1612" i="1"/>
  <c r="Q1613" i="1"/>
  <c r="Q1614" i="1"/>
  <c r="Q1615" i="1"/>
  <c r="Q1616" i="1"/>
  <c r="Q1617" i="1"/>
  <c r="Q1618" i="1"/>
  <c r="Q1619" i="1"/>
  <c r="Q1620" i="1"/>
  <c r="Q1621" i="1"/>
  <c r="Q1622" i="1"/>
  <c r="Q1623" i="1"/>
  <c r="Q1624" i="1"/>
  <c r="Q1625" i="1"/>
  <c r="Q1626" i="1"/>
  <c r="Q1627" i="1"/>
  <c r="Q1628" i="1"/>
  <c r="Q1629" i="1"/>
  <c r="Q1630" i="1"/>
  <c r="Q1631" i="1"/>
  <c r="Q1632" i="1"/>
  <c r="Q1633" i="1"/>
  <c r="Q1634" i="1"/>
  <c r="Q1635" i="1"/>
  <c r="Q1636" i="1"/>
  <c r="Q1637" i="1"/>
  <c r="Q1638" i="1"/>
  <c r="Q1639" i="1"/>
  <c r="Q1640" i="1"/>
  <c r="Q1641" i="1"/>
  <c r="Q1642" i="1"/>
  <c r="Q1643" i="1"/>
  <c r="Q1644" i="1"/>
  <c r="Q1645" i="1"/>
  <c r="Q1646" i="1"/>
  <c r="Q1647" i="1"/>
  <c r="Q1648" i="1"/>
  <c r="Q1649" i="1"/>
  <c r="Q1650" i="1"/>
  <c r="Q1651" i="1"/>
  <c r="Q1652" i="1"/>
  <c r="Q1653" i="1"/>
  <c r="Q1654" i="1"/>
  <c r="Q1655" i="1"/>
  <c r="Q1656" i="1"/>
  <c r="Q1657" i="1"/>
  <c r="Q1658" i="1"/>
  <c r="Q1659" i="1"/>
  <c r="Q1660" i="1"/>
  <c r="Q1661" i="1"/>
  <c r="Q1662" i="1"/>
  <c r="Q1663" i="1"/>
  <c r="Q1664" i="1"/>
  <c r="Q1665" i="1"/>
  <c r="Q1666" i="1"/>
  <c r="Q1667" i="1"/>
  <c r="Q1668" i="1"/>
  <c r="Q1669" i="1"/>
  <c r="Q1670" i="1"/>
  <c r="Q1671" i="1"/>
  <c r="Q1672" i="1"/>
  <c r="Q1673" i="1"/>
  <c r="Q1674" i="1"/>
  <c r="Q1675" i="1"/>
  <c r="Q1676" i="1"/>
  <c r="Q1677" i="1"/>
  <c r="Q1678" i="1"/>
  <c r="Q1679" i="1"/>
  <c r="Q1680" i="1"/>
  <c r="Q1681" i="1"/>
  <c r="Q1682" i="1"/>
  <c r="Q1683" i="1"/>
  <c r="Q1684" i="1"/>
  <c r="Q1685" i="1"/>
  <c r="Q1686" i="1"/>
  <c r="Q1687" i="1"/>
  <c r="Q1688" i="1"/>
  <c r="Q1689" i="1"/>
  <c r="Q1690" i="1"/>
  <c r="Q1691" i="1"/>
  <c r="Q1692" i="1"/>
  <c r="Q1693" i="1"/>
  <c r="Q1694" i="1"/>
  <c r="Q1695" i="1"/>
  <c r="Q1696" i="1"/>
  <c r="Q1697" i="1"/>
  <c r="Q1698" i="1"/>
  <c r="Q1699" i="1"/>
  <c r="Q1700" i="1"/>
  <c r="Q1701" i="1"/>
  <c r="Q1702" i="1"/>
  <c r="Q1703" i="1"/>
  <c r="Q1704" i="1"/>
  <c r="Q1705" i="1"/>
  <c r="Q1706" i="1"/>
  <c r="Q1707" i="1"/>
  <c r="Q1708" i="1"/>
  <c r="Q1709" i="1"/>
  <c r="Q1710" i="1"/>
  <c r="Q1711" i="1"/>
  <c r="Q1712" i="1"/>
  <c r="Q1713" i="1"/>
  <c r="Q1714" i="1"/>
  <c r="Q1715" i="1"/>
  <c r="Q1716" i="1"/>
  <c r="Q1717" i="1"/>
  <c r="Q1718" i="1"/>
  <c r="Q1719" i="1"/>
  <c r="Q1720" i="1"/>
  <c r="Q1721" i="1"/>
  <c r="Q1722" i="1"/>
  <c r="Q1723" i="1"/>
  <c r="Q1724" i="1"/>
  <c r="Q1725" i="1"/>
  <c r="Q1726" i="1"/>
  <c r="Q1727" i="1"/>
  <c r="Q1728" i="1"/>
  <c r="Q1729" i="1"/>
  <c r="Q1730" i="1"/>
  <c r="Q1731" i="1"/>
  <c r="Q1732" i="1"/>
  <c r="Q1733" i="1"/>
  <c r="Q1734" i="1"/>
  <c r="Q1735" i="1"/>
  <c r="Q1736" i="1"/>
  <c r="Q1737" i="1"/>
  <c r="Q1738" i="1"/>
  <c r="Q1739" i="1"/>
  <c r="Q1740" i="1"/>
  <c r="Q1741" i="1"/>
  <c r="Q1742" i="1"/>
  <c r="Q1743" i="1"/>
  <c r="Q1744" i="1"/>
  <c r="Q1745" i="1"/>
  <c r="Q1746" i="1"/>
  <c r="Q1747" i="1"/>
  <c r="Q1748" i="1"/>
  <c r="Q1749" i="1"/>
  <c r="Q1750" i="1"/>
  <c r="Q1751" i="1"/>
  <c r="Q1752" i="1"/>
  <c r="Q1753" i="1"/>
  <c r="Q1754" i="1"/>
  <c r="Q1755" i="1"/>
  <c r="Q1756" i="1"/>
  <c r="Q1757" i="1"/>
  <c r="Q1758" i="1"/>
  <c r="Q1759" i="1"/>
  <c r="Q1760" i="1"/>
  <c r="Q1761" i="1"/>
  <c r="Q1762" i="1"/>
  <c r="Q1763" i="1"/>
  <c r="Q1764" i="1"/>
  <c r="Q1765" i="1"/>
  <c r="Q1766" i="1"/>
  <c r="Q1767" i="1"/>
  <c r="Q1768" i="1"/>
  <c r="Q1769" i="1"/>
  <c r="Q1770" i="1"/>
  <c r="Q1771" i="1"/>
  <c r="Q1772" i="1"/>
  <c r="Q1773" i="1"/>
  <c r="Q1774" i="1"/>
  <c r="Q1775" i="1"/>
  <c r="Q1776" i="1"/>
  <c r="Q1777" i="1"/>
  <c r="Q1778" i="1"/>
  <c r="Q1779" i="1"/>
  <c r="Q1780" i="1"/>
  <c r="Q1781" i="1"/>
  <c r="Q1782" i="1"/>
  <c r="Q1783" i="1"/>
  <c r="Q1784" i="1"/>
  <c r="Q1785" i="1"/>
  <c r="Q1786" i="1"/>
  <c r="Q1787" i="1"/>
  <c r="Q1788" i="1"/>
  <c r="Q1789" i="1"/>
  <c r="Q1790" i="1"/>
  <c r="Q1791" i="1"/>
  <c r="Q1792" i="1"/>
  <c r="Q1793" i="1"/>
  <c r="Q1794" i="1"/>
  <c r="Q1795" i="1"/>
  <c r="Q1796" i="1"/>
  <c r="Q1797" i="1"/>
  <c r="Q1798" i="1"/>
  <c r="Q1799" i="1"/>
  <c r="Q1800" i="1"/>
  <c r="Q1801" i="1"/>
  <c r="Q1802" i="1"/>
  <c r="Q1803" i="1"/>
  <c r="Q1804" i="1"/>
  <c r="Q1805" i="1"/>
  <c r="Q1806" i="1"/>
  <c r="Q1807" i="1"/>
  <c r="Q1808" i="1"/>
  <c r="Q1809" i="1"/>
  <c r="Q1810" i="1"/>
  <c r="Q1811" i="1"/>
  <c r="Q1812" i="1"/>
  <c r="Q1813" i="1"/>
  <c r="Q1814" i="1"/>
  <c r="Q1815" i="1"/>
  <c r="Q1816" i="1"/>
  <c r="Q1817" i="1"/>
  <c r="Q1818" i="1"/>
  <c r="Q1819" i="1"/>
  <c r="Q1820" i="1"/>
  <c r="Q1821" i="1"/>
  <c r="Q1822" i="1"/>
  <c r="Q1823" i="1"/>
  <c r="Q1824" i="1"/>
  <c r="Q1825" i="1"/>
  <c r="Q1826" i="1"/>
  <c r="Q1827" i="1"/>
  <c r="Q1828" i="1"/>
  <c r="Q1829" i="1"/>
  <c r="Q1830" i="1"/>
  <c r="Q1831" i="1"/>
  <c r="Q1832" i="1"/>
  <c r="Q1833" i="1"/>
  <c r="Q1834" i="1"/>
  <c r="Q1835" i="1"/>
  <c r="Q1836" i="1"/>
  <c r="Q1837" i="1"/>
  <c r="Q1838" i="1"/>
  <c r="Q1839" i="1"/>
  <c r="Q1840" i="1"/>
  <c r="Q1841" i="1"/>
  <c r="Q1842" i="1"/>
  <c r="Q1843" i="1"/>
  <c r="Q1844" i="1"/>
  <c r="Q1845" i="1"/>
  <c r="Q1846" i="1"/>
  <c r="Q1847" i="1"/>
  <c r="Q1848" i="1"/>
  <c r="Q1849" i="1"/>
  <c r="Q1850" i="1"/>
  <c r="Q1851" i="1"/>
  <c r="Q1852" i="1"/>
  <c r="Q1853" i="1"/>
  <c r="Q1854" i="1"/>
  <c r="Q1855" i="1"/>
  <c r="Q1856" i="1"/>
  <c r="Q1857" i="1"/>
  <c r="Q1858" i="1"/>
  <c r="Q1859" i="1"/>
  <c r="Q1860" i="1"/>
  <c r="Q1861" i="1"/>
  <c r="Q1862" i="1"/>
  <c r="Q1863" i="1"/>
  <c r="Q1864" i="1"/>
  <c r="Q1865" i="1"/>
  <c r="Q1866" i="1"/>
  <c r="Q1867" i="1"/>
  <c r="Q1868" i="1"/>
  <c r="Q1869" i="1"/>
  <c r="Q1870" i="1"/>
  <c r="Q1871" i="1"/>
  <c r="Q1872" i="1"/>
  <c r="Q1873" i="1"/>
  <c r="Q1874" i="1"/>
  <c r="Q1875" i="1"/>
  <c r="Q1876" i="1"/>
  <c r="Q1877" i="1"/>
  <c r="Q1878" i="1"/>
  <c r="Q1879" i="1"/>
  <c r="Q1880" i="1"/>
  <c r="Q1881" i="1"/>
  <c r="Q1882" i="1"/>
  <c r="Q1883" i="1"/>
  <c r="Q1884" i="1"/>
  <c r="Q1885" i="1"/>
  <c r="Q1886" i="1"/>
  <c r="Q1887" i="1"/>
  <c r="Q1888" i="1"/>
  <c r="Q1889" i="1"/>
  <c r="Q1890" i="1"/>
  <c r="Q1891" i="1"/>
  <c r="Q1892" i="1"/>
  <c r="Q1893" i="1"/>
  <c r="Q1894" i="1"/>
  <c r="Q1895" i="1"/>
  <c r="Q1896" i="1"/>
  <c r="Q1897" i="1"/>
  <c r="Q1898" i="1"/>
  <c r="Q1899" i="1"/>
  <c r="Q1900" i="1"/>
  <c r="Q1901" i="1"/>
  <c r="Q1902" i="1"/>
  <c r="Q1903" i="1"/>
  <c r="Q1904" i="1"/>
  <c r="Q1905" i="1"/>
  <c r="Q1906" i="1"/>
  <c r="Q1907" i="1"/>
  <c r="Q1908" i="1"/>
  <c r="Q1909" i="1"/>
  <c r="Q1910" i="1"/>
  <c r="Q1911" i="1"/>
  <c r="Q1912" i="1"/>
  <c r="Q1913" i="1"/>
  <c r="Q1914" i="1"/>
  <c r="Q1915" i="1"/>
  <c r="Q1916" i="1"/>
  <c r="Q1917" i="1"/>
  <c r="Q1918" i="1"/>
  <c r="Q1919" i="1"/>
  <c r="Q1920" i="1"/>
  <c r="Q1921" i="1"/>
  <c r="Q1922" i="1"/>
  <c r="Q1923" i="1"/>
  <c r="Q1924" i="1"/>
  <c r="Q1925" i="1"/>
  <c r="Q1926" i="1"/>
  <c r="Q1927" i="1"/>
  <c r="Q1928" i="1"/>
  <c r="Q1929" i="1"/>
  <c r="Q1930" i="1"/>
  <c r="Q1931" i="1"/>
  <c r="Q1932" i="1"/>
  <c r="Q1933" i="1"/>
  <c r="Q1934" i="1"/>
  <c r="Q1935" i="1"/>
  <c r="Q1936" i="1"/>
  <c r="Q1937" i="1"/>
  <c r="Q1938" i="1"/>
  <c r="Q1939" i="1"/>
  <c r="Q1940" i="1"/>
  <c r="Q1941" i="1"/>
  <c r="Q1942" i="1"/>
  <c r="Q1943" i="1"/>
  <c r="Q1944" i="1"/>
  <c r="Q1945" i="1"/>
  <c r="Q1946" i="1"/>
  <c r="Q1947" i="1"/>
  <c r="Q1948" i="1"/>
  <c r="Q1949" i="1"/>
  <c r="Q1950" i="1"/>
  <c r="Q1951" i="1"/>
  <c r="Q1952" i="1"/>
  <c r="Q1953" i="1"/>
  <c r="Q1954" i="1"/>
  <c r="Q1955" i="1"/>
  <c r="Q1956" i="1"/>
  <c r="Q1957" i="1"/>
  <c r="Q1958" i="1"/>
  <c r="Q1959" i="1"/>
  <c r="Q1960" i="1"/>
  <c r="Q1961" i="1"/>
  <c r="Q1962" i="1"/>
  <c r="Q1963" i="1"/>
  <c r="Q1964" i="1"/>
  <c r="Q1965" i="1"/>
  <c r="Q1966" i="1"/>
  <c r="Q1967" i="1"/>
  <c r="Q1968" i="1"/>
  <c r="Q1969" i="1"/>
  <c r="Q1970" i="1"/>
  <c r="Q1971" i="1"/>
  <c r="Q1972" i="1"/>
  <c r="Q1973" i="1"/>
  <c r="Q1974" i="1"/>
  <c r="Q1975" i="1"/>
  <c r="Q1976" i="1"/>
  <c r="Q1977" i="1"/>
  <c r="Q1978" i="1"/>
  <c r="Q1979" i="1"/>
  <c r="Q1980" i="1"/>
  <c r="Q1981" i="1"/>
  <c r="Q1982" i="1"/>
  <c r="Q1983" i="1"/>
  <c r="Q1984" i="1"/>
  <c r="Q1985" i="1"/>
  <c r="Q1986" i="1"/>
  <c r="Q1987" i="1"/>
  <c r="Q1988" i="1"/>
  <c r="Q1989" i="1"/>
  <c r="Q1990" i="1"/>
  <c r="Q1991" i="1"/>
  <c r="Q1992" i="1"/>
  <c r="Q1993" i="1"/>
  <c r="Q1994" i="1"/>
  <c r="Q1995" i="1"/>
  <c r="Q1996" i="1"/>
  <c r="Q1997" i="1"/>
  <c r="Q1998" i="1"/>
  <c r="Q1999" i="1"/>
  <c r="Q2000" i="1"/>
  <c r="Q2001" i="1"/>
  <c r="Q2002" i="1"/>
  <c r="Q2003" i="1"/>
  <c r="Q2004" i="1"/>
  <c r="Q2005" i="1"/>
  <c r="Q2006" i="1"/>
  <c r="Q2007" i="1"/>
  <c r="Q2008" i="1"/>
  <c r="Q2009" i="1"/>
  <c r="Q2010" i="1"/>
  <c r="Q2011" i="1"/>
  <c r="Q2012" i="1"/>
  <c r="Q2013" i="1"/>
  <c r="Q2014" i="1"/>
  <c r="Q2015" i="1"/>
  <c r="Q2016" i="1"/>
  <c r="Q2017" i="1"/>
  <c r="Q2018" i="1"/>
  <c r="Q2019" i="1"/>
  <c r="Q2020" i="1"/>
  <c r="Q2021" i="1"/>
  <c r="Q2022" i="1"/>
  <c r="Q2023" i="1"/>
  <c r="Q2024" i="1"/>
  <c r="Q2025" i="1"/>
  <c r="Q2026" i="1"/>
  <c r="Q2027" i="1"/>
  <c r="Q2028" i="1"/>
  <c r="Q2029" i="1"/>
  <c r="Q2030" i="1"/>
  <c r="Q2031" i="1"/>
  <c r="Q2032" i="1"/>
  <c r="Q2033" i="1"/>
  <c r="Q2034" i="1"/>
  <c r="Q2035" i="1"/>
  <c r="Q2036" i="1"/>
  <c r="Q2037" i="1"/>
  <c r="Q2038" i="1"/>
  <c r="Q2039" i="1"/>
  <c r="Q2040" i="1"/>
  <c r="Q2041" i="1"/>
  <c r="Q2042" i="1"/>
  <c r="Q2043" i="1"/>
  <c r="Q2044" i="1"/>
  <c r="Q2045" i="1"/>
  <c r="Q2046" i="1"/>
  <c r="Q2047" i="1"/>
  <c r="Q2048" i="1"/>
  <c r="Q2049" i="1"/>
  <c r="Q2050" i="1"/>
  <c r="Q2051" i="1"/>
  <c r="Q2052" i="1"/>
  <c r="Q2053" i="1"/>
  <c r="Q2054" i="1"/>
  <c r="Q2055" i="1"/>
  <c r="Q2056" i="1"/>
  <c r="Q2057" i="1"/>
  <c r="Q2058" i="1"/>
  <c r="Q2059" i="1"/>
  <c r="Q2060" i="1"/>
  <c r="Q2061" i="1"/>
  <c r="Q2062" i="1"/>
  <c r="Q2063" i="1"/>
  <c r="Q2064" i="1"/>
  <c r="Q2065" i="1"/>
  <c r="Q2066" i="1"/>
  <c r="Q2067" i="1"/>
  <c r="Q2068" i="1"/>
  <c r="Q2069" i="1"/>
  <c r="Q2070" i="1"/>
  <c r="Q2071" i="1"/>
  <c r="Q2072" i="1"/>
  <c r="Q2073" i="1"/>
  <c r="Q2074" i="1"/>
  <c r="Q2075" i="1"/>
  <c r="Q2076" i="1"/>
  <c r="Q2077" i="1"/>
  <c r="Q2078" i="1"/>
  <c r="Q2079" i="1"/>
  <c r="Q2080" i="1"/>
  <c r="Q2081" i="1"/>
  <c r="Q2082" i="1"/>
  <c r="Q2083" i="1"/>
  <c r="Q2084" i="1"/>
  <c r="Q2085" i="1"/>
  <c r="Q2086" i="1"/>
  <c r="Q2087" i="1"/>
  <c r="Q2088" i="1"/>
  <c r="Q2089" i="1"/>
  <c r="Q2090" i="1"/>
  <c r="Q2091" i="1"/>
  <c r="Q2092" i="1"/>
  <c r="Q2093" i="1"/>
  <c r="Q2094" i="1"/>
  <c r="Q2095" i="1"/>
  <c r="Q2096" i="1"/>
  <c r="Q2097" i="1"/>
  <c r="Q2098" i="1"/>
  <c r="Q2099" i="1"/>
  <c r="Q2100" i="1"/>
  <c r="Q2101" i="1"/>
  <c r="Q2102" i="1"/>
  <c r="Q2103" i="1"/>
  <c r="Q2104" i="1"/>
  <c r="Q2105" i="1"/>
  <c r="Q2106" i="1"/>
  <c r="Q2107" i="1"/>
  <c r="Q2108" i="1"/>
  <c r="Q2109" i="1"/>
  <c r="Q2110" i="1"/>
  <c r="Q2111" i="1"/>
  <c r="Q2112" i="1"/>
  <c r="Q2113" i="1"/>
  <c r="Q2114" i="1"/>
  <c r="Q2115" i="1"/>
  <c r="Q2116" i="1"/>
  <c r="Q2117" i="1"/>
  <c r="Q2118" i="1"/>
  <c r="Q2119" i="1"/>
  <c r="Q2120" i="1"/>
  <c r="Q2121" i="1"/>
  <c r="Q2122" i="1"/>
  <c r="Q2123" i="1"/>
  <c r="Q2124" i="1"/>
  <c r="Q2125" i="1"/>
  <c r="Q2126" i="1"/>
  <c r="Q2127" i="1"/>
  <c r="Q2128" i="1"/>
  <c r="Q2129" i="1"/>
  <c r="Q2130" i="1"/>
  <c r="Q2131" i="1"/>
  <c r="Q2132" i="1"/>
  <c r="Q2133" i="1"/>
  <c r="Q2134" i="1"/>
  <c r="Q2135" i="1"/>
  <c r="Q2136" i="1"/>
  <c r="Q2137" i="1"/>
  <c r="Q2138" i="1"/>
  <c r="Q2139" i="1"/>
  <c r="Q2140" i="1"/>
  <c r="Q2141" i="1"/>
  <c r="Q2142" i="1"/>
  <c r="Q2143" i="1"/>
  <c r="Q2144" i="1"/>
  <c r="Q2145" i="1"/>
  <c r="Q2146" i="1"/>
  <c r="Q2147" i="1"/>
  <c r="Q2148" i="1"/>
  <c r="Q2149" i="1"/>
  <c r="Q2150" i="1"/>
  <c r="Q2151" i="1"/>
  <c r="Q2152" i="1"/>
  <c r="Q2153" i="1"/>
  <c r="Q2154" i="1"/>
  <c r="Q2155" i="1"/>
  <c r="Q2156" i="1"/>
  <c r="Q2157" i="1"/>
  <c r="Q2158" i="1"/>
  <c r="Q2159" i="1"/>
  <c r="Q2160" i="1"/>
  <c r="Q2161" i="1"/>
  <c r="Q2162" i="1"/>
  <c r="Q2163" i="1"/>
  <c r="Q2164" i="1"/>
  <c r="Q2165" i="1"/>
  <c r="Q2166" i="1"/>
  <c r="Q2167" i="1"/>
  <c r="Q2168" i="1"/>
  <c r="Q2169" i="1"/>
  <c r="Q2170" i="1"/>
  <c r="R1035" i="1"/>
  <c r="Q1035" i="1"/>
  <c r="R1034" i="1"/>
  <c r="Q1034" i="1"/>
  <c r="R1033" i="1"/>
  <c r="Q1033" i="1"/>
  <c r="R1032" i="1"/>
  <c r="Q1032" i="1"/>
  <c r="R1031" i="1"/>
  <c r="Q1031" i="1"/>
  <c r="R1030" i="1"/>
  <c r="Q1030" i="1"/>
  <c r="R1029" i="1"/>
  <c r="Q1029" i="1"/>
  <c r="R1028" i="1"/>
  <c r="Q1028" i="1"/>
  <c r="R1027" i="1"/>
  <c r="Q1027" i="1"/>
  <c r="R1026" i="1"/>
  <c r="Q1026" i="1"/>
  <c r="R1025" i="1"/>
  <c r="Q1025" i="1"/>
  <c r="R1024" i="1"/>
  <c r="Q1024" i="1"/>
  <c r="R1023" i="1"/>
  <c r="Q1023" i="1"/>
  <c r="R1022" i="1"/>
  <c r="Q1022" i="1"/>
  <c r="R1021" i="1"/>
  <c r="Q1021" i="1"/>
  <c r="R1020" i="1"/>
  <c r="Q1020" i="1"/>
  <c r="R1019" i="1"/>
  <c r="Q1019" i="1"/>
  <c r="R1018" i="1"/>
  <c r="Q1018" i="1"/>
  <c r="R1017" i="1"/>
  <c r="Q1017" i="1"/>
  <c r="R1016" i="1"/>
  <c r="Q1016" i="1"/>
  <c r="R1015" i="1"/>
  <c r="Q1015" i="1"/>
  <c r="R1014" i="1"/>
  <c r="Q1014" i="1"/>
  <c r="R1013" i="1"/>
  <c r="Q1013" i="1"/>
  <c r="R1012" i="1"/>
  <c r="Q1012" i="1"/>
  <c r="R1011" i="1"/>
  <c r="Q1011" i="1"/>
  <c r="R1010" i="1"/>
  <c r="Q1010" i="1"/>
  <c r="R1009" i="1"/>
  <c r="Q1009" i="1"/>
  <c r="R1008" i="1"/>
  <c r="Q1008" i="1"/>
  <c r="R1007" i="1"/>
  <c r="Q1007" i="1"/>
  <c r="R1006" i="1"/>
  <c r="Q1006" i="1"/>
  <c r="R1005" i="1"/>
  <c r="Q1005" i="1"/>
  <c r="R1004" i="1"/>
  <c r="Q1004" i="1"/>
  <c r="R1003" i="1"/>
  <c r="Q1003" i="1"/>
  <c r="R1002" i="1"/>
  <c r="Q1002" i="1"/>
  <c r="R1001" i="1"/>
  <c r="Q1001" i="1"/>
  <c r="R1000" i="1"/>
  <c r="Q1000" i="1"/>
  <c r="R999" i="1"/>
  <c r="Q999" i="1"/>
  <c r="R998" i="1"/>
  <c r="Q998" i="1"/>
  <c r="R997" i="1"/>
  <c r="Q997" i="1"/>
  <c r="R996" i="1"/>
  <c r="Q996" i="1"/>
  <c r="R995" i="1"/>
  <c r="Q995" i="1"/>
  <c r="R994" i="1"/>
  <c r="Q994" i="1"/>
  <c r="R993" i="1"/>
  <c r="Q993" i="1"/>
  <c r="R992" i="1"/>
  <c r="Q992" i="1"/>
  <c r="R991" i="1"/>
  <c r="Q991" i="1"/>
  <c r="R990" i="1"/>
  <c r="Q990" i="1"/>
  <c r="R989" i="1"/>
  <c r="Q989" i="1"/>
  <c r="R988" i="1"/>
  <c r="Q988" i="1"/>
  <c r="R987" i="1"/>
  <c r="Q987" i="1"/>
  <c r="R986" i="1"/>
  <c r="Q986" i="1"/>
  <c r="R985" i="1"/>
  <c r="Q985" i="1"/>
  <c r="R984" i="1"/>
  <c r="Q984" i="1"/>
  <c r="R983" i="1"/>
  <c r="Q983" i="1"/>
  <c r="R982" i="1"/>
  <c r="Q982" i="1"/>
  <c r="R981" i="1"/>
  <c r="Q981" i="1"/>
  <c r="R980" i="1"/>
  <c r="Q980" i="1"/>
  <c r="R979" i="1"/>
  <c r="Q979" i="1"/>
  <c r="R978" i="1"/>
  <c r="Q978" i="1"/>
  <c r="R977" i="1"/>
  <c r="Q977" i="1"/>
  <c r="R976" i="1"/>
  <c r="Q976" i="1"/>
  <c r="R975" i="1"/>
  <c r="Q975" i="1"/>
  <c r="R974" i="1"/>
  <c r="Q974" i="1"/>
  <c r="R973" i="1"/>
  <c r="Q973" i="1"/>
  <c r="R972" i="1"/>
  <c r="Q972" i="1"/>
  <c r="R971" i="1"/>
  <c r="Q971" i="1"/>
  <c r="R970" i="1"/>
  <c r="Q970" i="1"/>
  <c r="R969" i="1"/>
  <c r="Q969" i="1"/>
  <c r="R968" i="1"/>
  <c r="Q968" i="1"/>
  <c r="R967" i="1"/>
  <c r="Q967" i="1"/>
  <c r="R966" i="1"/>
  <c r="Q966" i="1"/>
  <c r="R965" i="1"/>
  <c r="Q965" i="1"/>
  <c r="R964" i="1"/>
  <c r="Q964" i="1"/>
  <c r="R963" i="1"/>
  <c r="Q963" i="1"/>
  <c r="R962" i="1"/>
  <c r="Q962" i="1"/>
  <c r="R961" i="1"/>
  <c r="Q961" i="1"/>
  <c r="R960" i="1"/>
  <c r="Q960" i="1"/>
  <c r="R959" i="1"/>
  <c r="Q959" i="1"/>
  <c r="R958" i="1"/>
  <c r="Q958" i="1"/>
  <c r="R957" i="1"/>
  <c r="Q957" i="1"/>
  <c r="R956" i="1"/>
  <c r="Q956" i="1"/>
  <c r="R955" i="1"/>
  <c r="Q955" i="1"/>
  <c r="R954" i="1"/>
  <c r="Q954" i="1"/>
  <c r="R953" i="1"/>
  <c r="Q953" i="1"/>
  <c r="R952" i="1"/>
  <c r="Q952" i="1"/>
  <c r="R951" i="1"/>
  <c r="Q951" i="1"/>
  <c r="R950" i="1"/>
  <c r="Q950" i="1"/>
  <c r="R949" i="1"/>
  <c r="Q949" i="1"/>
  <c r="R948" i="1"/>
  <c r="Q948" i="1"/>
  <c r="R947" i="1"/>
  <c r="Q947" i="1"/>
  <c r="R946" i="1"/>
  <c r="Q946" i="1"/>
  <c r="R945" i="1"/>
  <c r="Q945" i="1"/>
  <c r="R944" i="1"/>
  <c r="Q944" i="1"/>
  <c r="R943" i="1"/>
  <c r="Q943" i="1"/>
  <c r="R942" i="1"/>
  <c r="Q942" i="1"/>
  <c r="R941" i="1"/>
  <c r="Q941" i="1"/>
  <c r="R940" i="1"/>
  <c r="Q940" i="1"/>
  <c r="R939" i="1"/>
  <c r="Q939" i="1"/>
  <c r="R938" i="1"/>
  <c r="Q938" i="1"/>
  <c r="R937" i="1"/>
  <c r="Q937" i="1"/>
  <c r="R936" i="1"/>
  <c r="Q936" i="1"/>
  <c r="R935" i="1"/>
  <c r="Q935" i="1"/>
  <c r="R934" i="1"/>
  <c r="Q934" i="1"/>
  <c r="R933" i="1"/>
  <c r="Q933" i="1"/>
  <c r="R932" i="1"/>
  <c r="Q932" i="1"/>
  <c r="R931" i="1"/>
  <c r="Q931" i="1"/>
  <c r="R930" i="1"/>
  <c r="Q930" i="1"/>
  <c r="R929" i="1"/>
  <c r="Q929" i="1"/>
  <c r="R928" i="1"/>
  <c r="Q928" i="1"/>
  <c r="R927" i="1"/>
  <c r="Q927" i="1"/>
  <c r="R926" i="1"/>
  <c r="Q926" i="1"/>
  <c r="R925" i="1"/>
  <c r="Q925" i="1"/>
  <c r="R924" i="1"/>
  <c r="Q924" i="1"/>
  <c r="R923" i="1"/>
  <c r="Q923" i="1"/>
  <c r="R922" i="1"/>
  <c r="Q922" i="1"/>
  <c r="R921" i="1"/>
  <c r="Q921" i="1"/>
  <c r="R920" i="1"/>
  <c r="Q920" i="1"/>
  <c r="R919" i="1"/>
  <c r="Q919" i="1"/>
  <c r="R918" i="1"/>
  <c r="Q918" i="1"/>
  <c r="R917" i="1"/>
  <c r="Q917" i="1"/>
  <c r="R916" i="1"/>
  <c r="Q916" i="1"/>
  <c r="R915" i="1"/>
  <c r="Q915" i="1"/>
  <c r="R914" i="1"/>
  <c r="Q914" i="1"/>
  <c r="R913" i="1"/>
  <c r="Q913" i="1"/>
  <c r="R912" i="1"/>
  <c r="Q912" i="1"/>
  <c r="R911" i="1"/>
  <c r="Q911" i="1"/>
  <c r="R910" i="1"/>
  <c r="Q910" i="1"/>
  <c r="R909" i="1"/>
  <c r="Q909" i="1"/>
  <c r="R908" i="1"/>
  <c r="Q908" i="1"/>
  <c r="R907" i="1"/>
  <c r="Q907" i="1"/>
  <c r="R906" i="1"/>
  <c r="Q906" i="1"/>
  <c r="R905" i="1"/>
  <c r="Q905" i="1"/>
  <c r="R904" i="1"/>
  <c r="Q904" i="1"/>
  <c r="R903" i="1"/>
  <c r="Q903" i="1"/>
  <c r="R902" i="1"/>
  <c r="Q902" i="1"/>
  <c r="R901" i="1"/>
  <c r="Q901" i="1"/>
  <c r="R900" i="1"/>
  <c r="Q900" i="1"/>
  <c r="R899" i="1"/>
  <c r="Q899" i="1"/>
  <c r="R898" i="1"/>
  <c r="Q898" i="1"/>
  <c r="R897" i="1"/>
  <c r="Q897" i="1"/>
  <c r="R896" i="1"/>
  <c r="Q896" i="1"/>
  <c r="R895" i="1"/>
  <c r="Q895" i="1"/>
  <c r="R894" i="1"/>
  <c r="Q894" i="1"/>
  <c r="R893" i="1"/>
  <c r="Q893" i="1"/>
  <c r="R892" i="1"/>
  <c r="Q892" i="1"/>
  <c r="R891" i="1"/>
  <c r="Q891" i="1"/>
  <c r="R890" i="1"/>
  <c r="Q890" i="1"/>
  <c r="R889" i="1"/>
  <c r="Q889" i="1"/>
  <c r="R888" i="1"/>
  <c r="Q888" i="1"/>
  <c r="R887" i="1"/>
  <c r="Q887" i="1"/>
  <c r="R886" i="1"/>
  <c r="Q886" i="1"/>
  <c r="R885" i="1"/>
  <c r="Q885" i="1"/>
  <c r="R884" i="1"/>
  <c r="Q884" i="1"/>
  <c r="R883" i="1"/>
  <c r="Q883" i="1"/>
  <c r="R882" i="1"/>
  <c r="Q882" i="1"/>
  <c r="R881" i="1"/>
  <c r="Q881" i="1"/>
  <c r="R880" i="1"/>
  <c r="Q880" i="1"/>
  <c r="R879" i="1"/>
  <c r="Q879" i="1"/>
  <c r="R878" i="1"/>
  <c r="Q878" i="1"/>
  <c r="R877" i="1"/>
  <c r="Q877" i="1"/>
  <c r="R876" i="1"/>
  <c r="Q876" i="1"/>
  <c r="R875" i="1"/>
  <c r="Q875" i="1"/>
  <c r="R874" i="1"/>
  <c r="Q874" i="1"/>
  <c r="R873" i="1"/>
  <c r="Q873" i="1"/>
  <c r="R872" i="1"/>
  <c r="Q872" i="1"/>
  <c r="R871" i="1"/>
  <c r="Q871" i="1"/>
  <c r="R870" i="1"/>
  <c r="Q870" i="1"/>
  <c r="R869" i="1"/>
  <c r="Q869" i="1"/>
  <c r="R868" i="1"/>
  <c r="Q868" i="1"/>
  <c r="R867" i="1"/>
  <c r="Q867" i="1"/>
  <c r="R866" i="1"/>
  <c r="Q866" i="1"/>
  <c r="R865" i="1"/>
  <c r="Q865" i="1"/>
  <c r="R864" i="1"/>
  <c r="Q864" i="1"/>
  <c r="R863" i="1"/>
  <c r="Q863" i="1"/>
  <c r="R862" i="1"/>
  <c r="Q862" i="1"/>
  <c r="R861" i="1"/>
  <c r="Q861" i="1"/>
  <c r="R860" i="1"/>
  <c r="Q860" i="1"/>
  <c r="R859" i="1"/>
  <c r="Q859" i="1"/>
  <c r="R858" i="1"/>
  <c r="Q858" i="1"/>
  <c r="R857" i="1"/>
  <c r="Q857" i="1"/>
  <c r="R856" i="1"/>
  <c r="Q856" i="1"/>
  <c r="R855" i="1"/>
  <c r="Q855" i="1"/>
  <c r="R854" i="1"/>
  <c r="Q854" i="1"/>
  <c r="R853" i="1"/>
  <c r="Q853" i="1"/>
  <c r="R852" i="1"/>
  <c r="Q852" i="1"/>
  <c r="R851" i="1"/>
  <c r="Q851" i="1"/>
  <c r="R850" i="1"/>
  <c r="Q850" i="1"/>
  <c r="R849" i="1"/>
  <c r="Q849" i="1"/>
  <c r="R848" i="1"/>
  <c r="Q848" i="1"/>
  <c r="R847" i="1"/>
  <c r="Q847" i="1"/>
  <c r="R846" i="1"/>
  <c r="Q846" i="1"/>
  <c r="R845" i="1"/>
  <c r="Q845" i="1"/>
  <c r="R844" i="1"/>
  <c r="Q844" i="1"/>
  <c r="R843" i="1"/>
  <c r="Q843" i="1"/>
  <c r="R842" i="1"/>
  <c r="Q842" i="1"/>
  <c r="R841" i="1"/>
  <c r="Q841" i="1"/>
  <c r="R840" i="1"/>
  <c r="Q840" i="1"/>
  <c r="R839" i="1"/>
  <c r="Q839" i="1"/>
  <c r="R838" i="1"/>
  <c r="Q838" i="1"/>
  <c r="R837" i="1"/>
  <c r="Q837" i="1"/>
  <c r="R836" i="1"/>
  <c r="Q836" i="1"/>
  <c r="R835" i="1"/>
  <c r="Q835" i="1"/>
  <c r="R834" i="1"/>
  <c r="Q834" i="1"/>
  <c r="R833" i="1"/>
  <c r="Q833" i="1"/>
  <c r="R832" i="1"/>
  <c r="Q832" i="1"/>
  <c r="R831" i="1"/>
  <c r="Q831" i="1"/>
  <c r="R830" i="1"/>
  <c r="Q830" i="1"/>
  <c r="R829" i="1"/>
  <c r="Q829" i="1"/>
  <c r="R828" i="1"/>
  <c r="Q828" i="1"/>
  <c r="R827" i="1"/>
  <c r="Q827" i="1"/>
  <c r="R826" i="1"/>
  <c r="Q826" i="1"/>
  <c r="R825" i="1"/>
  <c r="Q825" i="1"/>
  <c r="R824" i="1"/>
  <c r="Q824" i="1"/>
  <c r="R823" i="1"/>
  <c r="Q823" i="1"/>
  <c r="R822" i="1"/>
  <c r="Q822" i="1"/>
  <c r="R821" i="1"/>
  <c r="Q821" i="1"/>
  <c r="R820" i="1"/>
  <c r="Q820" i="1"/>
  <c r="R819" i="1"/>
  <c r="Q819" i="1"/>
  <c r="R818" i="1"/>
  <c r="Q818" i="1"/>
  <c r="R817" i="1"/>
  <c r="Q817" i="1"/>
  <c r="R816" i="1"/>
  <c r="Q816" i="1"/>
  <c r="R815" i="1"/>
  <c r="Q815" i="1"/>
  <c r="R814" i="1"/>
  <c r="Q814" i="1"/>
  <c r="R813" i="1"/>
  <c r="Q813" i="1"/>
  <c r="R812" i="1"/>
  <c r="Q812" i="1"/>
  <c r="R811" i="1"/>
  <c r="Q811" i="1"/>
  <c r="R810" i="1"/>
  <c r="Q810" i="1"/>
  <c r="R809" i="1"/>
  <c r="Q809" i="1"/>
  <c r="R808" i="1"/>
  <c r="Q808" i="1"/>
  <c r="R807" i="1"/>
  <c r="Q807" i="1"/>
  <c r="R806" i="1"/>
  <c r="Q806" i="1"/>
  <c r="R805" i="1"/>
  <c r="Q805" i="1"/>
  <c r="R804" i="1"/>
  <c r="Q804" i="1"/>
  <c r="R803" i="1"/>
  <c r="Q803" i="1"/>
  <c r="R802" i="1"/>
  <c r="Q802" i="1"/>
  <c r="R801" i="1"/>
  <c r="Q801" i="1"/>
  <c r="R800" i="1"/>
  <c r="Q800" i="1"/>
  <c r="R799" i="1"/>
  <c r="Q799" i="1"/>
  <c r="R798" i="1"/>
  <c r="Q798" i="1"/>
  <c r="R797" i="1"/>
  <c r="Q797" i="1"/>
  <c r="R796" i="1"/>
  <c r="Q796" i="1"/>
  <c r="R795" i="1"/>
  <c r="Q795" i="1"/>
  <c r="R794" i="1"/>
  <c r="Q794" i="1"/>
  <c r="R793" i="1"/>
  <c r="Q793" i="1"/>
  <c r="R792" i="1"/>
  <c r="Q792" i="1"/>
  <c r="R791" i="1"/>
  <c r="Q791" i="1"/>
  <c r="R790" i="1"/>
  <c r="Q790" i="1"/>
  <c r="R789" i="1"/>
  <c r="Q789" i="1"/>
  <c r="R788" i="1"/>
  <c r="Q788" i="1"/>
  <c r="R787" i="1"/>
  <c r="Q787" i="1"/>
  <c r="R786" i="1"/>
  <c r="Q786" i="1"/>
  <c r="R785" i="1"/>
  <c r="Q785" i="1"/>
  <c r="R784" i="1"/>
  <c r="Q784" i="1"/>
  <c r="R783" i="1"/>
  <c r="Q783" i="1"/>
  <c r="R782" i="1"/>
  <c r="Q782" i="1"/>
  <c r="R781" i="1"/>
  <c r="Q781" i="1"/>
  <c r="R780" i="1"/>
  <c r="Q780" i="1"/>
  <c r="R779" i="1"/>
  <c r="Q779" i="1"/>
  <c r="R778" i="1"/>
  <c r="Q778" i="1"/>
  <c r="R777" i="1"/>
  <c r="Q777" i="1"/>
  <c r="R776" i="1"/>
  <c r="Q776" i="1"/>
  <c r="R775" i="1"/>
  <c r="Q775" i="1"/>
  <c r="R774" i="1"/>
  <c r="Q774" i="1"/>
  <c r="R773" i="1"/>
  <c r="Q773" i="1"/>
  <c r="R772" i="1"/>
  <c r="Q772" i="1"/>
  <c r="R771" i="1"/>
  <c r="Q771" i="1"/>
  <c r="R770" i="1"/>
  <c r="Q770" i="1"/>
  <c r="R769" i="1"/>
  <c r="Q769" i="1"/>
  <c r="R768" i="1"/>
  <c r="Q768" i="1"/>
  <c r="R767" i="1"/>
  <c r="Q767" i="1"/>
  <c r="R766" i="1"/>
  <c r="Q766" i="1"/>
  <c r="R765" i="1"/>
  <c r="Q765" i="1"/>
  <c r="R764" i="1"/>
  <c r="Q764" i="1"/>
  <c r="R763" i="1"/>
  <c r="Q763" i="1"/>
  <c r="R762" i="1"/>
  <c r="Q762" i="1"/>
  <c r="R761" i="1"/>
  <c r="Q761" i="1"/>
  <c r="R760" i="1"/>
  <c r="Q760" i="1"/>
  <c r="R759" i="1"/>
  <c r="Q759" i="1"/>
  <c r="R758" i="1"/>
  <c r="Q758" i="1"/>
  <c r="R757" i="1"/>
  <c r="Q757" i="1"/>
  <c r="R756" i="1"/>
  <c r="Q756" i="1"/>
  <c r="R755" i="1"/>
  <c r="Q755" i="1"/>
  <c r="R754" i="1"/>
  <c r="Q754" i="1"/>
  <c r="R753" i="1"/>
  <c r="Q753" i="1"/>
  <c r="R752" i="1"/>
  <c r="Q752" i="1"/>
  <c r="R751" i="1"/>
  <c r="Q751" i="1"/>
  <c r="R750" i="1"/>
  <c r="Q750" i="1"/>
  <c r="R749" i="1"/>
  <c r="Q749" i="1"/>
  <c r="R748" i="1"/>
  <c r="Q748" i="1"/>
  <c r="R747" i="1"/>
  <c r="Q747" i="1"/>
  <c r="R746" i="1"/>
  <c r="Q746" i="1"/>
  <c r="R745" i="1"/>
  <c r="Q745" i="1"/>
  <c r="R744" i="1"/>
  <c r="Q744" i="1"/>
  <c r="R743" i="1"/>
  <c r="Q743" i="1"/>
  <c r="R742" i="1"/>
  <c r="Q742" i="1"/>
  <c r="R741" i="1"/>
  <c r="Q741" i="1"/>
  <c r="R740" i="1"/>
  <c r="Q740" i="1"/>
  <c r="R739" i="1"/>
  <c r="Q739" i="1"/>
  <c r="R738" i="1"/>
  <c r="Q738" i="1"/>
  <c r="R737" i="1"/>
  <c r="Q737" i="1"/>
  <c r="R736" i="1"/>
  <c r="Q736" i="1"/>
  <c r="R735" i="1"/>
  <c r="Q735" i="1"/>
  <c r="R734" i="1"/>
  <c r="Q734" i="1"/>
  <c r="R733" i="1"/>
  <c r="Q733" i="1"/>
  <c r="R732" i="1"/>
  <c r="Q732" i="1"/>
  <c r="R731" i="1"/>
  <c r="Q731" i="1"/>
  <c r="R730" i="1"/>
  <c r="Q730" i="1"/>
  <c r="R729" i="1"/>
  <c r="Q729" i="1"/>
  <c r="R728" i="1"/>
  <c r="Q728" i="1"/>
  <c r="R727" i="1"/>
  <c r="Q727" i="1"/>
  <c r="R726" i="1"/>
  <c r="Q726" i="1"/>
  <c r="R725" i="1"/>
  <c r="Q725" i="1"/>
  <c r="R724" i="1"/>
  <c r="Q724" i="1"/>
  <c r="R723" i="1"/>
  <c r="Q723" i="1"/>
  <c r="R722" i="1"/>
  <c r="Q722" i="1"/>
  <c r="R721" i="1"/>
  <c r="Q721" i="1"/>
  <c r="R720" i="1"/>
  <c r="Q720" i="1"/>
  <c r="R719" i="1"/>
  <c r="Q719" i="1"/>
  <c r="R718" i="1"/>
  <c r="Q718" i="1"/>
  <c r="R717" i="1"/>
  <c r="Q717" i="1"/>
  <c r="R716" i="1"/>
  <c r="Q716" i="1"/>
  <c r="R715" i="1"/>
  <c r="Q715" i="1"/>
  <c r="R714" i="1"/>
  <c r="Q714" i="1"/>
  <c r="R713" i="1"/>
  <c r="Q713" i="1"/>
  <c r="R712" i="1"/>
  <c r="Q712" i="1"/>
  <c r="R711" i="1"/>
  <c r="Q711" i="1"/>
  <c r="R710" i="1"/>
  <c r="Q710" i="1"/>
  <c r="R709" i="1"/>
  <c r="Q709" i="1"/>
  <c r="R708" i="1"/>
  <c r="Q708" i="1"/>
  <c r="R707" i="1"/>
  <c r="Q707" i="1"/>
  <c r="R706" i="1"/>
  <c r="Q706" i="1"/>
  <c r="R705" i="1"/>
  <c r="Q705" i="1"/>
  <c r="R704" i="1"/>
  <c r="Q704" i="1"/>
  <c r="R703" i="1"/>
  <c r="Q703" i="1"/>
  <c r="R702" i="1"/>
  <c r="Q702" i="1"/>
  <c r="R701" i="1"/>
  <c r="Q701" i="1"/>
  <c r="R700" i="1"/>
  <c r="Q700" i="1"/>
  <c r="R699" i="1"/>
  <c r="Q699" i="1"/>
  <c r="R698" i="1"/>
  <c r="Q698" i="1"/>
  <c r="R697" i="1"/>
  <c r="Q697" i="1"/>
  <c r="R696" i="1"/>
  <c r="Q696" i="1"/>
  <c r="R695" i="1"/>
  <c r="Q695" i="1"/>
  <c r="R694" i="1"/>
  <c r="Q694" i="1"/>
  <c r="R693" i="1"/>
  <c r="Q693" i="1"/>
  <c r="R692" i="1"/>
  <c r="Q692" i="1"/>
  <c r="R691" i="1"/>
  <c r="Q691" i="1"/>
  <c r="R690" i="1"/>
  <c r="Q690" i="1"/>
  <c r="R689" i="1"/>
  <c r="Q689" i="1"/>
  <c r="R688" i="1"/>
  <c r="Q688" i="1"/>
  <c r="R687" i="1"/>
  <c r="Q687" i="1"/>
  <c r="R686" i="1"/>
  <c r="Q686" i="1"/>
  <c r="R685" i="1"/>
  <c r="Q685" i="1"/>
  <c r="R684" i="1"/>
  <c r="Q684" i="1"/>
  <c r="R683" i="1"/>
  <c r="Q683" i="1"/>
  <c r="R682" i="1"/>
  <c r="Q682" i="1"/>
  <c r="R681" i="1"/>
  <c r="Q681" i="1"/>
  <c r="R680" i="1"/>
  <c r="Q680" i="1"/>
  <c r="R679" i="1"/>
  <c r="Q679" i="1"/>
  <c r="R678" i="1"/>
  <c r="Q678" i="1"/>
  <c r="R677" i="1"/>
  <c r="Q677" i="1"/>
  <c r="R676" i="1"/>
  <c r="Q676" i="1"/>
  <c r="R675" i="1"/>
  <c r="Q675" i="1"/>
  <c r="R674" i="1"/>
  <c r="Q674" i="1"/>
  <c r="R673" i="1"/>
  <c r="Q673" i="1"/>
  <c r="R672" i="1"/>
  <c r="Q672" i="1"/>
  <c r="R671" i="1"/>
  <c r="Q671" i="1"/>
  <c r="R670" i="1"/>
  <c r="Q670" i="1"/>
  <c r="R669" i="1"/>
  <c r="Q669" i="1"/>
  <c r="R668" i="1"/>
  <c r="Q668" i="1"/>
  <c r="R667" i="1"/>
  <c r="Q667" i="1"/>
  <c r="R666" i="1"/>
  <c r="Q666" i="1"/>
  <c r="R665" i="1"/>
  <c r="Q665" i="1"/>
  <c r="R664" i="1"/>
  <c r="Q664" i="1"/>
  <c r="R663" i="1"/>
  <c r="Q663" i="1"/>
  <c r="R662" i="1"/>
  <c r="Q662" i="1"/>
  <c r="R661" i="1"/>
  <c r="Q661" i="1"/>
  <c r="R660" i="1"/>
  <c r="Q660" i="1"/>
  <c r="R659" i="1"/>
  <c r="Q659" i="1"/>
  <c r="R658" i="1"/>
  <c r="Q658" i="1"/>
  <c r="R657" i="1"/>
  <c r="Q657" i="1"/>
  <c r="R656" i="1"/>
  <c r="Q656" i="1"/>
  <c r="R655" i="1"/>
  <c r="Q655" i="1"/>
  <c r="R654" i="1"/>
  <c r="Q654" i="1"/>
  <c r="R653" i="1"/>
  <c r="Q653" i="1"/>
  <c r="R652" i="1"/>
  <c r="Q652" i="1"/>
  <c r="R651" i="1"/>
  <c r="Q651" i="1"/>
  <c r="R650" i="1"/>
  <c r="Q650" i="1"/>
  <c r="R649" i="1"/>
  <c r="Q649" i="1"/>
  <c r="R648" i="1"/>
  <c r="Q648" i="1"/>
  <c r="R647" i="1"/>
  <c r="Q647" i="1"/>
  <c r="R646" i="1"/>
  <c r="Q646" i="1"/>
  <c r="R645" i="1"/>
  <c r="Q645" i="1"/>
  <c r="R644" i="1"/>
  <c r="Q644" i="1"/>
  <c r="R643" i="1"/>
  <c r="Q643" i="1"/>
  <c r="R642" i="1"/>
  <c r="Q642" i="1"/>
  <c r="R641" i="1"/>
  <c r="Q641" i="1"/>
  <c r="R640" i="1"/>
  <c r="Q640" i="1"/>
  <c r="R639" i="1"/>
  <c r="Q639" i="1"/>
  <c r="R638" i="1"/>
  <c r="Q638" i="1"/>
  <c r="R637" i="1"/>
  <c r="Q637" i="1"/>
  <c r="R636" i="1"/>
  <c r="Q636" i="1"/>
  <c r="R635" i="1"/>
  <c r="Q635" i="1"/>
  <c r="R634" i="1"/>
  <c r="Q634" i="1"/>
  <c r="R633" i="1"/>
  <c r="Q633" i="1"/>
  <c r="R632" i="1"/>
  <c r="Q632" i="1"/>
  <c r="R631" i="1"/>
  <c r="Q631" i="1"/>
  <c r="R630" i="1"/>
  <c r="Q630" i="1"/>
  <c r="R629" i="1"/>
  <c r="Q629" i="1"/>
  <c r="R628" i="1"/>
  <c r="Q628" i="1"/>
  <c r="R627" i="1"/>
  <c r="Q627" i="1"/>
  <c r="R626" i="1"/>
  <c r="Q626" i="1"/>
  <c r="R625" i="1"/>
  <c r="Q625" i="1"/>
  <c r="R624" i="1"/>
  <c r="Q624" i="1"/>
  <c r="R623" i="1"/>
  <c r="Q623" i="1"/>
  <c r="R622" i="1"/>
  <c r="Q622" i="1"/>
  <c r="R621" i="1"/>
  <c r="Q621" i="1"/>
  <c r="R620" i="1"/>
  <c r="Q620" i="1"/>
  <c r="R619" i="1"/>
  <c r="Q619" i="1"/>
  <c r="R618" i="1"/>
  <c r="Q618" i="1"/>
  <c r="R617" i="1"/>
  <c r="Q617" i="1"/>
  <c r="R616" i="1"/>
  <c r="Q616" i="1"/>
  <c r="R615" i="1"/>
  <c r="Q615" i="1"/>
  <c r="R614" i="1"/>
  <c r="Q614" i="1"/>
  <c r="R613" i="1"/>
  <c r="Q613" i="1"/>
  <c r="R612" i="1"/>
  <c r="Q612" i="1"/>
  <c r="R611" i="1"/>
  <c r="Q611" i="1"/>
  <c r="R610" i="1"/>
  <c r="Q610" i="1"/>
  <c r="R609" i="1"/>
  <c r="Q609" i="1"/>
  <c r="R608" i="1"/>
  <c r="Q608" i="1"/>
  <c r="R607" i="1"/>
  <c r="Q607" i="1"/>
  <c r="R606" i="1"/>
  <c r="Q606" i="1"/>
  <c r="R605" i="1"/>
  <c r="Q605" i="1"/>
  <c r="R604" i="1"/>
  <c r="Q604" i="1"/>
  <c r="R603" i="1"/>
  <c r="Q603" i="1"/>
  <c r="R602" i="1"/>
  <c r="Q602" i="1"/>
  <c r="R601" i="1"/>
  <c r="Q601" i="1"/>
  <c r="R600" i="1"/>
  <c r="Q600" i="1"/>
  <c r="R599" i="1"/>
  <c r="Q599" i="1"/>
  <c r="R598" i="1"/>
  <c r="Q598" i="1"/>
  <c r="R597" i="1"/>
  <c r="Q597" i="1"/>
  <c r="R596" i="1"/>
  <c r="Q596" i="1"/>
  <c r="R595" i="1"/>
  <c r="Q595" i="1"/>
  <c r="R594" i="1"/>
  <c r="Q594" i="1"/>
  <c r="R593" i="1"/>
  <c r="Q593" i="1"/>
  <c r="R592" i="1"/>
  <c r="Q592" i="1"/>
  <c r="R591" i="1"/>
  <c r="Q591" i="1"/>
  <c r="R590" i="1"/>
  <c r="Q590" i="1"/>
  <c r="R589" i="1"/>
  <c r="Q589" i="1"/>
  <c r="R588" i="1"/>
  <c r="Q588" i="1"/>
  <c r="R587" i="1"/>
  <c r="Q587" i="1"/>
  <c r="R586" i="1"/>
  <c r="Q586" i="1"/>
  <c r="R585" i="1"/>
  <c r="Q585" i="1"/>
  <c r="R584" i="1"/>
  <c r="Q584" i="1"/>
  <c r="R583" i="1"/>
  <c r="Q583" i="1"/>
  <c r="R582" i="1"/>
  <c r="Q582" i="1"/>
  <c r="R581" i="1"/>
  <c r="Q581" i="1"/>
  <c r="R580" i="1"/>
  <c r="Q580" i="1"/>
  <c r="R579" i="1"/>
  <c r="Q579" i="1"/>
  <c r="R578" i="1"/>
  <c r="Q578" i="1"/>
  <c r="R577" i="1"/>
  <c r="Q577" i="1"/>
  <c r="R576" i="1"/>
  <c r="Q576" i="1"/>
  <c r="R575" i="1"/>
  <c r="Q575" i="1"/>
  <c r="R574" i="1"/>
  <c r="Q574" i="1"/>
  <c r="R573" i="1"/>
  <c r="Q573" i="1"/>
  <c r="R572" i="1"/>
  <c r="Q572" i="1"/>
  <c r="R571" i="1"/>
  <c r="Q571" i="1"/>
  <c r="R570" i="1"/>
  <c r="Q570" i="1"/>
  <c r="R569" i="1"/>
  <c r="Q569" i="1"/>
  <c r="R568" i="1"/>
  <c r="Q568" i="1"/>
  <c r="R567" i="1"/>
  <c r="Q567" i="1"/>
  <c r="R566" i="1"/>
  <c r="Q566" i="1"/>
  <c r="R565" i="1"/>
  <c r="Q565" i="1"/>
  <c r="R564" i="1"/>
  <c r="Q564" i="1"/>
  <c r="R563" i="1"/>
  <c r="Q563" i="1"/>
  <c r="R562" i="1"/>
  <c r="Q562" i="1"/>
  <c r="R561" i="1"/>
  <c r="Q561" i="1"/>
  <c r="R560" i="1"/>
  <c r="Q560" i="1"/>
  <c r="R559" i="1"/>
  <c r="Q559" i="1"/>
  <c r="R558" i="1"/>
  <c r="Q558" i="1"/>
  <c r="R557" i="1"/>
  <c r="Q557" i="1"/>
  <c r="R556" i="1"/>
  <c r="Q556" i="1"/>
  <c r="R555" i="1"/>
  <c r="Q555" i="1"/>
  <c r="R554" i="1"/>
  <c r="Q554" i="1"/>
  <c r="R553" i="1"/>
  <c r="Q553" i="1"/>
  <c r="R552" i="1"/>
  <c r="Q552" i="1"/>
  <c r="R551" i="1"/>
  <c r="Q551" i="1"/>
  <c r="R550" i="1"/>
  <c r="Q550" i="1"/>
  <c r="R549" i="1"/>
  <c r="Q549" i="1"/>
  <c r="R548" i="1"/>
  <c r="Q548" i="1"/>
  <c r="R547" i="1"/>
  <c r="Q547" i="1"/>
  <c r="R546" i="1"/>
  <c r="Q546" i="1"/>
  <c r="R545" i="1"/>
  <c r="Q545" i="1"/>
  <c r="R544" i="1"/>
  <c r="Q544" i="1"/>
  <c r="R543" i="1"/>
  <c r="Q543" i="1"/>
  <c r="R542" i="1"/>
  <c r="Q542" i="1"/>
  <c r="R541" i="1"/>
  <c r="Q541" i="1"/>
  <c r="R540" i="1"/>
  <c r="Q540" i="1"/>
  <c r="R539" i="1"/>
  <c r="Q539" i="1"/>
  <c r="R538" i="1"/>
  <c r="Q538" i="1"/>
  <c r="R537" i="1"/>
  <c r="Q537" i="1"/>
  <c r="R536" i="1"/>
  <c r="Q536" i="1"/>
  <c r="R535" i="1"/>
  <c r="Q535" i="1"/>
  <c r="R534" i="1"/>
  <c r="Q534" i="1"/>
  <c r="R533" i="1"/>
  <c r="Q533" i="1"/>
  <c r="R532" i="1"/>
  <c r="Q532" i="1"/>
  <c r="R531" i="1"/>
  <c r="Q531" i="1"/>
  <c r="R530" i="1"/>
  <c r="Q530" i="1"/>
  <c r="R529" i="1"/>
  <c r="Q529" i="1"/>
  <c r="R528" i="1"/>
  <c r="Q528" i="1"/>
  <c r="R527" i="1"/>
  <c r="Q527" i="1"/>
  <c r="R526" i="1"/>
  <c r="Q526" i="1"/>
  <c r="R525" i="1"/>
  <c r="Q525" i="1"/>
  <c r="R524" i="1"/>
  <c r="Q524" i="1"/>
  <c r="R523" i="1"/>
  <c r="Q523" i="1"/>
  <c r="R522" i="1"/>
  <c r="Q522" i="1"/>
  <c r="R521" i="1"/>
  <c r="Q521" i="1"/>
  <c r="R520" i="1"/>
  <c r="Q520" i="1"/>
  <c r="R519" i="1"/>
  <c r="Q519" i="1"/>
  <c r="R518" i="1"/>
  <c r="Q518" i="1"/>
  <c r="R517" i="1"/>
  <c r="Q517" i="1"/>
  <c r="R516" i="1"/>
  <c r="Q516" i="1"/>
  <c r="R515" i="1"/>
  <c r="Q515" i="1"/>
  <c r="R514" i="1"/>
  <c r="Q514" i="1"/>
  <c r="R513" i="1"/>
  <c r="Q513" i="1"/>
  <c r="R512" i="1"/>
  <c r="Q512" i="1"/>
  <c r="R511" i="1"/>
  <c r="Q511" i="1"/>
  <c r="R510" i="1"/>
  <c r="Q510" i="1"/>
  <c r="R509" i="1"/>
  <c r="Q509" i="1"/>
  <c r="R508" i="1"/>
  <c r="Q508" i="1"/>
  <c r="R507" i="1"/>
  <c r="Q507" i="1"/>
  <c r="R506" i="1"/>
  <c r="Q506" i="1"/>
  <c r="R505" i="1"/>
  <c r="Q505" i="1"/>
  <c r="R504" i="1"/>
  <c r="Q504" i="1"/>
  <c r="R503" i="1"/>
  <c r="Q503" i="1"/>
  <c r="R502" i="1"/>
  <c r="Q502" i="1"/>
  <c r="R501" i="1"/>
  <c r="Q501" i="1"/>
  <c r="R500" i="1"/>
  <c r="Q500" i="1"/>
  <c r="R499" i="1"/>
  <c r="Q499" i="1"/>
  <c r="R498" i="1"/>
  <c r="Q498" i="1"/>
  <c r="R497" i="1"/>
  <c r="Q497" i="1"/>
  <c r="R496" i="1"/>
  <c r="Q496" i="1"/>
  <c r="R495" i="1"/>
  <c r="Q495" i="1"/>
  <c r="R494" i="1"/>
  <c r="Q494" i="1"/>
  <c r="R493" i="1"/>
  <c r="Q493" i="1"/>
  <c r="R492" i="1"/>
  <c r="Q492" i="1"/>
  <c r="R491" i="1"/>
  <c r="Q491" i="1"/>
  <c r="R490" i="1"/>
  <c r="Q490" i="1"/>
  <c r="R489" i="1"/>
  <c r="Q489" i="1"/>
  <c r="R488" i="1"/>
  <c r="Q488" i="1"/>
  <c r="R487" i="1"/>
  <c r="Q487" i="1"/>
  <c r="R486" i="1"/>
  <c r="Q486" i="1"/>
  <c r="R485" i="1"/>
  <c r="Q485" i="1"/>
  <c r="R484" i="1"/>
  <c r="Q484" i="1"/>
  <c r="R483" i="1"/>
  <c r="Q483" i="1"/>
  <c r="R482" i="1"/>
  <c r="Q482" i="1"/>
  <c r="R481" i="1"/>
  <c r="Q481" i="1"/>
  <c r="R480" i="1"/>
  <c r="Q480" i="1"/>
  <c r="R479" i="1"/>
  <c r="Q479" i="1"/>
  <c r="R478" i="1"/>
  <c r="Q478" i="1"/>
  <c r="R477" i="1"/>
  <c r="Q477" i="1"/>
  <c r="R476" i="1"/>
  <c r="Q476" i="1"/>
  <c r="R475" i="1"/>
  <c r="Q475" i="1"/>
  <c r="R474" i="1"/>
  <c r="Q474" i="1"/>
  <c r="R473" i="1"/>
  <c r="Q473" i="1"/>
  <c r="R472" i="1"/>
  <c r="Q472" i="1"/>
  <c r="R471" i="1"/>
  <c r="Q471" i="1"/>
  <c r="R470" i="1"/>
  <c r="Q470" i="1"/>
  <c r="R469" i="1"/>
  <c r="Q469" i="1"/>
  <c r="R468" i="1"/>
  <c r="Q468" i="1"/>
  <c r="R467" i="1"/>
  <c r="Q467" i="1"/>
  <c r="R466" i="1"/>
  <c r="Q466" i="1"/>
  <c r="R465" i="1"/>
  <c r="Q465" i="1"/>
  <c r="R464" i="1"/>
  <c r="Q464" i="1"/>
  <c r="R463" i="1"/>
  <c r="Q463" i="1"/>
  <c r="R462" i="1"/>
  <c r="Q462" i="1"/>
  <c r="R461" i="1"/>
  <c r="Q461" i="1"/>
  <c r="R460" i="1"/>
  <c r="Q460" i="1"/>
  <c r="R459" i="1"/>
  <c r="Q459" i="1"/>
  <c r="R458" i="1"/>
  <c r="Q458" i="1"/>
  <c r="R457" i="1"/>
  <c r="Q457" i="1"/>
  <c r="R456" i="1"/>
  <c r="Q456" i="1"/>
  <c r="R455" i="1"/>
  <c r="Q455" i="1"/>
  <c r="R454" i="1"/>
  <c r="Q454" i="1"/>
  <c r="R453" i="1"/>
  <c r="Q453" i="1"/>
  <c r="R452" i="1"/>
  <c r="Q452" i="1"/>
  <c r="R451" i="1"/>
  <c r="Q451" i="1"/>
  <c r="R450" i="1"/>
  <c r="Q450" i="1"/>
  <c r="R449" i="1"/>
  <c r="Q449" i="1"/>
  <c r="R448" i="1"/>
  <c r="Q448" i="1"/>
  <c r="R447" i="1"/>
  <c r="Q447" i="1"/>
  <c r="R446" i="1"/>
  <c r="Q446" i="1"/>
  <c r="R445" i="1"/>
  <c r="Q445" i="1"/>
  <c r="R444" i="1"/>
  <c r="Q444" i="1"/>
  <c r="R443" i="1"/>
  <c r="Q443" i="1"/>
  <c r="R442" i="1"/>
  <c r="Q442" i="1"/>
  <c r="R441" i="1"/>
  <c r="Q441" i="1"/>
  <c r="R440" i="1"/>
  <c r="Q440" i="1"/>
  <c r="R439" i="1"/>
  <c r="Q439" i="1"/>
  <c r="R438" i="1"/>
  <c r="Q438" i="1"/>
  <c r="R437" i="1"/>
  <c r="Q437" i="1"/>
  <c r="R436" i="1"/>
  <c r="Q436" i="1"/>
  <c r="R435" i="1"/>
  <c r="Q435" i="1"/>
  <c r="R434" i="1"/>
  <c r="Q434" i="1"/>
  <c r="R433" i="1"/>
  <c r="Q433" i="1"/>
  <c r="R432" i="1"/>
  <c r="Q432" i="1"/>
  <c r="R431" i="1"/>
  <c r="Q431" i="1"/>
  <c r="R430" i="1"/>
  <c r="Q430" i="1"/>
  <c r="R429" i="1"/>
  <c r="Q429" i="1"/>
  <c r="R428" i="1"/>
  <c r="Q428" i="1"/>
  <c r="R427" i="1"/>
  <c r="Q427" i="1"/>
  <c r="R426" i="1"/>
  <c r="Q426" i="1"/>
  <c r="R425" i="1"/>
  <c r="Q425" i="1"/>
  <c r="R424" i="1"/>
  <c r="Q424" i="1"/>
  <c r="R423" i="1"/>
  <c r="Q423" i="1"/>
  <c r="R422" i="1"/>
  <c r="Q422" i="1"/>
  <c r="R421" i="1"/>
  <c r="Q421" i="1"/>
  <c r="R420" i="1"/>
  <c r="Q420" i="1"/>
  <c r="R419" i="1"/>
  <c r="Q419" i="1"/>
  <c r="R418" i="1"/>
  <c r="Q418" i="1"/>
  <c r="R417" i="1"/>
  <c r="Q417" i="1"/>
  <c r="R416" i="1"/>
  <c r="Q416" i="1"/>
  <c r="R415" i="1"/>
  <c r="Q415" i="1"/>
  <c r="R414" i="1"/>
  <c r="Q414" i="1"/>
  <c r="R413" i="1"/>
  <c r="Q413" i="1"/>
  <c r="R412" i="1"/>
  <c r="Q412" i="1"/>
  <c r="R411" i="1"/>
  <c r="Q411" i="1"/>
  <c r="R410" i="1"/>
  <c r="Q410" i="1"/>
  <c r="R409" i="1"/>
  <c r="Q409" i="1"/>
  <c r="R408" i="1"/>
  <c r="Q408" i="1"/>
  <c r="R407" i="1"/>
  <c r="Q407" i="1"/>
  <c r="R406" i="1"/>
  <c r="Q406" i="1"/>
  <c r="R405" i="1"/>
  <c r="Q405" i="1"/>
  <c r="R404" i="1"/>
  <c r="Q404" i="1"/>
  <c r="R403" i="1"/>
  <c r="Q403" i="1"/>
  <c r="R402" i="1"/>
  <c r="Q402" i="1"/>
  <c r="R401" i="1"/>
  <c r="Q401" i="1"/>
  <c r="R400" i="1"/>
  <c r="Q400" i="1"/>
  <c r="R399" i="1"/>
  <c r="Q399" i="1"/>
  <c r="R398" i="1"/>
  <c r="Q398" i="1"/>
  <c r="R397" i="1"/>
  <c r="Q397" i="1"/>
  <c r="R396" i="1"/>
  <c r="Q396" i="1"/>
  <c r="R395" i="1"/>
  <c r="Q395" i="1"/>
  <c r="R394" i="1"/>
  <c r="Q394" i="1"/>
  <c r="R393" i="1"/>
  <c r="Q393" i="1"/>
  <c r="R392" i="1"/>
  <c r="Q392" i="1"/>
  <c r="R391" i="1"/>
  <c r="Q391" i="1"/>
  <c r="R390" i="1"/>
  <c r="Q390" i="1"/>
  <c r="R389" i="1"/>
  <c r="Q389" i="1"/>
  <c r="R388" i="1"/>
  <c r="Q388" i="1"/>
  <c r="R387" i="1"/>
  <c r="Q387" i="1"/>
  <c r="R386" i="1"/>
  <c r="Q386" i="1"/>
  <c r="R385" i="1"/>
  <c r="Q385" i="1"/>
  <c r="R384" i="1"/>
  <c r="Q384" i="1"/>
  <c r="R383" i="1"/>
  <c r="Q383" i="1"/>
  <c r="R382" i="1"/>
  <c r="Q382" i="1"/>
  <c r="R381" i="1"/>
  <c r="Q381" i="1"/>
  <c r="R380" i="1"/>
  <c r="Q380" i="1"/>
  <c r="R379" i="1"/>
  <c r="Q379" i="1"/>
  <c r="R378" i="1"/>
  <c r="Q378" i="1"/>
  <c r="R377" i="1"/>
  <c r="Q377" i="1"/>
  <c r="R376" i="1"/>
  <c r="Q376" i="1"/>
  <c r="R375" i="1"/>
  <c r="Q375" i="1"/>
  <c r="R374" i="1"/>
  <c r="Q374" i="1"/>
  <c r="R373" i="1"/>
  <c r="Q373" i="1"/>
  <c r="R372" i="1"/>
  <c r="Q372" i="1"/>
  <c r="R371" i="1"/>
  <c r="Q371" i="1"/>
  <c r="R370" i="1"/>
  <c r="Q370" i="1"/>
  <c r="R369" i="1"/>
  <c r="Q369" i="1"/>
  <c r="R368" i="1"/>
  <c r="Q368" i="1"/>
  <c r="R367" i="1"/>
  <c r="Q367" i="1"/>
  <c r="R366" i="1"/>
  <c r="Q366" i="1"/>
  <c r="R365" i="1"/>
  <c r="Q365" i="1"/>
  <c r="R364" i="1"/>
  <c r="Q364" i="1"/>
  <c r="R363" i="1"/>
  <c r="Q363" i="1"/>
  <c r="R362" i="1"/>
  <c r="Q362" i="1"/>
  <c r="R361" i="1"/>
  <c r="Q361" i="1"/>
  <c r="R360" i="1"/>
  <c r="Q360" i="1"/>
  <c r="R359" i="1"/>
  <c r="Q359" i="1"/>
  <c r="R358" i="1"/>
  <c r="Q358" i="1"/>
  <c r="R357" i="1"/>
  <c r="Q357" i="1"/>
  <c r="R356" i="1"/>
  <c r="Q356" i="1"/>
  <c r="R355" i="1"/>
  <c r="Q355" i="1"/>
  <c r="R354" i="1"/>
  <c r="Q354" i="1"/>
  <c r="R353" i="1"/>
  <c r="Q353" i="1"/>
  <c r="R352" i="1"/>
  <c r="Q352" i="1"/>
  <c r="R351" i="1"/>
  <c r="Q351" i="1"/>
  <c r="R350" i="1"/>
  <c r="Q350" i="1"/>
  <c r="R349" i="1"/>
  <c r="Q349" i="1"/>
  <c r="R348" i="1"/>
  <c r="Q348" i="1"/>
  <c r="R347" i="1"/>
  <c r="Q347" i="1"/>
  <c r="R346" i="1"/>
  <c r="Q346" i="1"/>
  <c r="R345" i="1"/>
  <c r="Q345" i="1"/>
  <c r="R344" i="1"/>
  <c r="Q344" i="1"/>
  <c r="R343" i="1"/>
  <c r="Q343" i="1"/>
  <c r="R342" i="1"/>
  <c r="Q342" i="1"/>
  <c r="R341" i="1"/>
  <c r="Q341" i="1"/>
  <c r="R340" i="1"/>
  <c r="Q340" i="1"/>
  <c r="R339" i="1"/>
  <c r="Q339" i="1"/>
  <c r="R338" i="1"/>
  <c r="Q338" i="1"/>
  <c r="R337" i="1"/>
  <c r="Q337" i="1"/>
  <c r="R336" i="1"/>
  <c r="Q336" i="1"/>
  <c r="R335" i="1"/>
  <c r="Q335" i="1"/>
  <c r="R334" i="1"/>
  <c r="Q334" i="1"/>
  <c r="R333" i="1"/>
  <c r="Q333" i="1"/>
  <c r="R332" i="1"/>
  <c r="Q332" i="1"/>
  <c r="R331" i="1"/>
  <c r="Q331" i="1"/>
  <c r="R330" i="1"/>
  <c r="Q330" i="1"/>
  <c r="R329" i="1"/>
  <c r="Q329" i="1"/>
  <c r="R328" i="1"/>
  <c r="Q328" i="1"/>
  <c r="R327" i="1"/>
  <c r="Q327" i="1"/>
  <c r="R326" i="1"/>
  <c r="Q326" i="1"/>
  <c r="R325" i="1"/>
  <c r="Q325" i="1"/>
  <c r="R324" i="1"/>
  <c r="Q324" i="1"/>
  <c r="R323" i="1"/>
  <c r="Q323" i="1"/>
  <c r="R322" i="1"/>
  <c r="Q322" i="1"/>
  <c r="R321" i="1"/>
  <c r="Q321" i="1"/>
  <c r="R320" i="1"/>
  <c r="Q320" i="1"/>
  <c r="R319" i="1"/>
  <c r="Q319" i="1"/>
  <c r="R318" i="1"/>
  <c r="Q318" i="1"/>
  <c r="R317" i="1"/>
  <c r="Q317" i="1"/>
  <c r="R316" i="1"/>
  <c r="Q316" i="1"/>
  <c r="R315" i="1"/>
  <c r="Q315" i="1"/>
  <c r="R314" i="1"/>
  <c r="Q314" i="1"/>
  <c r="R313" i="1"/>
  <c r="Q313" i="1"/>
  <c r="R312" i="1"/>
  <c r="Q312" i="1"/>
  <c r="R311" i="1"/>
  <c r="Q311" i="1"/>
  <c r="R310" i="1"/>
  <c r="Q310" i="1"/>
  <c r="R309" i="1"/>
  <c r="Q309" i="1"/>
  <c r="R308" i="1"/>
  <c r="Q308" i="1"/>
  <c r="R307" i="1"/>
  <c r="Q307" i="1"/>
  <c r="R306" i="1"/>
  <c r="Q306" i="1"/>
  <c r="R305" i="1"/>
  <c r="Q305" i="1"/>
  <c r="R304" i="1"/>
  <c r="Q304" i="1"/>
  <c r="R303" i="1"/>
  <c r="Q303" i="1"/>
  <c r="R302" i="1"/>
  <c r="Q302" i="1"/>
  <c r="R301" i="1"/>
  <c r="Q301" i="1"/>
  <c r="R300" i="1"/>
  <c r="Q300" i="1"/>
  <c r="R299" i="1"/>
  <c r="Q299" i="1"/>
  <c r="R298" i="1"/>
  <c r="Q298" i="1"/>
  <c r="R297" i="1"/>
  <c r="Q297" i="1"/>
  <c r="R296" i="1"/>
  <c r="Q296" i="1"/>
  <c r="R295" i="1"/>
  <c r="Q295" i="1"/>
  <c r="R294" i="1"/>
  <c r="Q294" i="1"/>
  <c r="R293" i="1"/>
  <c r="Q293" i="1"/>
  <c r="R292" i="1"/>
  <c r="Q292" i="1"/>
  <c r="R291" i="1"/>
  <c r="Q291" i="1"/>
  <c r="R290" i="1"/>
  <c r="Q290" i="1"/>
  <c r="R289" i="1"/>
  <c r="Q289" i="1"/>
  <c r="R288" i="1"/>
  <c r="Q288" i="1"/>
  <c r="R287" i="1"/>
  <c r="Q287" i="1"/>
  <c r="R286" i="1"/>
  <c r="Q286" i="1"/>
  <c r="R285" i="1"/>
  <c r="Q285" i="1"/>
  <c r="R284" i="1"/>
  <c r="Q284" i="1"/>
  <c r="R283" i="1"/>
  <c r="Q283" i="1"/>
  <c r="R282" i="1"/>
  <c r="Q282" i="1"/>
  <c r="R281" i="1"/>
  <c r="Q281" i="1"/>
  <c r="R280" i="1"/>
  <c r="Q280" i="1"/>
  <c r="R279" i="1"/>
  <c r="Q279" i="1"/>
  <c r="R278" i="1"/>
  <c r="Q278" i="1"/>
  <c r="R277" i="1"/>
  <c r="Q277" i="1"/>
  <c r="R276" i="1"/>
  <c r="Q276" i="1"/>
  <c r="R275" i="1"/>
  <c r="Q275" i="1"/>
  <c r="R274" i="1"/>
  <c r="Q274" i="1"/>
  <c r="R273" i="1"/>
  <c r="Q273" i="1"/>
  <c r="R272" i="1"/>
  <c r="Q272" i="1"/>
  <c r="R271" i="1"/>
  <c r="Q271" i="1"/>
  <c r="R270" i="1"/>
  <c r="Q270" i="1"/>
  <c r="R269" i="1"/>
  <c r="Q269" i="1"/>
  <c r="R268" i="1"/>
  <c r="Q268" i="1"/>
  <c r="R267" i="1"/>
  <c r="Q267" i="1"/>
  <c r="R266" i="1"/>
  <c r="Q266" i="1"/>
  <c r="R265" i="1"/>
  <c r="Q265" i="1"/>
  <c r="R264" i="1"/>
  <c r="Q264" i="1"/>
  <c r="R263" i="1"/>
  <c r="Q263" i="1"/>
  <c r="R262" i="1"/>
  <c r="Q262" i="1"/>
  <c r="R261" i="1"/>
  <c r="Q261" i="1"/>
  <c r="R260" i="1"/>
  <c r="Q260" i="1"/>
  <c r="R259" i="1"/>
  <c r="Q259" i="1"/>
  <c r="R258" i="1"/>
  <c r="Q258" i="1"/>
  <c r="R257" i="1"/>
  <c r="Q257" i="1"/>
  <c r="R256" i="1"/>
  <c r="Q256" i="1"/>
  <c r="R255" i="1"/>
  <c r="Q255" i="1"/>
  <c r="R254" i="1"/>
  <c r="Q254" i="1"/>
  <c r="R253" i="1"/>
  <c r="Q253" i="1"/>
  <c r="R252" i="1"/>
  <c r="Q252" i="1"/>
  <c r="R251" i="1"/>
  <c r="Q251" i="1"/>
  <c r="R250" i="1"/>
  <c r="Q250" i="1"/>
  <c r="R249" i="1"/>
  <c r="Q249" i="1"/>
  <c r="R248" i="1"/>
  <c r="Q248" i="1"/>
  <c r="R247" i="1"/>
  <c r="Q247" i="1"/>
  <c r="R246" i="1"/>
  <c r="Q246" i="1"/>
  <c r="R245" i="1"/>
  <c r="Q245" i="1"/>
  <c r="R244" i="1"/>
  <c r="Q244" i="1"/>
  <c r="R243" i="1"/>
  <c r="Q243" i="1"/>
  <c r="R242" i="1"/>
  <c r="Q242" i="1"/>
  <c r="R241" i="1"/>
  <c r="Q241" i="1"/>
  <c r="R240" i="1"/>
  <c r="Q240" i="1"/>
  <c r="R239" i="1"/>
  <c r="Q239" i="1"/>
  <c r="R238" i="1"/>
  <c r="Q238" i="1"/>
  <c r="R237" i="1"/>
  <c r="Q237" i="1"/>
  <c r="R236" i="1"/>
  <c r="Q236" i="1"/>
  <c r="R235" i="1"/>
  <c r="Q235" i="1"/>
  <c r="R234" i="1"/>
  <c r="Q234" i="1"/>
  <c r="R233" i="1"/>
  <c r="Q233" i="1"/>
  <c r="R232" i="1"/>
  <c r="Q232" i="1"/>
  <c r="R231" i="1"/>
  <c r="Q231" i="1"/>
  <c r="R230" i="1"/>
  <c r="Q230" i="1"/>
  <c r="R229" i="1"/>
  <c r="Q229" i="1"/>
  <c r="R228" i="1"/>
  <c r="Q228" i="1"/>
  <c r="R227" i="1"/>
  <c r="Q227" i="1"/>
  <c r="R226" i="1"/>
  <c r="Q226" i="1"/>
  <c r="R225" i="1"/>
  <c r="Q225" i="1"/>
  <c r="R224" i="1"/>
  <c r="Q224" i="1"/>
  <c r="R223" i="1"/>
  <c r="Q223" i="1"/>
  <c r="R222" i="1"/>
  <c r="Q222" i="1"/>
  <c r="R221" i="1"/>
  <c r="Q221" i="1"/>
  <c r="R220" i="1"/>
  <c r="Q220" i="1"/>
  <c r="R219" i="1"/>
  <c r="Q219" i="1"/>
  <c r="R218" i="1"/>
  <c r="Q218" i="1"/>
  <c r="R217" i="1"/>
  <c r="Q217" i="1"/>
  <c r="R216" i="1"/>
  <c r="Q216" i="1"/>
  <c r="R215" i="1"/>
  <c r="Q215" i="1"/>
  <c r="R214" i="1"/>
  <c r="Q214" i="1"/>
  <c r="R213" i="1"/>
  <c r="Q213" i="1"/>
  <c r="R212" i="1"/>
  <c r="Q212" i="1"/>
  <c r="R211" i="1"/>
  <c r="Q211" i="1"/>
  <c r="R210" i="1"/>
  <c r="Q210" i="1"/>
  <c r="R209" i="1"/>
  <c r="Q209" i="1"/>
  <c r="R208" i="1"/>
  <c r="Q208" i="1"/>
  <c r="R207" i="1"/>
  <c r="Q207" i="1"/>
  <c r="R206" i="1"/>
  <c r="Q206" i="1"/>
  <c r="R205" i="1"/>
  <c r="Q205" i="1"/>
  <c r="R204" i="1"/>
  <c r="Q204" i="1"/>
  <c r="R203" i="1"/>
  <c r="Q203" i="1"/>
  <c r="R202" i="1"/>
  <c r="Q202" i="1"/>
  <c r="R201" i="1"/>
  <c r="Q201" i="1"/>
  <c r="R200" i="1"/>
  <c r="Q200" i="1"/>
  <c r="R199" i="1"/>
  <c r="Q199" i="1"/>
  <c r="R198" i="1"/>
  <c r="Q198" i="1"/>
  <c r="R197" i="1"/>
  <c r="Q197" i="1"/>
  <c r="R196" i="1"/>
  <c r="Q196" i="1"/>
  <c r="R195" i="1"/>
  <c r="Q195" i="1"/>
  <c r="R194" i="1"/>
  <c r="Q194" i="1"/>
  <c r="R193" i="1"/>
  <c r="Q193" i="1"/>
  <c r="R192" i="1"/>
  <c r="Q192" i="1"/>
  <c r="R191" i="1"/>
  <c r="Q191" i="1"/>
  <c r="R190" i="1"/>
  <c r="Q190" i="1"/>
  <c r="R189" i="1"/>
  <c r="Q189" i="1"/>
  <c r="R188" i="1"/>
  <c r="Q188" i="1"/>
  <c r="R187" i="1"/>
  <c r="Q187" i="1"/>
  <c r="R186" i="1"/>
  <c r="Q186" i="1"/>
  <c r="R185" i="1"/>
  <c r="Q185" i="1"/>
  <c r="R184" i="1"/>
  <c r="Q184" i="1"/>
  <c r="R183" i="1"/>
  <c r="Q183" i="1"/>
  <c r="R182" i="1"/>
  <c r="Q182" i="1"/>
  <c r="R181" i="1"/>
  <c r="Q181" i="1"/>
  <c r="R180" i="1"/>
  <c r="Q180" i="1"/>
  <c r="R179" i="1"/>
  <c r="Q179" i="1"/>
  <c r="R178" i="1"/>
  <c r="Q178" i="1"/>
  <c r="R177" i="1"/>
  <c r="Q177" i="1"/>
  <c r="R176" i="1"/>
  <c r="Q176" i="1"/>
  <c r="R175" i="1"/>
  <c r="Q175" i="1"/>
  <c r="R174" i="1"/>
  <c r="Q174" i="1"/>
  <c r="R173" i="1"/>
  <c r="Q173" i="1"/>
  <c r="R172" i="1"/>
  <c r="Q172" i="1"/>
  <c r="R171" i="1"/>
  <c r="Q171" i="1"/>
  <c r="R170" i="1"/>
  <c r="Q170" i="1"/>
  <c r="R169" i="1"/>
  <c r="Q169" i="1"/>
  <c r="R168" i="1"/>
  <c r="Q168" i="1"/>
  <c r="R167" i="1"/>
  <c r="Q167" i="1"/>
  <c r="R166" i="1"/>
  <c r="Q166" i="1"/>
  <c r="R165" i="1"/>
  <c r="Q165" i="1"/>
  <c r="R164" i="1"/>
  <c r="Q164" i="1"/>
  <c r="R163" i="1"/>
  <c r="Q163" i="1"/>
  <c r="R162" i="1"/>
  <c r="Q162" i="1"/>
  <c r="R161" i="1"/>
  <c r="Q161" i="1"/>
  <c r="R160" i="1"/>
  <c r="Q160" i="1"/>
  <c r="R159" i="1"/>
  <c r="Q159" i="1"/>
  <c r="R158" i="1"/>
  <c r="Q158" i="1"/>
  <c r="R157" i="1"/>
  <c r="Q157" i="1"/>
  <c r="R156" i="1"/>
  <c r="Q156" i="1"/>
  <c r="R155" i="1"/>
  <c r="Q155" i="1"/>
  <c r="R154" i="1"/>
  <c r="Q154" i="1"/>
  <c r="R153" i="1"/>
  <c r="Q153" i="1"/>
  <c r="R152" i="1"/>
  <c r="Q152" i="1"/>
  <c r="R151" i="1"/>
  <c r="Q151" i="1"/>
  <c r="R150" i="1"/>
  <c r="Q150" i="1"/>
  <c r="R149" i="1"/>
  <c r="Q149" i="1"/>
  <c r="R148" i="1"/>
  <c r="Q148" i="1"/>
  <c r="R147" i="1"/>
  <c r="Q147" i="1"/>
  <c r="R146" i="1"/>
  <c r="Q146" i="1"/>
  <c r="R145" i="1"/>
  <c r="Q145" i="1"/>
  <c r="R144" i="1"/>
  <c r="Q144" i="1"/>
  <c r="R143" i="1"/>
  <c r="Q143" i="1"/>
  <c r="R142" i="1"/>
  <c r="Q142" i="1"/>
  <c r="R141" i="1"/>
  <c r="Q141" i="1"/>
  <c r="R140" i="1"/>
  <c r="Q140" i="1"/>
  <c r="R139" i="1"/>
  <c r="Q139" i="1"/>
  <c r="R138" i="1"/>
  <c r="Q138" i="1"/>
  <c r="R137" i="1"/>
  <c r="Q137" i="1"/>
  <c r="R136" i="1"/>
  <c r="Q136" i="1"/>
  <c r="R135" i="1"/>
  <c r="Q135" i="1"/>
  <c r="R134" i="1"/>
  <c r="Q134" i="1"/>
  <c r="R133" i="1"/>
  <c r="Q133" i="1"/>
  <c r="R132" i="1"/>
  <c r="Q132" i="1"/>
  <c r="R131" i="1"/>
  <c r="Q131" i="1"/>
  <c r="R130" i="1"/>
  <c r="Q130" i="1"/>
  <c r="R129" i="1"/>
  <c r="Q129" i="1"/>
  <c r="R128" i="1"/>
  <c r="Q128" i="1"/>
  <c r="R127" i="1"/>
  <c r="Q127" i="1"/>
  <c r="R126" i="1"/>
  <c r="Q126" i="1"/>
  <c r="R125" i="1"/>
  <c r="Q125" i="1"/>
  <c r="R124" i="1"/>
  <c r="Q124" i="1"/>
  <c r="R123" i="1"/>
  <c r="Q123" i="1"/>
  <c r="R122" i="1"/>
  <c r="Q122" i="1"/>
  <c r="R121" i="1"/>
  <c r="Q121" i="1"/>
  <c r="R120" i="1"/>
  <c r="Q120" i="1"/>
  <c r="R119" i="1"/>
  <c r="Q119" i="1"/>
  <c r="R118" i="1"/>
  <c r="Q118" i="1"/>
  <c r="R117" i="1"/>
  <c r="Q117" i="1"/>
  <c r="R116" i="1"/>
  <c r="Q116" i="1"/>
  <c r="R115" i="1"/>
  <c r="Q115" i="1"/>
  <c r="R114" i="1"/>
  <c r="Q114" i="1"/>
  <c r="R113" i="1"/>
  <c r="Q113" i="1"/>
  <c r="R112" i="1"/>
  <c r="Q112" i="1"/>
  <c r="R111" i="1"/>
  <c r="Q111" i="1"/>
  <c r="R110" i="1"/>
  <c r="Q110" i="1"/>
  <c r="R109" i="1"/>
  <c r="Q109" i="1"/>
  <c r="R108" i="1"/>
  <c r="Q108" i="1"/>
  <c r="R107" i="1"/>
  <c r="Q107" i="1"/>
  <c r="R106" i="1"/>
  <c r="Q106" i="1"/>
  <c r="R105" i="1"/>
  <c r="Q105" i="1"/>
  <c r="R104" i="1"/>
  <c r="Q104" i="1"/>
  <c r="R103" i="1"/>
  <c r="Q103" i="1"/>
  <c r="R102" i="1"/>
  <c r="Q102" i="1"/>
  <c r="R101" i="1"/>
  <c r="Q101" i="1"/>
  <c r="R100" i="1"/>
  <c r="Q100" i="1"/>
  <c r="R99" i="1"/>
  <c r="Q99" i="1"/>
  <c r="R98" i="1"/>
  <c r="Q98" i="1"/>
  <c r="R97" i="1"/>
  <c r="Q97" i="1"/>
  <c r="R96" i="1"/>
  <c r="Q96" i="1"/>
  <c r="R95" i="1"/>
  <c r="Q95" i="1"/>
  <c r="R94" i="1"/>
  <c r="Q94" i="1"/>
  <c r="R93" i="1"/>
  <c r="Q93" i="1"/>
  <c r="R92" i="1"/>
  <c r="Q92" i="1"/>
  <c r="R91" i="1"/>
  <c r="Q91" i="1"/>
  <c r="R90" i="1"/>
  <c r="Q90" i="1"/>
  <c r="R89" i="1"/>
  <c r="Q89" i="1"/>
  <c r="R88" i="1"/>
  <c r="Q88" i="1"/>
  <c r="R87" i="1"/>
  <c r="Q87" i="1"/>
  <c r="R86" i="1"/>
  <c r="Q86" i="1"/>
  <c r="R85" i="1"/>
  <c r="Q85" i="1"/>
  <c r="R84" i="1"/>
  <c r="Q84" i="1"/>
  <c r="R83" i="1"/>
  <c r="Q83" i="1"/>
  <c r="R82" i="1"/>
  <c r="Q82" i="1"/>
  <c r="R81" i="1"/>
  <c r="Q81" i="1"/>
  <c r="R80" i="1"/>
  <c r="Q80" i="1"/>
  <c r="R79" i="1"/>
  <c r="Q79" i="1"/>
  <c r="R78" i="1"/>
  <c r="Q78" i="1"/>
  <c r="R77" i="1"/>
  <c r="Q77" i="1"/>
  <c r="R76" i="1"/>
  <c r="Q76" i="1"/>
  <c r="R75" i="1"/>
  <c r="Q75" i="1"/>
  <c r="R74" i="1"/>
  <c r="Q74" i="1"/>
  <c r="R73" i="1"/>
  <c r="Q73" i="1"/>
  <c r="R72" i="1"/>
  <c r="Q72" i="1"/>
  <c r="R71" i="1"/>
  <c r="Q71" i="1"/>
  <c r="R70" i="1"/>
  <c r="Q70" i="1"/>
  <c r="R69" i="1"/>
  <c r="Q69" i="1"/>
  <c r="R68" i="1"/>
  <c r="Q68" i="1"/>
  <c r="R67" i="1"/>
  <c r="Q67" i="1"/>
  <c r="R66" i="1"/>
  <c r="Q66" i="1"/>
  <c r="R65" i="1"/>
  <c r="Q65" i="1"/>
  <c r="R64" i="1"/>
  <c r="Q64" i="1"/>
  <c r="R63" i="1"/>
  <c r="Q63" i="1"/>
  <c r="R62" i="1"/>
  <c r="Q62" i="1"/>
  <c r="R61" i="1"/>
  <c r="Q61" i="1"/>
  <c r="R60" i="1"/>
  <c r="Q60" i="1"/>
  <c r="R59" i="1"/>
  <c r="Q59" i="1"/>
  <c r="R58" i="1"/>
  <c r="Q58" i="1"/>
  <c r="R57" i="1"/>
  <c r="Q57" i="1"/>
  <c r="R56" i="1"/>
  <c r="Q56" i="1"/>
  <c r="R55" i="1"/>
  <c r="Q55" i="1"/>
  <c r="R54" i="1"/>
  <c r="Q54" i="1"/>
  <c r="R53" i="1"/>
  <c r="Q53" i="1"/>
  <c r="R52" i="1"/>
  <c r="Q52" i="1"/>
  <c r="R51" i="1"/>
  <c r="Q51" i="1"/>
  <c r="R50" i="1"/>
  <c r="Q50" i="1"/>
  <c r="R49" i="1"/>
  <c r="Q49" i="1"/>
  <c r="R48" i="1"/>
  <c r="Q48" i="1"/>
  <c r="R47" i="1"/>
  <c r="Q47" i="1"/>
  <c r="R46" i="1"/>
  <c r="Q46" i="1"/>
  <c r="R45" i="1"/>
  <c r="Q45" i="1"/>
  <c r="R44" i="1"/>
  <c r="Q44" i="1"/>
  <c r="R43" i="1"/>
  <c r="Q43" i="1"/>
  <c r="R42" i="1"/>
  <c r="Q42" i="1"/>
  <c r="R41" i="1"/>
  <c r="Q41" i="1"/>
  <c r="R40" i="1"/>
  <c r="Q40" i="1"/>
  <c r="R39" i="1"/>
  <c r="Q39" i="1"/>
  <c r="R38" i="1"/>
  <c r="Q38" i="1"/>
  <c r="R37" i="1"/>
  <c r="Q37" i="1"/>
  <c r="R36" i="1"/>
  <c r="Q36" i="1"/>
  <c r="R35" i="1"/>
  <c r="Q35" i="1"/>
  <c r="R34" i="1"/>
  <c r="Q34" i="1"/>
  <c r="R33" i="1"/>
  <c r="Q33" i="1"/>
  <c r="R32" i="1"/>
  <c r="Q32" i="1"/>
  <c r="R31" i="1"/>
  <c r="Q31" i="1"/>
  <c r="R30" i="1"/>
  <c r="Q30" i="1"/>
  <c r="R29" i="1"/>
  <c r="Q29" i="1"/>
  <c r="R28" i="1"/>
  <c r="Q28" i="1"/>
  <c r="R27" i="1"/>
  <c r="Q27" i="1"/>
  <c r="R26" i="1"/>
  <c r="Q26" i="1"/>
  <c r="R25" i="1"/>
  <c r="Q25" i="1"/>
  <c r="R24" i="1"/>
  <c r="Q24" i="1"/>
  <c r="R23" i="1"/>
  <c r="Q23" i="1"/>
  <c r="R22" i="1"/>
  <c r="Q22" i="1"/>
  <c r="R21" i="1"/>
  <c r="Q21" i="1"/>
  <c r="R20" i="1"/>
  <c r="Q20" i="1"/>
  <c r="R19" i="1"/>
  <c r="Q19" i="1"/>
  <c r="R18" i="1"/>
  <c r="Q18" i="1"/>
  <c r="R17" i="1"/>
  <c r="Q17" i="1"/>
  <c r="R16" i="1"/>
  <c r="Q16" i="1"/>
  <c r="R15" i="1"/>
  <c r="Q15" i="1"/>
  <c r="R14" i="1"/>
  <c r="Q14" i="1"/>
  <c r="R13" i="1"/>
  <c r="Q13" i="1"/>
  <c r="R12" i="1"/>
  <c r="Q12" i="1"/>
  <c r="R11" i="1"/>
  <c r="Q11" i="1"/>
  <c r="R10" i="1"/>
  <c r="Q10" i="1"/>
  <c r="R9" i="1"/>
  <c r="Q9" i="1"/>
  <c r="R8" i="1"/>
  <c r="Q8" i="1"/>
  <c r="R7" i="1"/>
  <c r="Q7" i="1"/>
  <c r="R6" i="1"/>
  <c r="Q6" i="1"/>
  <c r="R5" i="1"/>
  <c r="Q5" i="1"/>
  <c r="R4" i="1"/>
  <c r="Q4" i="1"/>
  <c r="R3" i="1"/>
  <c r="Q3" i="1"/>
  <c r="R2" i="1"/>
  <c r="Q2" i="1"/>
  <c r="AI3" i="14" l="1"/>
  <c r="AI107" i="14"/>
  <c r="AI7" i="14"/>
  <c r="AI22" i="14"/>
  <c r="AI93" i="14"/>
  <c r="AI74" i="14"/>
  <c r="AI50" i="14"/>
  <c r="AI52" i="14"/>
  <c r="AI60" i="14"/>
  <c r="AI4" i="14"/>
  <c r="AI78" i="14"/>
  <c r="AI27" i="14"/>
  <c r="AI54" i="14"/>
  <c r="AI16" i="14"/>
  <c r="AI21" i="14"/>
  <c r="AI61" i="14"/>
  <c r="AI43" i="14"/>
  <c r="AI33" i="14"/>
  <c r="AI44" i="14"/>
  <c r="AI104" i="14"/>
  <c r="AI26" i="14"/>
  <c r="AI58" i="14"/>
  <c r="AI70" i="14"/>
  <c r="AI32" i="14"/>
  <c r="AI96" i="14"/>
  <c r="AI25" i="14"/>
  <c r="AI24" i="14"/>
  <c r="AI40" i="14"/>
  <c r="AI28" i="14"/>
  <c r="AI37" i="14"/>
  <c r="AI45" i="14"/>
  <c r="AI19" i="14"/>
  <c r="AI55" i="14"/>
  <c r="AI17" i="14"/>
  <c r="AI56" i="14"/>
  <c r="AI63" i="14"/>
  <c r="AI12" i="14"/>
  <c r="AI66" i="14"/>
  <c r="AI42" i="14"/>
  <c r="AI73" i="14"/>
  <c r="AI31" i="14"/>
  <c r="AI72" i="14"/>
  <c r="AI39" i="14"/>
  <c r="AI75" i="14"/>
  <c r="AI46" i="14"/>
  <c r="AI67" i="14"/>
  <c r="AI81" i="14"/>
  <c r="AI76" i="14"/>
  <c r="AI64" i="14"/>
  <c r="AI18" i="14"/>
  <c r="AI80" i="14"/>
  <c r="AI86" i="14"/>
  <c r="AI65" i="14"/>
  <c r="AI90" i="14"/>
  <c r="AI41" i="14"/>
  <c r="AI34" i="14"/>
  <c r="AI57" i="14"/>
  <c r="AI48" i="14"/>
  <c r="AI62" i="14"/>
  <c r="AI30" i="14"/>
  <c r="AI91" i="14"/>
  <c r="AI88" i="14"/>
  <c r="AI84" i="14"/>
  <c r="AI102" i="14"/>
  <c r="AI79" i="14"/>
  <c r="AI87" i="14"/>
  <c r="AI92" i="14"/>
  <c r="AI98" i="14"/>
  <c r="AI47" i="14"/>
  <c r="AI53" i="14"/>
  <c r="AI6" i="14"/>
  <c r="AI59" i="14"/>
  <c r="AI20" i="14"/>
  <c r="AI10" i="14"/>
  <c r="AI11" i="14"/>
  <c r="AI5" i="14"/>
  <c r="AI8" i="14"/>
  <c r="AI14" i="14"/>
  <c r="AI13" i="14"/>
  <c r="AI85" i="14"/>
  <c r="AI29" i="14"/>
  <c r="AI69" i="14"/>
  <c r="AI68" i="14"/>
  <c r="AI97" i="14"/>
  <c r="AI23" i="14"/>
  <c r="AI36" i="14"/>
  <c r="AI38" i="14"/>
  <c r="AI49" i="14"/>
  <c r="AI71" i="14"/>
  <c r="AI99" i="14"/>
  <c r="AI100" i="14"/>
  <c r="AI95" i="14"/>
  <c r="AI101" i="14"/>
  <c r="AI83" i="14"/>
  <c r="AI15" i="14"/>
  <c r="AI9" i="14"/>
  <c r="AI35" i="14"/>
  <c r="AI77" i="14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00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  <bk>
      <extLst>
        <ext uri="{3e2802c4-a4d2-4d8b-9148-e3be6c30e623}">
          <xlrd:rvb i="25"/>
        </ext>
      </extLst>
    </bk>
    <bk>
      <extLst>
        <ext uri="{3e2802c4-a4d2-4d8b-9148-e3be6c30e623}">
          <xlrd:rvb i="26"/>
        </ext>
      </extLst>
    </bk>
    <bk>
      <extLst>
        <ext uri="{3e2802c4-a4d2-4d8b-9148-e3be6c30e623}">
          <xlrd:rvb i="27"/>
        </ext>
      </extLst>
    </bk>
    <bk>
      <extLst>
        <ext uri="{3e2802c4-a4d2-4d8b-9148-e3be6c30e623}">
          <xlrd:rvb i="28"/>
        </ext>
      </extLst>
    </bk>
    <bk>
      <extLst>
        <ext uri="{3e2802c4-a4d2-4d8b-9148-e3be6c30e623}">
          <xlrd:rvb i="29"/>
        </ext>
      </extLst>
    </bk>
    <bk>
      <extLst>
        <ext uri="{3e2802c4-a4d2-4d8b-9148-e3be6c30e623}">
          <xlrd:rvb i="30"/>
        </ext>
      </extLst>
    </bk>
    <bk>
      <extLst>
        <ext uri="{3e2802c4-a4d2-4d8b-9148-e3be6c30e623}">
          <xlrd:rvb i="31"/>
        </ext>
      </extLst>
    </bk>
    <bk>
      <extLst>
        <ext uri="{3e2802c4-a4d2-4d8b-9148-e3be6c30e623}">
          <xlrd:rvb i="32"/>
        </ext>
      </extLst>
    </bk>
    <bk>
      <extLst>
        <ext uri="{3e2802c4-a4d2-4d8b-9148-e3be6c30e623}">
          <xlrd:rvb i="33"/>
        </ext>
      </extLst>
    </bk>
    <bk>
      <extLst>
        <ext uri="{3e2802c4-a4d2-4d8b-9148-e3be6c30e623}">
          <xlrd:rvb i="34"/>
        </ext>
      </extLst>
    </bk>
    <bk>
      <extLst>
        <ext uri="{3e2802c4-a4d2-4d8b-9148-e3be6c30e623}">
          <xlrd:rvb i="35"/>
        </ext>
      </extLst>
    </bk>
    <bk>
      <extLst>
        <ext uri="{3e2802c4-a4d2-4d8b-9148-e3be6c30e623}">
          <xlrd:rvb i="36"/>
        </ext>
      </extLst>
    </bk>
    <bk>
      <extLst>
        <ext uri="{3e2802c4-a4d2-4d8b-9148-e3be6c30e623}">
          <xlrd:rvb i="37"/>
        </ext>
      </extLst>
    </bk>
    <bk>
      <extLst>
        <ext uri="{3e2802c4-a4d2-4d8b-9148-e3be6c30e623}">
          <xlrd:rvb i="38"/>
        </ext>
      </extLst>
    </bk>
    <bk>
      <extLst>
        <ext uri="{3e2802c4-a4d2-4d8b-9148-e3be6c30e623}">
          <xlrd:rvb i="39"/>
        </ext>
      </extLst>
    </bk>
    <bk>
      <extLst>
        <ext uri="{3e2802c4-a4d2-4d8b-9148-e3be6c30e623}">
          <xlrd:rvb i="40"/>
        </ext>
      </extLst>
    </bk>
    <bk>
      <extLst>
        <ext uri="{3e2802c4-a4d2-4d8b-9148-e3be6c30e623}">
          <xlrd:rvb i="41"/>
        </ext>
      </extLst>
    </bk>
    <bk>
      <extLst>
        <ext uri="{3e2802c4-a4d2-4d8b-9148-e3be6c30e623}">
          <xlrd:rvb i="42"/>
        </ext>
      </extLst>
    </bk>
    <bk>
      <extLst>
        <ext uri="{3e2802c4-a4d2-4d8b-9148-e3be6c30e623}">
          <xlrd:rvb i="43"/>
        </ext>
      </extLst>
    </bk>
    <bk>
      <extLst>
        <ext uri="{3e2802c4-a4d2-4d8b-9148-e3be6c30e623}">
          <xlrd:rvb i="44"/>
        </ext>
      </extLst>
    </bk>
    <bk>
      <extLst>
        <ext uri="{3e2802c4-a4d2-4d8b-9148-e3be6c30e623}">
          <xlrd:rvb i="45"/>
        </ext>
      </extLst>
    </bk>
    <bk>
      <extLst>
        <ext uri="{3e2802c4-a4d2-4d8b-9148-e3be6c30e623}">
          <xlrd:rvb i="46"/>
        </ext>
      </extLst>
    </bk>
    <bk>
      <extLst>
        <ext uri="{3e2802c4-a4d2-4d8b-9148-e3be6c30e623}">
          <xlrd:rvb i="47"/>
        </ext>
      </extLst>
    </bk>
    <bk>
      <extLst>
        <ext uri="{3e2802c4-a4d2-4d8b-9148-e3be6c30e623}">
          <xlrd:rvb i="48"/>
        </ext>
      </extLst>
    </bk>
    <bk>
      <extLst>
        <ext uri="{3e2802c4-a4d2-4d8b-9148-e3be6c30e623}">
          <xlrd:rvb i="49"/>
        </ext>
      </extLst>
    </bk>
    <bk>
      <extLst>
        <ext uri="{3e2802c4-a4d2-4d8b-9148-e3be6c30e623}">
          <xlrd:rvb i="50"/>
        </ext>
      </extLst>
    </bk>
    <bk>
      <extLst>
        <ext uri="{3e2802c4-a4d2-4d8b-9148-e3be6c30e623}">
          <xlrd:rvb i="51"/>
        </ext>
      </extLst>
    </bk>
    <bk>
      <extLst>
        <ext uri="{3e2802c4-a4d2-4d8b-9148-e3be6c30e623}">
          <xlrd:rvb i="52"/>
        </ext>
      </extLst>
    </bk>
    <bk>
      <extLst>
        <ext uri="{3e2802c4-a4d2-4d8b-9148-e3be6c30e623}">
          <xlrd:rvb i="53"/>
        </ext>
      </extLst>
    </bk>
    <bk>
      <extLst>
        <ext uri="{3e2802c4-a4d2-4d8b-9148-e3be6c30e623}">
          <xlrd:rvb i="54"/>
        </ext>
      </extLst>
    </bk>
    <bk>
      <extLst>
        <ext uri="{3e2802c4-a4d2-4d8b-9148-e3be6c30e623}">
          <xlrd:rvb i="55"/>
        </ext>
      </extLst>
    </bk>
    <bk>
      <extLst>
        <ext uri="{3e2802c4-a4d2-4d8b-9148-e3be6c30e623}">
          <xlrd:rvb i="56"/>
        </ext>
      </extLst>
    </bk>
    <bk>
      <extLst>
        <ext uri="{3e2802c4-a4d2-4d8b-9148-e3be6c30e623}">
          <xlrd:rvb i="57"/>
        </ext>
      </extLst>
    </bk>
    <bk>
      <extLst>
        <ext uri="{3e2802c4-a4d2-4d8b-9148-e3be6c30e623}">
          <xlrd:rvb i="58"/>
        </ext>
      </extLst>
    </bk>
    <bk>
      <extLst>
        <ext uri="{3e2802c4-a4d2-4d8b-9148-e3be6c30e623}">
          <xlrd:rvb i="59"/>
        </ext>
      </extLst>
    </bk>
    <bk>
      <extLst>
        <ext uri="{3e2802c4-a4d2-4d8b-9148-e3be6c30e623}">
          <xlrd:rvb i="60"/>
        </ext>
      </extLst>
    </bk>
    <bk>
      <extLst>
        <ext uri="{3e2802c4-a4d2-4d8b-9148-e3be6c30e623}">
          <xlrd:rvb i="61"/>
        </ext>
      </extLst>
    </bk>
    <bk>
      <extLst>
        <ext uri="{3e2802c4-a4d2-4d8b-9148-e3be6c30e623}">
          <xlrd:rvb i="62"/>
        </ext>
      </extLst>
    </bk>
    <bk>
      <extLst>
        <ext uri="{3e2802c4-a4d2-4d8b-9148-e3be6c30e623}">
          <xlrd:rvb i="63"/>
        </ext>
      </extLst>
    </bk>
    <bk>
      <extLst>
        <ext uri="{3e2802c4-a4d2-4d8b-9148-e3be6c30e623}">
          <xlrd:rvb i="64"/>
        </ext>
      </extLst>
    </bk>
    <bk>
      <extLst>
        <ext uri="{3e2802c4-a4d2-4d8b-9148-e3be6c30e623}">
          <xlrd:rvb i="65"/>
        </ext>
      </extLst>
    </bk>
    <bk>
      <extLst>
        <ext uri="{3e2802c4-a4d2-4d8b-9148-e3be6c30e623}">
          <xlrd:rvb i="66"/>
        </ext>
      </extLst>
    </bk>
    <bk>
      <extLst>
        <ext uri="{3e2802c4-a4d2-4d8b-9148-e3be6c30e623}">
          <xlrd:rvb i="67"/>
        </ext>
      </extLst>
    </bk>
    <bk>
      <extLst>
        <ext uri="{3e2802c4-a4d2-4d8b-9148-e3be6c30e623}">
          <xlrd:rvb i="68"/>
        </ext>
      </extLst>
    </bk>
    <bk>
      <extLst>
        <ext uri="{3e2802c4-a4d2-4d8b-9148-e3be6c30e623}">
          <xlrd:rvb i="69"/>
        </ext>
      </extLst>
    </bk>
    <bk>
      <extLst>
        <ext uri="{3e2802c4-a4d2-4d8b-9148-e3be6c30e623}">
          <xlrd:rvb i="70"/>
        </ext>
      </extLst>
    </bk>
    <bk>
      <extLst>
        <ext uri="{3e2802c4-a4d2-4d8b-9148-e3be6c30e623}">
          <xlrd:rvb i="71"/>
        </ext>
      </extLst>
    </bk>
    <bk>
      <extLst>
        <ext uri="{3e2802c4-a4d2-4d8b-9148-e3be6c30e623}">
          <xlrd:rvb i="72"/>
        </ext>
      </extLst>
    </bk>
    <bk>
      <extLst>
        <ext uri="{3e2802c4-a4d2-4d8b-9148-e3be6c30e623}">
          <xlrd:rvb i="73"/>
        </ext>
      </extLst>
    </bk>
    <bk>
      <extLst>
        <ext uri="{3e2802c4-a4d2-4d8b-9148-e3be6c30e623}">
          <xlrd:rvb i="74"/>
        </ext>
      </extLst>
    </bk>
    <bk>
      <extLst>
        <ext uri="{3e2802c4-a4d2-4d8b-9148-e3be6c30e623}">
          <xlrd:rvb i="75"/>
        </ext>
      </extLst>
    </bk>
    <bk>
      <extLst>
        <ext uri="{3e2802c4-a4d2-4d8b-9148-e3be6c30e623}">
          <xlrd:rvb i="76"/>
        </ext>
      </extLst>
    </bk>
    <bk>
      <extLst>
        <ext uri="{3e2802c4-a4d2-4d8b-9148-e3be6c30e623}">
          <xlrd:rvb i="77"/>
        </ext>
      </extLst>
    </bk>
    <bk>
      <extLst>
        <ext uri="{3e2802c4-a4d2-4d8b-9148-e3be6c30e623}">
          <xlrd:rvb i="78"/>
        </ext>
      </extLst>
    </bk>
    <bk>
      <extLst>
        <ext uri="{3e2802c4-a4d2-4d8b-9148-e3be6c30e623}">
          <xlrd:rvb i="79"/>
        </ext>
      </extLst>
    </bk>
    <bk>
      <extLst>
        <ext uri="{3e2802c4-a4d2-4d8b-9148-e3be6c30e623}">
          <xlrd:rvb i="80"/>
        </ext>
      </extLst>
    </bk>
    <bk>
      <extLst>
        <ext uri="{3e2802c4-a4d2-4d8b-9148-e3be6c30e623}">
          <xlrd:rvb i="81"/>
        </ext>
      </extLst>
    </bk>
    <bk>
      <extLst>
        <ext uri="{3e2802c4-a4d2-4d8b-9148-e3be6c30e623}">
          <xlrd:rvb i="82"/>
        </ext>
      </extLst>
    </bk>
    <bk>
      <extLst>
        <ext uri="{3e2802c4-a4d2-4d8b-9148-e3be6c30e623}">
          <xlrd:rvb i="83"/>
        </ext>
      </extLst>
    </bk>
    <bk>
      <extLst>
        <ext uri="{3e2802c4-a4d2-4d8b-9148-e3be6c30e623}">
          <xlrd:rvb i="84"/>
        </ext>
      </extLst>
    </bk>
    <bk>
      <extLst>
        <ext uri="{3e2802c4-a4d2-4d8b-9148-e3be6c30e623}">
          <xlrd:rvb i="85"/>
        </ext>
      </extLst>
    </bk>
    <bk>
      <extLst>
        <ext uri="{3e2802c4-a4d2-4d8b-9148-e3be6c30e623}">
          <xlrd:rvb i="86"/>
        </ext>
      </extLst>
    </bk>
    <bk>
      <extLst>
        <ext uri="{3e2802c4-a4d2-4d8b-9148-e3be6c30e623}">
          <xlrd:rvb i="87"/>
        </ext>
      </extLst>
    </bk>
    <bk>
      <extLst>
        <ext uri="{3e2802c4-a4d2-4d8b-9148-e3be6c30e623}">
          <xlrd:rvb i="88"/>
        </ext>
      </extLst>
    </bk>
    <bk>
      <extLst>
        <ext uri="{3e2802c4-a4d2-4d8b-9148-e3be6c30e623}">
          <xlrd:rvb i="89"/>
        </ext>
      </extLst>
    </bk>
    <bk>
      <extLst>
        <ext uri="{3e2802c4-a4d2-4d8b-9148-e3be6c30e623}">
          <xlrd:rvb i="90"/>
        </ext>
      </extLst>
    </bk>
    <bk>
      <extLst>
        <ext uri="{3e2802c4-a4d2-4d8b-9148-e3be6c30e623}">
          <xlrd:rvb i="91"/>
        </ext>
      </extLst>
    </bk>
    <bk>
      <extLst>
        <ext uri="{3e2802c4-a4d2-4d8b-9148-e3be6c30e623}">
          <xlrd:rvb i="92"/>
        </ext>
      </extLst>
    </bk>
    <bk>
      <extLst>
        <ext uri="{3e2802c4-a4d2-4d8b-9148-e3be6c30e623}">
          <xlrd:rvb i="93"/>
        </ext>
      </extLst>
    </bk>
    <bk>
      <extLst>
        <ext uri="{3e2802c4-a4d2-4d8b-9148-e3be6c30e623}">
          <xlrd:rvb i="94"/>
        </ext>
      </extLst>
    </bk>
    <bk>
      <extLst>
        <ext uri="{3e2802c4-a4d2-4d8b-9148-e3be6c30e623}">
          <xlrd:rvb i="95"/>
        </ext>
      </extLst>
    </bk>
    <bk>
      <extLst>
        <ext uri="{3e2802c4-a4d2-4d8b-9148-e3be6c30e623}">
          <xlrd:rvb i="96"/>
        </ext>
      </extLst>
    </bk>
    <bk>
      <extLst>
        <ext uri="{3e2802c4-a4d2-4d8b-9148-e3be6c30e623}">
          <xlrd:rvb i="97"/>
        </ext>
      </extLst>
    </bk>
    <bk>
      <extLst>
        <ext uri="{3e2802c4-a4d2-4d8b-9148-e3be6c30e623}">
          <xlrd:rvb i="98"/>
        </ext>
      </extLst>
    </bk>
    <bk>
      <extLst>
        <ext uri="{3e2802c4-a4d2-4d8b-9148-e3be6c30e623}">
          <xlrd:rvb i="99"/>
        </ext>
      </extLst>
    </bk>
    <bk>
      <extLst>
        <ext uri="{3e2802c4-a4d2-4d8b-9148-e3be6c30e623}">
          <xlrd:rvb i="100"/>
        </ext>
      </extLst>
    </bk>
    <bk>
      <extLst>
        <ext uri="{3e2802c4-a4d2-4d8b-9148-e3be6c30e623}">
          <xlrd:rvb i="101"/>
        </ext>
      </extLst>
    </bk>
    <bk>
      <extLst>
        <ext uri="{3e2802c4-a4d2-4d8b-9148-e3be6c30e623}">
          <xlrd:rvb i="102"/>
        </ext>
      </extLst>
    </bk>
    <bk>
      <extLst>
        <ext uri="{3e2802c4-a4d2-4d8b-9148-e3be6c30e623}">
          <xlrd:rvb i="103"/>
        </ext>
      </extLst>
    </bk>
    <bk>
      <extLst>
        <ext uri="{3e2802c4-a4d2-4d8b-9148-e3be6c30e623}">
          <xlrd:rvb i="104"/>
        </ext>
      </extLst>
    </bk>
    <bk>
      <extLst>
        <ext uri="{3e2802c4-a4d2-4d8b-9148-e3be6c30e623}">
          <xlrd:rvb i="105"/>
        </ext>
      </extLst>
    </bk>
    <bk>
      <extLst>
        <ext uri="{3e2802c4-a4d2-4d8b-9148-e3be6c30e623}">
          <xlrd:rvb i="106"/>
        </ext>
      </extLst>
    </bk>
    <bk>
      <extLst>
        <ext uri="{3e2802c4-a4d2-4d8b-9148-e3be6c30e623}">
          <xlrd:rvb i="107"/>
        </ext>
      </extLst>
    </bk>
    <bk>
      <extLst>
        <ext uri="{3e2802c4-a4d2-4d8b-9148-e3be6c30e623}">
          <xlrd:rvb i="108"/>
        </ext>
      </extLst>
    </bk>
    <bk>
      <extLst>
        <ext uri="{3e2802c4-a4d2-4d8b-9148-e3be6c30e623}">
          <xlrd:rvb i="109"/>
        </ext>
      </extLst>
    </bk>
    <bk>
      <extLst>
        <ext uri="{3e2802c4-a4d2-4d8b-9148-e3be6c30e623}">
          <xlrd:rvb i="110"/>
        </ext>
      </extLst>
    </bk>
    <bk>
      <extLst>
        <ext uri="{3e2802c4-a4d2-4d8b-9148-e3be6c30e623}">
          <xlrd:rvb i="111"/>
        </ext>
      </extLst>
    </bk>
    <bk>
      <extLst>
        <ext uri="{3e2802c4-a4d2-4d8b-9148-e3be6c30e623}">
          <xlrd:rvb i="112"/>
        </ext>
      </extLst>
    </bk>
    <bk>
      <extLst>
        <ext uri="{3e2802c4-a4d2-4d8b-9148-e3be6c30e623}">
          <xlrd:rvb i="113"/>
        </ext>
      </extLst>
    </bk>
    <bk>
      <extLst>
        <ext uri="{3e2802c4-a4d2-4d8b-9148-e3be6c30e623}">
          <xlrd:rvb i="114"/>
        </ext>
      </extLst>
    </bk>
    <bk>
      <extLst>
        <ext uri="{3e2802c4-a4d2-4d8b-9148-e3be6c30e623}">
          <xlrd:rvb i="115"/>
        </ext>
      </extLst>
    </bk>
    <bk>
      <extLst>
        <ext uri="{3e2802c4-a4d2-4d8b-9148-e3be6c30e623}">
          <xlrd:rvb i="116"/>
        </ext>
      </extLst>
    </bk>
    <bk>
      <extLst>
        <ext uri="{3e2802c4-a4d2-4d8b-9148-e3be6c30e623}">
          <xlrd:rvb i="117"/>
        </ext>
      </extLst>
    </bk>
    <bk>
      <extLst>
        <ext uri="{3e2802c4-a4d2-4d8b-9148-e3be6c30e623}">
          <xlrd:rvb i="118"/>
        </ext>
      </extLst>
    </bk>
    <bk>
      <extLst>
        <ext uri="{3e2802c4-a4d2-4d8b-9148-e3be6c30e623}">
          <xlrd:rvb i="119"/>
        </ext>
      </extLst>
    </bk>
    <bk>
      <extLst>
        <ext uri="{3e2802c4-a4d2-4d8b-9148-e3be6c30e623}">
          <xlrd:rvb i="120"/>
        </ext>
      </extLst>
    </bk>
    <bk>
      <extLst>
        <ext uri="{3e2802c4-a4d2-4d8b-9148-e3be6c30e623}">
          <xlrd:rvb i="121"/>
        </ext>
      </extLst>
    </bk>
    <bk>
      <extLst>
        <ext uri="{3e2802c4-a4d2-4d8b-9148-e3be6c30e623}">
          <xlrd:rvb i="122"/>
        </ext>
      </extLst>
    </bk>
    <bk>
      <extLst>
        <ext uri="{3e2802c4-a4d2-4d8b-9148-e3be6c30e623}">
          <xlrd:rvb i="123"/>
        </ext>
      </extLst>
    </bk>
    <bk>
      <extLst>
        <ext uri="{3e2802c4-a4d2-4d8b-9148-e3be6c30e623}">
          <xlrd:rvb i="124"/>
        </ext>
      </extLst>
    </bk>
    <bk>
      <extLst>
        <ext uri="{3e2802c4-a4d2-4d8b-9148-e3be6c30e623}">
          <xlrd:rvb i="125"/>
        </ext>
      </extLst>
    </bk>
    <bk>
      <extLst>
        <ext uri="{3e2802c4-a4d2-4d8b-9148-e3be6c30e623}">
          <xlrd:rvb i="126"/>
        </ext>
      </extLst>
    </bk>
    <bk>
      <extLst>
        <ext uri="{3e2802c4-a4d2-4d8b-9148-e3be6c30e623}">
          <xlrd:rvb i="127"/>
        </ext>
      </extLst>
    </bk>
    <bk>
      <extLst>
        <ext uri="{3e2802c4-a4d2-4d8b-9148-e3be6c30e623}">
          <xlrd:rvb i="128"/>
        </ext>
      </extLst>
    </bk>
    <bk>
      <extLst>
        <ext uri="{3e2802c4-a4d2-4d8b-9148-e3be6c30e623}">
          <xlrd:rvb i="129"/>
        </ext>
      </extLst>
    </bk>
    <bk>
      <extLst>
        <ext uri="{3e2802c4-a4d2-4d8b-9148-e3be6c30e623}">
          <xlrd:rvb i="130"/>
        </ext>
      </extLst>
    </bk>
    <bk>
      <extLst>
        <ext uri="{3e2802c4-a4d2-4d8b-9148-e3be6c30e623}">
          <xlrd:rvb i="131"/>
        </ext>
      </extLst>
    </bk>
    <bk>
      <extLst>
        <ext uri="{3e2802c4-a4d2-4d8b-9148-e3be6c30e623}">
          <xlrd:rvb i="132"/>
        </ext>
      </extLst>
    </bk>
    <bk>
      <extLst>
        <ext uri="{3e2802c4-a4d2-4d8b-9148-e3be6c30e623}">
          <xlrd:rvb i="133"/>
        </ext>
      </extLst>
    </bk>
    <bk>
      <extLst>
        <ext uri="{3e2802c4-a4d2-4d8b-9148-e3be6c30e623}">
          <xlrd:rvb i="134"/>
        </ext>
      </extLst>
    </bk>
    <bk>
      <extLst>
        <ext uri="{3e2802c4-a4d2-4d8b-9148-e3be6c30e623}">
          <xlrd:rvb i="135"/>
        </ext>
      </extLst>
    </bk>
    <bk>
      <extLst>
        <ext uri="{3e2802c4-a4d2-4d8b-9148-e3be6c30e623}">
          <xlrd:rvb i="136"/>
        </ext>
      </extLst>
    </bk>
    <bk>
      <extLst>
        <ext uri="{3e2802c4-a4d2-4d8b-9148-e3be6c30e623}">
          <xlrd:rvb i="137"/>
        </ext>
      </extLst>
    </bk>
    <bk>
      <extLst>
        <ext uri="{3e2802c4-a4d2-4d8b-9148-e3be6c30e623}">
          <xlrd:rvb i="138"/>
        </ext>
      </extLst>
    </bk>
    <bk>
      <extLst>
        <ext uri="{3e2802c4-a4d2-4d8b-9148-e3be6c30e623}">
          <xlrd:rvb i="139"/>
        </ext>
      </extLst>
    </bk>
    <bk>
      <extLst>
        <ext uri="{3e2802c4-a4d2-4d8b-9148-e3be6c30e623}">
          <xlrd:rvb i="140"/>
        </ext>
      </extLst>
    </bk>
    <bk>
      <extLst>
        <ext uri="{3e2802c4-a4d2-4d8b-9148-e3be6c30e623}">
          <xlrd:rvb i="141"/>
        </ext>
      </extLst>
    </bk>
    <bk>
      <extLst>
        <ext uri="{3e2802c4-a4d2-4d8b-9148-e3be6c30e623}">
          <xlrd:rvb i="142"/>
        </ext>
      </extLst>
    </bk>
    <bk>
      <extLst>
        <ext uri="{3e2802c4-a4d2-4d8b-9148-e3be6c30e623}">
          <xlrd:rvb i="143"/>
        </ext>
      </extLst>
    </bk>
    <bk>
      <extLst>
        <ext uri="{3e2802c4-a4d2-4d8b-9148-e3be6c30e623}">
          <xlrd:rvb i="144"/>
        </ext>
      </extLst>
    </bk>
    <bk>
      <extLst>
        <ext uri="{3e2802c4-a4d2-4d8b-9148-e3be6c30e623}">
          <xlrd:rvb i="145"/>
        </ext>
      </extLst>
    </bk>
    <bk>
      <extLst>
        <ext uri="{3e2802c4-a4d2-4d8b-9148-e3be6c30e623}">
          <xlrd:rvb i="146"/>
        </ext>
      </extLst>
    </bk>
    <bk>
      <extLst>
        <ext uri="{3e2802c4-a4d2-4d8b-9148-e3be6c30e623}">
          <xlrd:rvb i="147"/>
        </ext>
      </extLst>
    </bk>
    <bk>
      <extLst>
        <ext uri="{3e2802c4-a4d2-4d8b-9148-e3be6c30e623}">
          <xlrd:rvb i="148"/>
        </ext>
      </extLst>
    </bk>
    <bk>
      <extLst>
        <ext uri="{3e2802c4-a4d2-4d8b-9148-e3be6c30e623}">
          <xlrd:rvb i="149"/>
        </ext>
      </extLst>
    </bk>
    <bk>
      <extLst>
        <ext uri="{3e2802c4-a4d2-4d8b-9148-e3be6c30e623}">
          <xlrd:rvb i="150"/>
        </ext>
      </extLst>
    </bk>
    <bk>
      <extLst>
        <ext uri="{3e2802c4-a4d2-4d8b-9148-e3be6c30e623}">
          <xlrd:rvb i="151"/>
        </ext>
      </extLst>
    </bk>
    <bk>
      <extLst>
        <ext uri="{3e2802c4-a4d2-4d8b-9148-e3be6c30e623}">
          <xlrd:rvb i="152"/>
        </ext>
      </extLst>
    </bk>
    <bk>
      <extLst>
        <ext uri="{3e2802c4-a4d2-4d8b-9148-e3be6c30e623}">
          <xlrd:rvb i="153"/>
        </ext>
      </extLst>
    </bk>
    <bk>
      <extLst>
        <ext uri="{3e2802c4-a4d2-4d8b-9148-e3be6c30e623}">
          <xlrd:rvb i="154"/>
        </ext>
      </extLst>
    </bk>
    <bk>
      <extLst>
        <ext uri="{3e2802c4-a4d2-4d8b-9148-e3be6c30e623}">
          <xlrd:rvb i="155"/>
        </ext>
      </extLst>
    </bk>
    <bk>
      <extLst>
        <ext uri="{3e2802c4-a4d2-4d8b-9148-e3be6c30e623}">
          <xlrd:rvb i="156"/>
        </ext>
      </extLst>
    </bk>
    <bk>
      <extLst>
        <ext uri="{3e2802c4-a4d2-4d8b-9148-e3be6c30e623}">
          <xlrd:rvb i="157"/>
        </ext>
      </extLst>
    </bk>
    <bk>
      <extLst>
        <ext uri="{3e2802c4-a4d2-4d8b-9148-e3be6c30e623}">
          <xlrd:rvb i="158"/>
        </ext>
      </extLst>
    </bk>
    <bk>
      <extLst>
        <ext uri="{3e2802c4-a4d2-4d8b-9148-e3be6c30e623}">
          <xlrd:rvb i="159"/>
        </ext>
      </extLst>
    </bk>
    <bk>
      <extLst>
        <ext uri="{3e2802c4-a4d2-4d8b-9148-e3be6c30e623}">
          <xlrd:rvb i="160"/>
        </ext>
      </extLst>
    </bk>
    <bk>
      <extLst>
        <ext uri="{3e2802c4-a4d2-4d8b-9148-e3be6c30e623}">
          <xlrd:rvb i="161"/>
        </ext>
      </extLst>
    </bk>
    <bk>
      <extLst>
        <ext uri="{3e2802c4-a4d2-4d8b-9148-e3be6c30e623}">
          <xlrd:rvb i="162"/>
        </ext>
      </extLst>
    </bk>
    <bk>
      <extLst>
        <ext uri="{3e2802c4-a4d2-4d8b-9148-e3be6c30e623}">
          <xlrd:rvb i="163"/>
        </ext>
      </extLst>
    </bk>
    <bk>
      <extLst>
        <ext uri="{3e2802c4-a4d2-4d8b-9148-e3be6c30e623}">
          <xlrd:rvb i="164"/>
        </ext>
      </extLst>
    </bk>
    <bk>
      <extLst>
        <ext uri="{3e2802c4-a4d2-4d8b-9148-e3be6c30e623}">
          <xlrd:rvb i="165"/>
        </ext>
      </extLst>
    </bk>
    <bk>
      <extLst>
        <ext uri="{3e2802c4-a4d2-4d8b-9148-e3be6c30e623}">
          <xlrd:rvb i="166"/>
        </ext>
      </extLst>
    </bk>
    <bk>
      <extLst>
        <ext uri="{3e2802c4-a4d2-4d8b-9148-e3be6c30e623}">
          <xlrd:rvb i="167"/>
        </ext>
      </extLst>
    </bk>
    <bk>
      <extLst>
        <ext uri="{3e2802c4-a4d2-4d8b-9148-e3be6c30e623}">
          <xlrd:rvb i="168"/>
        </ext>
      </extLst>
    </bk>
    <bk>
      <extLst>
        <ext uri="{3e2802c4-a4d2-4d8b-9148-e3be6c30e623}">
          <xlrd:rvb i="169"/>
        </ext>
      </extLst>
    </bk>
    <bk>
      <extLst>
        <ext uri="{3e2802c4-a4d2-4d8b-9148-e3be6c30e623}">
          <xlrd:rvb i="170"/>
        </ext>
      </extLst>
    </bk>
    <bk>
      <extLst>
        <ext uri="{3e2802c4-a4d2-4d8b-9148-e3be6c30e623}">
          <xlrd:rvb i="171"/>
        </ext>
      </extLst>
    </bk>
    <bk>
      <extLst>
        <ext uri="{3e2802c4-a4d2-4d8b-9148-e3be6c30e623}">
          <xlrd:rvb i="172"/>
        </ext>
      </extLst>
    </bk>
    <bk>
      <extLst>
        <ext uri="{3e2802c4-a4d2-4d8b-9148-e3be6c30e623}">
          <xlrd:rvb i="173"/>
        </ext>
      </extLst>
    </bk>
    <bk>
      <extLst>
        <ext uri="{3e2802c4-a4d2-4d8b-9148-e3be6c30e623}">
          <xlrd:rvb i="174"/>
        </ext>
      </extLst>
    </bk>
    <bk>
      <extLst>
        <ext uri="{3e2802c4-a4d2-4d8b-9148-e3be6c30e623}">
          <xlrd:rvb i="175"/>
        </ext>
      </extLst>
    </bk>
    <bk>
      <extLst>
        <ext uri="{3e2802c4-a4d2-4d8b-9148-e3be6c30e623}">
          <xlrd:rvb i="176"/>
        </ext>
      </extLst>
    </bk>
    <bk>
      <extLst>
        <ext uri="{3e2802c4-a4d2-4d8b-9148-e3be6c30e623}">
          <xlrd:rvb i="177"/>
        </ext>
      </extLst>
    </bk>
    <bk>
      <extLst>
        <ext uri="{3e2802c4-a4d2-4d8b-9148-e3be6c30e623}">
          <xlrd:rvb i="178"/>
        </ext>
      </extLst>
    </bk>
    <bk>
      <extLst>
        <ext uri="{3e2802c4-a4d2-4d8b-9148-e3be6c30e623}">
          <xlrd:rvb i="179"/>
        </ext>
      </extLst>
    </bk>
    <bk>
      <extLst>
        <ext uri="{3e2802c4-a4d2-4d8b-9148-e3be6c30e623}">
          <xlrd:rvb i="180"/>
        </ext>
      </extLst>
    </bk>
    <bk>
      <extLst>
        <ext uri="{3e2802c4-a4d2-4d8b-9148-e3be6c30e623}">
          <xlrd:rvb i="181"/>
        </ext>
      </extLst>
    </bk>
    <bk>
      <extLst>
        <ext uri="{3e2802c4-a4d2-4d8b-9148-e3be6c30e623}">
          <xlrd:rvb i="182"/>
        </ext>
      </extLst>
    </bk>
    <bk>
      <extLst>
        <ext uri="{3e2802c4-a4d2-4d8b-9148-e3be6c30e623}">
          <xlrd:rvb i="183"/>
        </ext>
      </extLst>
    </bk>
    <bk>
      <extLst>
        <ext uri="{3e2802c4-a4d2-4d8b-9148-e3be6c30e623}">
          <xlrd:rvb i="184"/>
        </ext>
      </extLst>
    </bk>
    <bk>
      <extLst>
        <ext uri="{3e2802c4-a4d2-4d8b-9148-e3be6c30e623}">
          <xlrd:rvb i="185"/>
        </ext>
      </extLst>
    </bk>
    <bk>
      <extLst>
        <ext uri="{3e2802c4-a4d2-4d8b-9148-e3be6c30e623}">
          <xlrd:rvb i="186"/>
        </ext>
      </extLst>
    </bk>
    <bk>
      <extLst>
        <ext uri="{3e2802c4-a4d2-4d8b-9148-e3be6c30e623}">
          <xlrd:rvb i="187"/>
        </ext>
      </extLst>
    </bk>
    <bk>
      <extLst>
        <ext uri="{3e2802c4-a4d2-4d8b-9148-e3be6c30e623}">
          <xlrd:rvb i="188"/>
        </ext>
      </extLst>
    </bk>
    <bk>
      <extLst>
        <ext uri="{3e2802c4-a4d2-4d8b-9148-e3be6c30e623}">
          <xlrd:rvb i="189"/>
        </ext>
      </extLst>
    </bk>
    <bk>
      <extLst>
        <ext uri="{3e2802c4-a4d2-4d8b-9148-e3be6c30e623}">
          <xlrd:rvb i="190"/>
        </ext>
      </extLst>
    </bk>
    <bk>
      <extLst>
        <ext uri="{3e2802c4-a4d2-4d8b-9148-e3be6c30e623}">
          <xlrd:rvb i="191"/>
        </ext>
      </extLst>
    </bk>
    <bk>
      <extLst>
        <ext uri="{3e2802c4-a4d2-4d8b-9148-e3be6c30e623}">
          <xlrd:rvb i="192"/>
        </ext>
      </extLst>
    </bk>
    <bk>
      <extLst>
        <ext uri="{3e2802c4-a4d2-4d8b-9148-e3be6c30e623}">
          <xlrd:rvb i="193"/>
        </ext>
      </extLst>
    </bk>
    <bk>
      <extLst>
        <ext uri="{3e2802c4-a4d2-4d8b-9148-e3be6c30e623}">
          <xlrd:rvb i="194"/>
        </ext>
      </extLst>
    </bk>
    <bk>
      <extLst>
        <ext uri="{3e2802c4-a4d2-4d8b-9148-e3be6c30e623}">
          <xlrd:rvb i="195"/>
        </ext>
      </extLst>
    </bk>
    <bk>
      <extLst>
        <ext uri="{3e2802c4-a4d2-4d8b-9148-e3be6c30e623}">
          <xlrd:rvb i="196"/>
        </ext>
      </extLst>
    </bk>
    <bk>
      <extLst>
        <ext uri="{3e2802c4-a4d2-4d8b-9148-e3be6c30e623}">
          <xlrd:rvb i="197"/>
        </ext>
      </extLst>
    </bk>
    <bk>
      <extLst>
        <ext uri="{3e2802c4-a4d2-4d8b-9148-e3be6c30e623}">
          <xlrd:rvb i="198"/>
        </ext>
      </extLst>
    </bk>
    <bk>
      <extLst>
        <ext uri="{3e2802c4-a4d2-4d8b-9148-e3be6c30e623}">
          <xlrd:rvb i="199"/>
        </ext>
      </extLst>
    </bk>
  </futureMetadata>
  <valueMetadata count="200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</valueMetadata>
</metadata>
</file>

<file path=xl/sharedStrings.xml><?xml version="1.0" encoding="utf-8"?>
<sst xmlns="http://schemas.openxmlformats.org/spreadsheetml/2006/main" count="12914" uniqueCount="6790">
  <si>
    <t>qmof_id</t>
  </si>
  <si>
    <t>EA</t>
  </si>
  <si>
    <t>IP</t>
  </si>
  <si>
    <t>Bandgap</t>
  </si>
  <si>
    <t>HOMO</t>
  </si>
  <si>
    <t>LUMO</t>
  </si>
  <si>
    <t>qmof-6f5eeb5</t>
  </si>
  <si>
    <t>qmof-7ac9c16</t>
  </si>
  <si>
    <t>qmof-905f6f5</t>
  </si>
  <si>
    <t>qmof-0000295</t>
  </si>
  <si>
    <t>qmof-49b3901</t>
  </si>
  <si>
    <t>qmof-3d670d8</t>
  </si>
  <si>
    <t>qmof-e3a2152</t>
  </si>
  <si>
    <t>qmof-25a03d3</t>
  </si>
  <si>
    <t>qmof-9f0b3fe</t>
  </si>
  <si>
    <t>qmof-2d6d0e3</t>
  </si>
  <si>
    <t>qmof-4ac7df5</t>
  </si>
  <si>
    <t>qmof-e88ad2b</t>
  </si>
  <si>
    <t>qmof-ef93a15</t>
  </si>
  <si>
    <t>qmof-de01c79</t>
  </si>
  <si>
    <t>qmof-13acee7</t>
  </si>
  <si>
    <t>qmof-402c9c0</t>
  </si>
  <si>
    <t>qmof-b023388</t>
  </si>
  <si>
    <t>qmof-1b6c849</t>
  </si>
  <si>
    <t>qmof-d47a2d7</t>
  </si>
  <si>
    <t>qmof-81af911</t>
  </si>
  <si>
    <t>qmof-a4214c3</t>
  </si>
  <si>
    <t>qmof-99ad091</t>
  </si>
  <si>
    <t>qmof-c00d6a1</t>
  </si>
  <si>
    <t>qmof-52cac05</t>
  </si>
  <si>
    <t>qmof-7bea0fe</t>
  </si>
  <si>
    <t>qmof-e62d92a</t>
  </si>
  <si>
    <t>qmof-1fa8bff</t>
  </si>
  <si>
    <t>qmof-a0774e6</t>
  </si>
  <si>
    <t>qmof-ad4b0d7</t>
  </si>
  <si>
    <t>qmof-bde105e</t>
  </si>
  <si>
    <t>qmof-d5e77c0</t>
  </si>
  <si>
    <t>qmof-611de0b</t>
  </si>
  <si>
    <t>qmof-d690c9a</t>
  </si>
  <si>
    <t>qmof-a254fea</t>
  </si>
  <si>
    <t>qmof-4615dbd</t>
  </si>
  <si>
    <t>qmof-9085c0a</t>
  </si>
  <si>
    <t>qmof-cb7fcfc</t>
  </si>
  <si>
    <t>qmof-bd2004d</t>
  </si>
  <si>
    <t>qmof-0122bb1</t>
  </si>
  <si>
    <t>qmof-ad4a6de</t>
  </si>
  <si>
    <t>qmof-69add22</t>
  </si>
  <si>
    <t>qmof-628ac43</t>
  </si>
  <si>
    <t>qmof-7616aac</t>
  </si>
  <si>
    <t>qmof-42b8b59</t>
  </si>
  <si>
    <t>qmof-e8d1a8e</t>
  </si>
  <si>
    <t>qmof-633a43e</t>
  </si>
  <si>
    <t>qmof-add590e</t>
  </si>
  <si>
    <t>qmof-e48a7ff</t>
  </si>
  <si>
    <t>qmof-3c23f8c</t>
  </si>
  <si>
    <t>qmof-57e937f</t>
  </si>
  <si>
    <t>qmof-3356268</t>
  </si>
  <si>
    <t>qmof-ae5b951</t>
  </si>
  <si>
    <t>qmof-e58cc9d</t>
  </si>
  <si>
    <t>qmof-c9435a0</t>
  </si>
  <si>
    <t>qmof-ccf3de7</t>
  </si>
  <si>
    <t>qmof-ef72fd7</t>
  </si>
  <si>
    <t>qmof-ed950f0</t>
  </si>
  <si>
    <t>qmof-de33c92</t>
  </si>
  <si>
    <t>qmof-3669068</t>
  </si>
  <si>
    <t>qmof-a7de9ff</t>
  </si>
  <si>
    <t>qmof-1a3858d</t>
  </si>
  <si>
    <t>qmof-78c366c</t>
  </si>
  <si>
    <t>qmof-694381f</t>
  </si>
  <si>
    <t>qmof-96bfe65</t>
  </si>
  <si>
    <t>qmof-4b9332b</t>
  </si>
  <si>
    <t>qmof-1c14e71</t>
  </si>
  <si>
    <t>qmof-082c84f</t>
  </si>
  <si>
    <t>qmof-0be7420</t>
  </si>
  <si>
    <t>qmof-b5c7314</t>
  </si>
  <si>
    <t>qmof-baa76cb</t>
  </si>
  <si>
    <t>qmof-17eb28a</t>
  </si>
  <si>
    <t>qmof-857c2d1</t>
  </si>
  <si>
    <t>qmof-8e16ab1</t>
  </si>
  <si>
    <t>qmof-8cdd2eb</t>
  </si>
  <si>
    <t>qmof-df87a37</t>
  </si>
  <si>
    <t>qmof-d5e2472</t>
  </si>
  <si>
    <t>qmof-d71e4e0</t>
  </si>
  <si>
    <t>qmof-71d890d</t>
  </si>
  <si>
    <t>qmof-93db7c2</t>
  </si>
  <si>
    <t>qmof-23c88cb</t>
  </si>
  <si>
    <t>qmof-ebf848f</t>
  </si>
  <si>
    <t>qmof-68146ae</t>
  </si>
  <si>
    <t>qmof-5f9a1bc</t>
  </si>
  <si>
    <t>qmof-d105fa0</t>
  </si>
  <si>
    <t>qmof-2b1d7b8</t>
  </si>
  <si>
    <t>qmof-cdc2b7e</t>
  </si>
  <si>
    <t>qmof-6b21d44</t>
  </si>
  <si>
    <t>qmof-bd66dee</t>
  </si>
  <si>
    <t>qmof-c4714cc</t>
  </si>
  <si>
    <t>qmof-9f6fc79</t>
  </si>
  <si>
    <t>qmof-51ef3ab</t>
  </si>
  <si>
    <t>qmof-299e646</t>
  </si>
  <si>
    <t>qmof-2d80bfd</t>
  </si>
  <si>
    <t>qmof-a74572e</t>
  </si>
  <si>
    <t>qmof-10c7c3c</t>
  </si>
  <si>
    <t>qmof-7ec2a15</t>
  </si>
  <si>
    <t>qmof-04a6cff</t>
  </si>
  <si>
    <t>qmof-e951f69</t>
  </si>
  <si>
    <t>qmof-74ea819</t>
  </si>
  <si>
    <t>qmof-ef5cc84</t>
  </si>
  <si>
    <t>qmof-ad7adbe</t>
  </si>
  <si>
    <t>qmof-508fdd0</t>
  </si>
  <si>
    <t>qmof-41301bd</t>
  </si>
  <si>
    <t>qmof-9dd2a8a</t>
  </si>
  <si>
    <t>qmof-9d7aabd</t>
  </si>
  <si>
    <t>qmof-9060c8b</t>
  </si>
  <si>
    <t>qmof-9d71d13</t>
  </si>
  <si>
    <t>qmof-9bd9e21</t>
  </si>
  <si>
    <t>qmof-6842f7a</t>
  </si>
  <si>
    <t>qmof-7df7140</t>
  </si>
  <si>
    <t>qmof-5e49283</t>
  </si>
  <si>
    <t>qmof-8797c78</t>
  </si>
  <si>
    <t>qmof-a9f2188</t>
  </si>
  <si>
    <t>qmof-ad34906</t>
  </si>
  <si>
    <t>qmof-d698e20</t>
  </si>
  <si>
    <t>qmof-abb0c43</t>
  </si>
  <si>
    <t>qmof-cdf0dd2</t>
  </si>
  <si>
    <t>qmof-8ce3f11</t>
  </si>
  <si>
    <t>qmof-dbd5be4</t>
  </si>
  <si>
    <t>qmof-d6e31ae</t>
  </si>
  <si>
    <t>qmof-a67dee3</t>
  </si>
  <si>
    <t>qmof-4b4837b</t>
  </si>
  <si>
    <t>qmof-c51a724</t>
  </si>
  <si>
    <t>qmof-39c37e1</t>
  </si>
  <si>
    <t>qmof-8ccd305</t>
  </si>
  <si>
    <t>qmof-3e96a80</t>
  </si>
  <si>
    <t>qmof-3417ac3</t>
  </si>
  <si>
    <t>qmof-b731939</t>
  </si>
  <si>
    <t>qmof-f04f83a</t>
  </si>
  <si>
    <t>qmof-5500d18</t>
  </si>
  <si>
    <t>qmof-ec1edf9</t>
  </si>
  <si>
    <t>qmof-877d368</t>
  </si>
  <si>
    <t>qmof-868b2eb</t>
  </si>
  <si>
    <t>qmof-547262c</t>
  </si>
  <si>
    <t>qmof-38c74f5</t>
  </si>
  <si>
    <t>qmof-2b95566</t>
  </si>
  <si>
    <t>qmof-b110f68</t>
  </si>
  <si>
    <t>qmof-182ba74</t>
  </si>
  <si>
    <t>qmof-405a87b</t>
  </si>
  <si>
    <t>qmof-e8b1a76</t>
  </si>
  <si>
    <t>qmof-e25f3a3</t>
  </si>
  <si>
    <t>qmof-7f0e6bf</t>
  </si>
  <si>
    <t>qmof-93da51e</t>
  </si>
  <si>
    <t>qmof-0cb7c52</t>
  </si>
  <si>
    <t>qmof-65ef97b</t>
  </si>
  <si>
    <t>qmof-a915127</t>
  </si>
  <si>
    <t>qmof-d44e9a3</t>
  </si>
  <si>
    <t>qmof-73c6760</t>
  </si>
  <si>
    <t>qmof-e7b4875</t>
  </si>
  <si>
    <t>qmof-25b107a</t>
  </si>
  <si>
    <t>qmof-35fb0ca</t>
  </si>
  <si>
    <t>qmof-43db536</t>
  </si>
  <si>
    <t>qmof-e29169f</t>
  </si>
  <si>
    <t>qmof-b544b11</t>
  </si>
  <si>
    <t>qmof-7e1795a</t>
  </si>
  <si>
    <t>qmof-ad015e6</t>
  </si>
  <si>
    <t>qmof-9ef6119</t>
  </si>
  <si>
    <t>qmof-6d0ce1c</t>
  </si>
  <si>
    <t>qmof-0334ecb</t>
  </si>
  <si>
    <t>qmof-8c2860b</t>
  </si>
  <si>
    <t>qmof-8f0fcd4</t>
  </si>
  <si>
    <t>qmof-030e486</t>
  </si>
  <si>
    <t>qmof-0fa90ce</t>
  </si>
  <si>
    <t>qmof-dc0cbac</t>
  </si>
  <si>
    <t>qmof-9a7a515</t>
  </si>
  <si>
    <t>qmof-e0eb4a6</t>
  </si>
  <si>
    <t>qmof-3dab219</t>
  </si>
  <si>
    <t>qmof-de5e312</t>
  </si>
  <si>
    <t>qmof-b0214d8</t>
  </si>
  <si>
    <t>qmof-111ce53</t>
  </si>
  <si>
    <t>qmof-e03dbd5</t>
  </si>
  <si>
    <t>qmof-902b24f</t>
  </si>
  <si>
    <t>qmof-bbf6020</t>
  </si>
  <si>
    <t>qmof-59b517c</t>
  </si>
  <si>
    <t>qmof-6f4c7e7</t>
  </si>
  <si>
    <t>qmof-051793e</t>
  </si>
  <si>
    <t>qmof-53516e2</t>
  </si>
  <si>
    <t>qmof-dc694ac</t>
  </si>
  <si>
    <t>qmof-177ecfa</t>
  </si>
  <si>
    <t>qmof-459525d</t>
  </si>
  <si>
    <t>qmof-7563546</t>
  </si>
  <si>
    <t>qmof-3bda7fc</t>
  </si>
  <si>
    <t>qmof-401de6d</t>
  </si>
  <si>
    <t>qmof-44525cd</t>
  </si>
  <si>
    <t>qmof-de0737b</t>
  </si>
  <si>
    <t>qmof-1507a40</t>
  </si>
  <si>
    <t>qmof-694ec8a</t>
  </si>
  <si>
    <t>qmof-b7f954d</t>
  </si>
  <si>
    <t>qmof-c9351f5</t>
  </si>
  <si>
    <t>qmof-b2fa897</t>
  </si>
  <si>
    <t>qmof-8045d77</t>
  </si>
  <si>
    <t>qmof-513e1bb</t>
  </si>
  <si>
    <t>qmof-36e6f89</t>
  </si>
  <si>
    <t>qmof-49df74b</t>
  </si>
  <si>
    <t>qmof-0df8088</t>
  </si>
  <si>
    <t>qmof-1009afb</t>
  </si>
  <si>
    <t>qmof-190cb3e</t>
  </si>
  <si>
    <t>qmof-3f16763</t>
  </si>
  <si>
    <t>qmof-55f4d83</t>
  </si>
  <si>
    <t>qmof-d383524</t>
  </si>
  <si>
    <t>qmof-75de2e0</t>
  </si>
  <si>
    <t>qmof-019ba28</t>
  </si>
  <si>
    <t>qmof-41bc44e</t>
  </si>
  <si>
    <t>qmof-1b76fc2</t>
  </si>
  <si>
    <t>qmof-be3ffea</t>
  </si>
  <si>
    <t>qmof-6f77b06</t>
  </si>
  <si>
    <t>qmof-1deaa9a</t>
  </si>
  <si>
    <t>qmof-a0be11a</t>
  </si>
  <si>
    <t>qmof-cb3abbe</t>
  </si>
  <si>
    <t>qmof-32cb456</t>
  </si>
  <si>
    <t>qmof-5990a30</t>
  </si>
  <si>
    <t>qmof-5689ec9</t>
  </si>
  <si>
    <t>qmof-2001a62</t>
  </si>
  <si>
    <t>qmof-2cc3702</t>
  </si>
  <si>
    <t>qmof-976a1e2</t>
  </si>
  <si>
    <t>qmof-b30a68e</t>
  </si>
  <si>
    <t>qmof-0b7af5b</t>
  </si>
  <si>
    <t>qmof-ed94e56</t>
  </si>
  <si>
    <t>qmof-a7b40bb</t>
  </si>
  <si>
    <t>qmof-38471da</t>
  </si>
  <si>
    <t>qmof-2030d07</t>
  </si>
  <si>
    <t>qmof-ba7c077</t>
  </si>
  <si>
    <t>qmof-5bd1c51</t>
  </si>
  <si>
    <t>qmof-4f0af97</t>
  </si>
  <si>
    <t>qmof-26920f5</t>
  </si>
  <si>
    <t>qmof-c63d32a</t>
  </si>
  <si>
    <t>qmof-7f07a21</t>
  </si>
  <si>
    <t>qmof-cec6153</t>
  </si>
  <si>
    <t>qmof-7ac41d1</t>
  </si>
  <si>
    <t>qmof-214a25c</t>
  </si>
  <si>
    <t>qmof-8809609</t>
  </si>
  <si>
    <t>qmof-41141ee</t>
  </si>
  <si>
    <t>qmof-0749ed8</t>
  </si>
  <si>
    <t>qmof-809fc5e</t>
  </si>
  <si>
    <t>qmof-1cd4692</t>
  </si>
  <si>
    <t>qmof-50a4b12</t>
  </si>
  <si>
    <t>qmof-cc0269e</t>
  </si>
  <si>
    <t>qmof-de95770</t>
  </si>
  <si>
    <t>qmof-bbdb65b</t>
  </si>
  <si>
    <t>qmof-55e124e</t>
  </si>
  <si>
    <t>qmof-951ed7a</t>
  </si>
  <si>
    <t>qmof-2888e3d</t>
  </si>
  <si>
    <t>qmof-83816cc</t>
  </si>
  <si>
    <t>qmof-0e27a4a</t>
  </si>
  <si>
    <t>qmof-a4541ac</t>
  </si>
  <si>
    <t>qmof-2473511</t>
  </si>
  <si>
    <t>qmof-c939f55</t>
  </si>
  <si>
    <t>qmof-df4f7aa</t>
  </si>
  <si>
    <t>qmof-76d9b07</t>
  </si>
  <si>
    <t>qmof-0cbcc26</t>
  </si>
  <si>
    <t>qmof-62c9574</t>
  </si>
  <si>
    <t>qmof-47dde23</t>
  </si>
  <si>
    <t>qmof-b58e86f</t>
  </si>
  <si>
    <t>qmof-5f3f601</t>
  </si>
  <si>
    <t>qmof-306fb3e</t>
  </si>
  <si>
    <t>qmof-24cd035</t>
  </si>
  <si>
    <t>qmof-4c97440</t>
  </si>
  <si>
    <t>qmof-d6239ff</t>
  </si>
  <si>
    <t>qmof-6ebfed4</t>
  </si>
  <si>
    <t>qmof-006d43a</t>
  </si>
  <si>
    <t>qmof-3bb4061</t>
  </si>
  <si>
    <t>qmof-d480554</t>
  </si>
  <si>
    <t>qmof-3abfd72</t>
  </si>
  <si>
    <t>qmof-9dd4510</t>
  </si>
  <si>
    <t>qmof-e4b5afc</t>
  </si>
  <si>
    <t>qmof-03b6f67</t>
  </si>
  <si>
    <t>qmof-3aa37a5</t>
  </si>
  <si>
    <t>qmof-d8224dc</t>
  </si>
  <si>
    <t>qmof-c0331cb</t>
  </si>
  <si>
    <t>qmof-79c2418</t>
  </si>
  <si>
    <t>qmof-b5b8b3e</t>
  </si>
  <si>
    <t>qmof-d2eb739</t>
  </si>
  <si>
    <t>qmof-8529597</t>
  </si>
  <si>
    <t>qmof-56d35fa</t>
  </si>
  <si>
    <t>qmof-aae4521</t>
  </si>
  <si>
    <t>qmof-b0410f7</t>
  </si>
  <si>
    <t>qmof-3eac45e</t>
  </si>
  <si>
    <t>qmof-711c472</t>
  </si>
  <si>
    <t>qmof-79de66a</t>
  </si>
  <si>
    <t>qmof-4e43b18</t>
  </si>
  <si>
    <t>qmof-27df637</t>
  </si>
  <si>
    <t>qmof-8366080</t>
  </si>
  <si>
    <t>qmof-eb98c8b</t>
  </si>
  <si>
    <t>qmof-7b5e892</t>
  </si>
  <si>
    <t>qmof-ecac71f</t>
  </si>
  <si>
    <t>qmof-9b79393</t>
  </si>
  <si>
    <t>qmof-b190302</t>
  </si>
  <si>
    <t>qmof-df6a8cc</t>
  </si>
  <si>
    <t>qmof-d5c670c</t>
  </si>
  <si>
    <t>qmof-9be438c</t>
  </si>
  <si>
    <t>qmof-b439f25</t>
  </si>
  <si>
    <t>qmof-ad44d4e</t>
  </si>
  <si>
    <t>qmof-791707c</t>
  </si>
  <si>
    <t>qmof-a1c8920</t>
  </si>
  <si>
    <t>qmof-a6f3f87</t>
  </si>
  <si>
    <t>qmof-8771d16</t>
  </si>
  <si>
    <t>qmof-b0fd440</t>
  </si>
  <si>
    <t>qmof-ddf978d</t>
  </si>
  <si>
    <t>qmof-01155fc</t>
  </si>
  <si>
    <t>qmof-3ca5d72</t>
  </si>
  <si>
    <t>qmof-35465ea</t>
  </si>
  <si>
    <t>qmof-284d34c</t>
  </si>
  <si>
    <t>qmof-e57e5bf</t>
  </si>
  <si>
    <t>qmof-4410553</t>
  </si>
  <si>
    <t>qmof-62e81dc</t>
  </si>
  <si>
    <t>qmof-9c01853</t>
  </si>
  <si>
    <t>qmof-29090e7</t>
  </si>
  <si>
    <t>qmof-919ea19</t>
  </si>
  <si>
    <t>qmof-e6d5869</t>
  </si>
  <si>
    <t>qmof-5f22410</t>
  </si>
  <si>
    <t>qmof-ad5034e</t>
  </si>
  <si>
    <t>qmof-0b22857</t>
  </si>
  <si>
    <t>qmof-d967b7b</t>
  </si>
  <si>
    <t>qmof-13ec2a4</t>
  </si>
  <si>
    <t>qmof-c906ab4</t>
  </si>
  <si>
    <t>qmof-c0bb078</t>
  </si>
  <si>
    <t>qmof-a84f36c</t>
  </si>
  <si>
    <t>qmof-3f6db6f</t>
  </si>
  <si>
    <t>qmof-a04209a</t>
  </si>
  <si>
    <t>qmof-d5ed185</t>
  </si>
  <si>
    <t>qmof-e58468d</t>
  </si>
  <si>
    <t>qmof-cd0f38e</t>
  </si>
  <si>
    <t>qmof-14e4ce3</t>
  </si>
  <si>
    <t>qmof-bc8f74e</t>
  </si>
  <si>
    <t>qmof-8bfe542</t>
  </si>
  <si>
    <t>qmof-3d811dc</t>
  </si>
  <si>
    <t>qmof-46c4388</t>
  </si>
  <si>
    <t>qmof-d513970</t>
  </si>
  <si>
    <t>qmof-6e482fb</t>
  </si>
  <si>
    <t>qmof-92f0814</t>
  </si>
  <si>
    <t>qmof-73b7fe4</t>
  </si>
  <si>
    <t>qmof-3f0e645</t>
  </si>
  <si>
    <t>qmof-f07eae0</t>
  </si>
  <si>
    <t>qmof-6815e74</t>
  </si>
  <si>
    <t>qmof-925aafd</t>
  </si>
  <si>
    <t>qmof-914130f</t>
  </si>
  <si>
    <t>qmof-957913b</t>
  </si>
  <si>
    <t>qmof-5075011</t>
  </si>
  <si>
    <t>qmof-8b5bb88</t>
  </si>
  <si>
    <t>qmof-26d6869</t>
  </si>
  <si>
    <t>qmof-2c7d021</t>
  </si>
  <si>
    <t>qmof-d32c5b6</t>
  </si>
  <si>
    <t>qmof-15f7608</t>
  </si>
  <si>
    <t>qmof-82a687d</t>
  </si>
  <si>
    <t>qmof-8a8d2e8</t>
  </si>
  <si>
    <t>qmof-e09709f</t>
  </si>
  <si>
    <t>qmof-2dc3acb</t>
  </si>
  <si>
    <t>qmof-b2a8e0e</t>
  </si>
  <si>
    <t>qmof-3d85a5e</t>
  </si>
  <si>
    <t>qmof-663ff1d</t>
  </si>
  <si>
    <t>qmof-7cb4137</t>
  </si>
  <si>
    <t>qmof-2e34efd</t>
  </si>
  <si>
    <t>qmof-9ff30cc</t>
  </si>
  <si>
    <t>qmof-167de54</t>
  </si>
  <si>
    <t>qmof-d76ea7b</t>
  </si>
  <si>
    <t>qmof-88ffdd8</t>
  </si>
  <si>
    <t>qmof-d68f170</t>
  </si>
  <si>
    <t>qmof-6bca146</t>
  </si>
  <si>
    <t>qmof-3597a65</t>
  </si>
  <si>
    <t>qmof-94e2360</t>
  </si>
  <si>
    <t>qmof-b8bda61</t>
  </si>
  <si>
    <t>qmof-5c15ba0</t>
  </si>
  <si>
    <t>qmof-66698de</t>
  </si>
  <si>
    <t>qmof-206e25b</t>
  </si>
  <si>
    <t>qmof-4c4d6c3</t>
  </si>
  <si>
    <t>qmof-5108c60</t>
  </si>
  <si>
    <t>qmof-09319e1</t>
  </si>
  <si>
    <t>qmof-ab89669</t>
  </si>
  <si>
    <t>qmof-9a204c1</t>
  </si>
  <si>
    <t>qmof-3301d94</t>
  </si>
  <si>
    <t>qmof-494ec46</t>
  </si>
  <si>
    <t>qmof-d8b5d6f</t>
  </si>
  <si>
    <t>qmof-60ca16f</t>
  </si>
  <si>
    <t>qmof-14eb177</t>
  </si>
  <si>
    <t>qmof-00f4cb5</t>
  </si>
  <si>
    <t>qmof-2fde3f7</t>
  </si>
  <si>
    <t>qmof-0091475</t>
  </si>
  <si>
    <t>qmof-1b3859b</t>
  </si>
  <si>
    <t>qmof-90c218f</t>
  </si>
  <si>
    <t>qmof-5bdd458</t>
  </si>
  <si>
    <t>qmof-431f8cc</t>
  </si>
  <si>
    <t>qmof-08a8daa</t>
  </si>
  <si>
    <t>qmof-959fc3d</t>
  </si>
  <si>
    <t>qmof-8cdca87</t>
  </si>
  <si>
    <t>qmof-68f6f0b</t>
  </si>
  <si>
    <t>qmof-6f89314</t>
  </si>
  <si>
    <t>qmof-260d2c2</t>
  </si>
  <si>
    <t>qmof-3de2d70</t>
  </si>
  <si>
    <t>qmof-c650339</t>
  </si>
  <si>
    <t>qmof-369262d</t>
  </si>
  <si>
    <t>qmof-2a66aa3</t>
  </si>
  <si>
    <t>qmof-1e0a9c9</t>
  </si>
  <si>
    <t>qmof-639e83a</t>
  </si>
  <si>
    <t>qmof-e266949</t>
  </si>
  <si>
    <t>qmof-4c6786c</t>
  </si>
  <si>
    <t>qmof-e172a22</t>
  </si>
  <si>
    <t>qmof-26d536e</t>
  </si>
  <si>
    <t>qmof-1ca4ac2</t>
  </si>
  <si>
    <t>qmof-dc165ea</t>
  </si>
  <si>
    <t>qmof-69e96ed</t>
  </si>
  <si>
    <t>qmof-8242b5b</t>
  </si>
  <si>
    <t>qmof-728c062</t>
  </si>
  <si>
    <t>qmof-89fb1f3</t>
  </si>
  <si>
    <t>qmof-b981b73</t>
  </si>
  <si>
    <t>qmof-d159ad9</t>
  </si>
  <si>
    <t>qmof-1b3e3c5</t>
  </si>
  <si>
    <t>qmof-2f1a847</t>
  </si>
  <si>
    <t>qmof-27e3cca</t>
  </si>
  <si>
    <t>qmof-4e9c14b</t>
  </si>
  <si>
    <t>qmof-b430899</t>
  </si>
  <si>
    <t>qmof-8fa9c85</t>
  </si>
  <si>
    <t>qmof-5c8908e</t>
  </si>
  <si>
    <t>qmof-0a13fbf</t>
  </si>
  <si>
    <t>qmof-320bc35</t>
  </si>
  <si>
    <t>qmof-cfc442e</t>
  </si>
  <si>
    <t>qmof-0daa435</t>
  </si>
  <si>
    <t>qmof-eb5a6a0</t>
  </si>
  <si>
    <t>qmof-6ba8301</t>
  </si>
  <si>
    <t>qmof-2246e1d</t>
  </si>
  <si>
    <t>qmof-e993e6b</t>
  </si>
  <si>
    <t>qmof-145a0bf</t>
  </si>
  <si>
    <t>qmof-5d9fab0</t>
  </si>
  <si>
    <t>qmof-1985e04</t>
  </si>
  <si>
    <t>qmof-df86412</t>
  </si>
  <si>
    <t>qmof-6898ab9</t>
  </si>
  <si>
    <t>qmof-34d7993</t>
  </si>
  <si>
    <t>qmof-063efc4</t>
  </si>
  <si>
    <t>qmof-c4e84a2</t>
  </si>
  <si>
    <t>qmof-561b7f4</t>
  </si>
  <si>
    <t>qmof-b8f1b55</t>
  </si>
  <si>
    <t>qmof-7e13f90</t>
  </si>
  <si>
    <t>qmof-e6770f4</t>
  </si>
  <si>
    <t>qmof-006f9b7</t>
  </si>
  <si>
    <t>qmof-6236874</t>
  </si>
  <si>
    <t>qmof-a42d702</t>
  </si>
  <si>
    <t>qmof-3aa5315</t>
  </si>
  <si>
    <t>qmof-a248a94</t>
  </si>
  <si>
    <t>qmof-5964493</t>
  </si>
  <si>
    <t>qmof-37d5c1e</t>
  </si>
  <si>
    <t>qmof-2c4a8be</t>
  </si>
  <si>
    <t>qmof-651a0e2</t>
  </si>
  <si>
    <t>qmof-5038232</t>
  </si>
  <si>
    <t>qmof-d0bf550</t>
  </si>
  <si>
    <t>qmof-73aa17b</t>
  </si>
  <si>
    <t>qmof-541d78e</t>
  </si>
  <si>
    <t>qmof-26dc3b8</t>
  </si>
  <si>
    <t>qmof-825c2c6</t>
  </si>
  <si>
    <t>qmof-c0a33f9</t>
  </si>
  <si>
    <t>qmof-268a4cf</t>
  </si>
  <si>
    <t>qmof-43f07bb</t>
  </si>
  <si>
    <t>qmof-ab54701</t>
  </si>
  <si>
    <t>qmof-3e7238d</t>
  </si>
  <si>
    <t>qmof-7bcba44</t>
  </si>
  <si>
    <t>qmof-f0e967a</t>
  </si>
  <si>
    <t>qmof-c67339d</t>
  </si>
  <si>
    <t>qmof-222a152</t>
  </si>
  <si>
    <t>qmof-e9437e6</t>
  </si>
  <si>
    <t>qmof-33426df</t>
  </si>
  <si>
    <t>qmof-d53e130</t>
  </si>
  <si>
    <t>qmof-6250e57</t>
  </si>
  <si>
    <t>qmof-42b6f78</t>
  </si>
  <si>
    <t>qmof-5a70274</t>
  </si>
  <si>
    <t>qmof-8e2d290</t>
  </si>
  <si>
    <t>qmof-8a4c3d2</t>
  </si>
  <si>
    <t>qmof-657a971</t>
  </si>
  <si>
    <t>qmof-5206c61</t>
  </si>
  <si>
    <t>qmof-439555b</t>
  </si>
  <si>
    <t>qmof-a5c1558</t>
  </si>
  <si>
    <t>qmof-09f8fe4</t>
  </si>
  <si>
    <t>qmof-ddec51e</t>
  </si>
  <si>
    <t>qmof-0444ac2</t>
  </si>
  <si>
    <t>qmof-9b1866d</t>
  </si>
  <si>
    <t>qmof-1f7e34d</t>
  </si>
  <si>
    <t>qmof-66dc50d</t>
  </si>
  <si>
    <t>qmof-8491731</t>
  </si>
  <si>
    <t>qmof-98dce4c</t>
  </si>
  <si>
    <t>qmof-65f6051</t>
  </si>
  <si>
    <t>qmof-cdc5769</t>
  </si>
  <si>
    <t>qmof-1ef74a7</t>
  </si>
  <si>
    <t>qmof-7d6a409</t>
  </si>
  <si>
    <t>qmof-8b9c6cf</t>
  </si>
  <si>
    <t>qmof-d04a2a3</t>
  </si>
  <si>
    <t>qmof-80adb76</t>
  </si>
  <si>
    <t>qmof-1580a8b</t>
  </si>
  <si>
    <t>qmof-7ae1c7d</t>
  </si>
  <si>
    <t>qmof-2315a54</t>
  </si>
  <si>
    <t>qmof-f130ab1</t>
  </si>
  <si>
    <t>qmof-8bc481b</t>
  </si>
  <si>
    <t>qmof-c530710</t>
  </si>
  <si>
    <t>qmof-e4f98a0</t>
  </si>
  <si>
    <t>qmof-23596df</t>
  </si>
  <si>
    <t>qmof-89b132d</t>
  </si>
  <si>
    <t>qmof-e2b0729</t>
  </si>
  <si>
    <t>qmof-3847280</t>
  </si>
  <si>
    <t>qmof-c3ff310</t>
  </si>
  <si>
    <t>qmof-3c04d40</t>
  </si>
  <si>
    <t>qmof-6683238</t>
  </si>
  <si>
    <t>qmof-727c9e2</t>
  </si>
  <si>
    <t>qmof-4d8929f</t>
  </si>
  <si>
    <t>qmof-826d4fe</t>
  </si>
  <si>
    <t>qmof-dc0fa21</t>
  </si>
  <si>
    <t>qmof-2f9cf3e</t>
  </si>
  <si>
    <t>qmof-51a592d</t>
  </si>
  <si>
    <t>qmof-b56b577</t>
  </si>
  <si>
    <t>qmof-225c8dd</t>
  </si>
  <si>
    <t>qmof-93ed13d</t>
  </si>
  <si>
    <t>qmof-8c3c946</t>
  </si>
  <si>
    <t>qmof-8b79c84</t>
  </si>
  <si>
    <t>qmof-45aee87</t>
  </si>
  <si>
    <t>qmof-8a2fa8a</t>
  </si>
  <si>
    <t>qmof-ccdbd1a</t>
  </si>
  <si>
    <t>qmof-c5457b7</t>
  </si>
  <si>
    <t>qmof-01aff47</t>
  </si>
  <si>
    <t>qmof-95ef7fc</t>
  </si>
  <si>
    <t>qmof-64fe339</t>
  </si>
  <si>
    <t>qmof-ce84df4</t>
  </si>
  <si>
    <t>qmof-c3de041</t>
  </si>
  <si>
    <t>qmof-3f0a2ed</t>
  </si>
  <si>
    <t>qmof-a52b53c</t>
  </si>
  <si>
    <t>qmof-0496546</t>
  </si>
  <si>
    <t>qmof-529911c</t>
  </si>
  <si>
    <t>qmof-e68f2b2</t>
  </si>
  <si>
    <t>qmof-cd42f10</t>
  </si>
  <si>
    <t>qmof-ad06ef4</t>
  </si>
  <si>
    <t>qmof-649b3f2</t>
  </si>
  <si>
    <t>qmof-d1061d7</t>
  </si>
  <si>
    <t>qmof-1eea8fc</t>
  </si>
  <si>
    <t>qmof-955f74a</t>
  </si>
  <si>
    <t>qmof-bd41929</t>
  </si>
  <si>
    <t>qmof-4b1ef88</t>
  </si>
  <si>
    <t>qmof-5486f8c</t>
  </si>
  <si>
    <t>qmof-8325046</t>
  </si>
  <si>
    <t>qmof-9188690</t>
  </si>
  <si>
    <t>qmof-b77db05</t>
  </si>
  <si>
    <t>qmof-73d1377</t>
  </si>
  <si>
    <t>qmof-178fc48</t>
  </si>
  <si>
    <t>qmof-ed6a1d6</t>
  </si>
  <si>
    <t>qmof-82cbfbf</t>
  </si>
  <si>
    <t>qmof-1594a7d</t>
  </si>
  <si>
    <t>qmof-bb2839a</t>
  </si>
  <si>
    <t>qmof-04bf78f</t>
  </si>
  <si>
    <t>qmof-dc505ad</t>
  </si>
  <si>
    <t>qmof-ca7a99c</t>
  </si>
  <si>
    <t>qmof-09e67ae</t>
  </si>
  <si>
    <t>qmof-93977b0</t>
  </si>
  <si>
    <t>qmof-8dcabcf</t>
  </si>
  <si>
    <t>qmof-6afa476</t>
  </si>
  <si>
    <t>qmof-26d0da3</t>
  </si>
  <si>
    <t>qmof-8fbcfd3</t>
  </si>
  <si>
    <t>qmof-acb9b4e</t>
  </si>
  <si>
    <t>qmof-41a421b</t>
  </si>
  <si>
    <t>qmof-4629fe7</t>
  </si>
  <si>
    <t>qmof-146e551</t>
  </si>
  <si>
    <t>qmof-3288dd3</t>
  </si>
  <si>
    <t>qmof-7dd3a77</t>
  </si>
  <si>
    <t>qmof-09230cc</t>
  </si>
  <si>
    <t>qmof-6346309</t>
  </si>
  <si>
    <t>qmof-57b6935</t>
  </si>
  <si>
    <t>qmof-69fcbdc</t>
  </si>
  <si>
    <t>qmof-40093f4</t>
  </si>
  <si>
    <t>qmof-303c74f</t>
  </si>
  <si>
    <t>qmof-09a1847</t>
  </si>
  <si>
    <t>qmof-d29181f</t>
  </si>
  <si>
    <t>qmof-63e34f0</t>
  </si>
  <si>
    <t>qmof-ea963b6</t>
  </si>
  <si>
    <t>qmof-330637a</t>
  </si>
  <si>
    <t>qmof-e7b6156</t>
  </si>
  <si>
    <t>qmof-9690414</t>
  </si>
  <si>
    <t>qmof-5cbefb9</t>
  </si>
  <si>
    <t>qmof-e0ed021</t>
  </si>
  <si>
    <t>qmof-ab4fc49</t>
  </si>
  <si>
    <t>qmof-aa12b02</t>
  </si>
  <si>
    <t>qmof-878fcc2</t>
  </si>
  <si>
    <t>qmof-7b3d567</t>
  </si>
  <si>
    <t>qmof-4d203e9</t>
  </si>
  <si>
    <t>qmof-5ee8a95</t>
  </si>
  <si>
    <t>qmof-1302ca9</t>
  </si>
  <si>
    <t>qmof-afc3059</t>
  </si>
  <si>
    <t>qmof-650269a</t>
  </si>
  <si>
    <t>qmof-93bad37</t>
  </si>
  <si>
    <t>qmof-26483dd</t>
  </si>
  <si>
    <t>qmof-57e829d</t>
  </si>
  <si>
    <t>qmof-5a28a47</t>
  </si>
  <si>
    <t>qmof-0300d77</t>
  </si>
  <si>
    <t>qmof-7d8b8c4</t>
  </si>
  <si>
    <t>qmof-7dfd503</t>
  </si>
  <si>
    <t>qmof-c4c5c23</t>
  </si>
  <si>
    <t>qmof-9489acc</t>
  </si>
  <si>
    <t>qmof-692f848</t>
  </si>
  <si>
    <t>qmof-14fcdee</t>
  </si>
  <si>
    <t>qmof-a8ea913</t>
  </si>
  <si>
    <t>qmof-2cf4df0</t>
  </si>
  <si>
    <t>qmof-d3fd7fc</t>
  </si>
  <si>
    <t>qmof-0267c10</t>
  </si>
  <si>
    <t>qmof-6bab288</t>
  </si>
  <si>
    <t>qmof-85dd0ae</t>
  </si>
  <si>
    <t>qmof-14a36ed</t>
  </si>
  <si>
    <t>qmof-edfc49d</t>
  </si>
  <si>
    <t>qmof-a51b2a6</t>
  </si>
  <si>
    <t>qmof-469075b</t>
  </si>
  <si>
    <t>qmof-817fdc2</t>
  </si>
  <si>
    <t>qmof-89f6056</t>
  </si>
  <si>
    <t>qmof-158f8fd</t>
  </si>
  <si>
    <t>qmof-9e7a580</t>
  </si>
  <si>
    <t>qmof-4ae6ad4</t>
  </si>
  <si>
    <t>qmof-00e18cb</t>
  </si>
  <si>
    <t>qmof-5718ab1</t>
  </si>
  <si>
    <t>qmof-25f9758</t>
  </si>
  <si>
    <t>qmof-b89c781</t>
  </si>
  <si>
    <t>qmof-41aa483</t>
  </si>
  <si>
    <t>qmof-35ae1e6</t>
  </si>
  <si>
    <t>qmof-f0008e4</t>
  </si>
  <si>
    <t>qmof-718ab88</t>
  </si>
  <si>
    <t>qmof-94df011</t>
  </si>
  <si>
    <t>qmof-3d08513</t>
  </si>
  <si>
    <t>qmof-201a359</t>
  </si>
  <si>
    <t>qmof-31183ec</t>
  </si>
  <si>
    <t>qmof-1197fef</t>
  </si>
  <si>
    <t>qmof-0b09ca3</t>
  </si>
  <si>
    <t>qmof-3a1b292</t>
  </si>
  <si>
    <t>qmof-0cfad40</t>
  </si>
  <si>
    <t>qmof-1d7abc8</t>
  </si>
  <si>
    <t>qmof-df90041</t>
  </si>
  <si>
    <t>qmof-13f8e19</t>
  </si>
  <si>
    <t>qmof-d68a206</t>
  </si>
  <si>
    <t>qmof-a960f82</t>
  </si>
  <si>
    <t>qmof-3a22435</t>
  </si>
  <si>
    <t>qmof-e16328e</t>
  </si>
  <si>
    <t>qmof-0f7138b</t>
  </si>
  <si>
    <t>qmof-9c92284</t>
  </si>
  <si>
    <t>qmof-12c6f7b</t>
  </si>
  <si>
    <t>qmof-7dbd529</t>
  </si>
  <si>
    <t>qmof-8030fac</t>
  </si>
  <si>
    <t>qmof-99503b5</t>
  </si>
  <si>
    <t>qmof-0f33589</t>
  </si>
  <si>
    <t>qmof-9f89994</t>
  </si>
  <si>
    <t>qmof-48d242f</t>
  </si>
  <si>
    <t>qmof-1265040</t>
  </si>
  <si>
    <t>qmof-1e98fe6</t>
  </si>
  <si>
    <t>qmof-534ec49</t>
  </si>
  <si>
    <t>qmof-974b2cb</t>
  </si>
  <si>
    <t>qmof-358d837</t>
  </si>
  <si>
    <t>qmof-eef9492</t>
  </si>
  <si>
    <t>qmof-86eb544</t>
  </si>
  <si>
    <t>qmof-1ee372e</t>
  </si>
  <si>
    <t>qmof-acf445e</t>
  </si>
  <si>
    <t>qmof-b867fda</t>
  </si>
  <si>
    <t>qmof-194d013</t>
  </si>
  <si>
    <t>qmof-453d314</t>
  </si>
  <si>
    <t>qmof-e823200</t>
  </si>
  <si>
    <t>qmof-d57af13</t>
  </si>
  <si>
    <t>qmof-e5dde7a</t>
  </si>
  <si>
    <t>qmof-70a1fa1</t>
  </si>
  <si>
    <t>qmof-19ecdb0</t>
  </si>
  <si>
    <t>qmof-0fe96c4</t>
  </si>
  <si>
    <t>qmof-1c25053</t>
  </si>
  <si>
    <t>qmof-129e045</t>
  </si>
  <si>
    <t>qmof-d35757d</t>
  </si>
  <si>
    <t>qmof-be4ff6a</t>
  </si>
  <si>
    <t>qmof-6585ef5</t>
  </si>
  <si>
    <t>qmof-5f6120f</t>
  </si>
  <si>
    <t>qmof-715f306</t>
  </si>
  <si>
    <t>qmof-782ea07</t>
  </si>
  <si>
    <t>qmof-0154f42</t>
  </si>
  <si>
    <t>qmof-d844aae</t>
  </si>
  <si>
    <t>qmof-593a48e</t>
  </si>
  <si>
    <t>qmof-d2b80ff</t>
  </si>
  <si>
    <t>qmof-7dcae20</t>
  </si>
  <si>
    <t>qmof-05f5f6e</t>
  </si>
  <si>
    <t>qmof-dbaf834</t>
  </si>
  <si>
    <t>qmof-d46593c</t>
  </si>
  <si>
    <t>qmof-eab8e84</t>
  </si>
  <si>
    <t>qmof-c0d0be0</t>
  </si>
  <si>
    <t>qmof-1c721d8</t>
  </si>
  <si>
    <t>qmof-db10139</t>
  </si>
  <si>
    <t>qmof-3a1e0f0</t>
  </si>
  <si>
    <t>qmof-68d0826</t>
  </si>
  <si>
    <t>qmof-d38bd9e</t>
  </si>
  <si>
    <t>qmof-e86fcce</t>
  </si>
  <si>
    <t>qmof-d4963a6</t>
  </si>
  <si>
    <t>qmof-46f2ccb</t>
  </si>
  <si>
    <t>qmof-4f9c014</t>
  </si>
  <si>
    <t>qmof-1f8a415</t>
  </si>
  <si>
    <t>qmof-004e466</t>
  </si>
  <si>
    <t>qmof-bcdc0ff</t>
  </si>
  <si>
    <t>qmof-53530b6</t>
  </si>
  <si>
    <t>qmof-517524d</t>
  </si>
  <si>
    <t>qmof-69186ff</t>
  </si>
  <si>
    <t>qmof-9c0ae5c</t>
  </si>
  <si>
    <t>qmof-b3d9e07</t>
  </si>
  <si>
    <t>qmof-b5a4fdc</t>
  </si>
  <si>
    <t>qmof-76de5fa</t>
  </si>
  <si>
    <t>qmof-5e2dc9c</t>
  </si>
  <si>
    <t>qmof-a3aedc5</t>
  </si>
  <si>
    <t>qmof-231ce7d</t>
  </si>
  <si>
    <t>qmof-8342c5f</t>
  </si>
  <si>
    <t>qmof-94898ae</t>
  </si>
  <si>
    <t>qmof-4a5ca9f</t>
  </si>
  <si>
    <t>qmof-7e5c22f</t>
  </si>
  <si>
    <t>qmof-1ad729f</t>
  </si>
  <si>
    <t>qmof-46324de</t>
  </si>
  <si>
    <t>qmof-21a886a</t>
  </si>
  <si>
    <t>qmof-757860d</t>
  </si>
  <si>
    <t>qmof-b5f87de</t>
  </si>
  <si>
    <t>qmof-e19beef</t>
  </si>
  <si>
    <t>qmof-79ff2bd</t>
  </si>
  <si>
    <t>qmof-e8f57aa</t>
  </si>
  <si>
    <t>qmof-18306a5</t>
  </si>
  <si>
    <t>qmof-053334d</t>
  </si>
  <si>
    <t>qmof-aab2608</t>
  </si>
  <si>
    <t>qmof-8f1ddfa</t>
  </si>
  <si>
    <t>qmof-ee6222e</t>
  </si>
  <si>
    <t>qmof-7685f3d</t>
  </si>
  <si>
    <t>qmof-d8bbac8</t>
  </si>
  <si>
    <t>qmof-3b9b0b0</t>
  </si>
  <si>
    <t>qmof-c98e6d4</t>
  </si>
  <si>
    <t>qmof-76a0d99</t>
  </si>
  <si>
    <t>qmof-a9f6b42</t>
  </si>
  <si>
    <t>qmof-c8860bc</t>
  </si>
  <si>
    <t>qmof-32894ad</t>
  </si>
  <si>
    <t>qmof-d21e6d3</t>
  </si>
  <si>
    <t>qmof-d088bbe</t>
  </si>
  <si>
    <t>qmof-e2d2c46</t>
  </si>
  <si>
    <t>qmof-0fbfb10</t>
  </si>
  <si>
    <t>qmof-067b298</t>
  </si>
  <si>
    <t>qmof-ef3b26e</t>
  </si>
  <si>
    <t>qmof-04a422b</t>
  </si>
  <si>
    <t>qmof-561ba01</t>
  </si>
  <si>
    <t>qmof-eda34e0</t>
  </si>
  <si>
    <t>qmof-425232b</t>
  </si>
  <si>
    <t>qmof-c28fec8</t>
  </si>
  <si>
    <t>qmof-3254029</t>
  </si>
  <si>
    <t>qmof-87276cb</t>
  </si>
  <si>
    <t>qmof-3465f36</t>
  </si>
  <si>
    <t>qmof-beb45ec</t>
  </si>
  <si>
    <t>qmof-3988bbf</t>
  </si>
  <si>
    <t>qmof-399b130</t>
  </si>
  <si>
    <t>qmof-2c7948e</t>
  </si>
  <si>
    <t>qmof-6977d9d</t>
  </si>
  <si>
    <t>qmof-564af28</t>
  </si>
  <si>
    <t>qmof-8ac4d87</t>
  </si>
  <si>
    <t>qmof-2521623</t>
  </si>
  <si>
    <t>qmof-2d4f3d7</t>
  </si>
  <si>
    <t>qmof-1a00b4b</t>
  </si>
  <si>
    <t>qmof-173e029</t>
  </si>
  <si>
    <t>qmof-47c6882</t>
  </si>
  <si>
    <t>qmof-3168ba7</t>
  </si>
  <si>
    <t>qmof-1a42fad</t>
  </si>
  <si>
    <t>qmof-e34c36e</t>
  </si>
  <si>
    <t>qmof-272c907</t>
  </si>
  <si>
    <t>qmof-a3a09fc</t>
  </si>
  <si>
    <t>qmof-c16648b</t>
  </si>
  <si>
    <t>qmof-4b38c0b</t>
  </si>
  <si>
    <t>qmof-9997f68</t>
  </si>
  <si>
    <t>qmof-a1ad69d</t>
  </si>
  <si>
    <t>qmof-b1156fe</t>
  </si>
  <si>
    <t>qmof-8ccaa8e</t>
  </si>
  <si>
    <t>qmof-633815b</t>
  </si>
  <si>
    <t>qmof-2b1aba1</t>
  </si>
  <si>
    <t>qmof-ad02239</t>
  </si>
  <si>
    <t>qmof-6777158</t>
  </si>
  <si>
    <t>qmof-a23970b</t>
  </si>
  <si>
    <t>qmof-4b3dce4</t>
  </si>
  <si>
    <t>qmof-c6917b4</t>
  </si>
  <si>
    <t>qmof-34451ee</t>
  </si>
  <si>
    <t>qmof-44c1049</t>
  </si>
  <si>
    <t>qmof-29c6781</t>
  </si>
  <si>
    <t>qmof-22baac9</t>
  </si>
  <si>
    <t>qmof-7955c68</t>
  </si>
  <si>
    <t>qmof-7c0089b</t>
  </si>
  <si>
    <t>qmof-5113051</t>
  </si>
  <si>
    <t>qmof-44435b0</t>
  </si>
  <si>
    <t>qmof-bdde1f9</t>
  </si>
  <si>
    <t>qmof-e987c82</t>
  </si>
  <si>
    <t>qmof-9a8fdd8</t>
  </si>
  <si>
    <t>qmof-63f404f</t>
  </si>
  <si>
    <t>qmof-36d19a8</t>
  </si>
  <si>
    <t>qmof-b874271</t>
  </si>
  <si>
    <t>qmof-63cb6eb</t>
  </si>
  <si>
    <t>qmof-87b3bdd</t>
  </si>
  <si>
    <t>qmof-5319a12</t>
  </si>
  <si>
    <t>qmof-477bf52</t>
  </si>
  <si>
    <t>qmof-5edf8d7</t>
  </si>
  <si>
    <t>qmof-2c4e323</t>
  </si>
  <si>
    <t>qmof-1033c27</t>
  </si>
  <si>
    <t>qmof-09ba5e4</t>
  </si>
  <si>
    <t>qmof-8b50b3f</t>
  </si>
  <si>
    <t>qmof-0e4bbc6</t>
  </si>
  <si>
    <t>qmof-37e26c7</t>
  </si>
  <si>
    <t>qmof-d9c2d65</t>
  </si>
  <si>
    <t>qmof-06b3283</t>
  </si>
  <si>
    <t>qmof-93ec4e0</t>
  </si>
  <si>
    <t>qmof-a5b6ce8</t>
  </si>
  <si>
    <t>qmof-89a5c57</t>
  </si>
  <si>
    <t>qmof-7277549</t>
  </si>
  <si>
    <t>qmof-7705722</t>
  </si>
  <si>
    <t>qmof-05305ab</t>
  </si>
  <si>
    <t>qmof-114133e</t>
  </si>
  <si>
    <t>qmof-7370962</t>
  </si>
  <si>
    <t>qmof-3173783</t>
  </si>
  <si>
    <t>qmof-0cad810</t>
  </si>
  <si>
    <t>qmof-9535ce3</t>
  </si>
  <si>
    <t>qmof-a47217e</t>
  </si>
  <si>
    <t>qmof-87b704c</t>
  </si>
  <si>
    <t>qmof-3af121f</t>
  </si>
  <si>
    <t>qmof-984892e</t>
  </si>
  <si>
    <t>qmof-6db07a6</t>
  </si>
  <si>
    <t>qmof-44c00af</t>
  </si>
  <si>
    <t>qmof-eee201d</t>
  </si>
  <si>
    <t>qmof-32f203f</t>
  </si>
  <si>
    <t>qmof-77765c8</t>
  </si>
  <si>
    <t>qmof-cff9a36</t>
  </si>
  <si>
    <t>qmof-061695a</t>
  </si>
  <si>
    <t>qmof-3a9cbbf</t>
  </si>
  <si>
    <t>qmof-602401f</t>
  </si>
  <si>
    <t>qmof-92f3405</t>
  </si>
  <si>
    <t>qmof-3dfbcbd</t>
  </si>
  <si>
    <t>qmof-a8c7976</t>
  </si>
  <si>
    <t>qmof-9d8bf1c</t>
  </si>
  <si>
    <t>qmof-02e17f1</t>
  </si>
  <si>
    <t>qmof-68010e6</t>
  </si>
  <si>
    <t>qmof-05f7938</t>
  </si>
  <si>
    <t>qmof-1a922d4</t>
  </si>
  <si>
    <t>qmof-29e411b</t>
  </si>
  <si>
    <t>qmof-875b2e9</t>
  </si>
  <si>
    <t>qmof-098256e</t>
  </si>
  <si>
    <t>qmof-d15583a</t>
  </si>
  <si>
    <t>qmof-db46c4e</t>
  </si>
  <si>
    <t>qmof-d529df5</t>
  </si>
  <si>
    <t>qmof-b4a9394</t>
  </si>
  <si>
    <t>qmof-ae3b943</t>
  </si>
  <si>
    <t>qmof-c158d1f</t>
  </si>
  <si>
    <t>qmof-e8a6a82</t>
  </si>
  <si>
    <t>qmof-0b3d138</t>
  </si>
  <si>
    <t>qmof-6da396d</t>
  </si>
  <si>
    <t>qmof-16937aa</t>
  </si>
  <si>
    <t>qmof-3328a0c</t>
  </si>
  <si>
    <t>qmof-64f190e</t>
  </si>
  <si>
    <t>qmof-18925a4</t>
  </si>
  <si>
    <t>qmof-0d2f6a6</t>
  </si>
  <si>
    <t>qmof-dce5b26</t>
  </si>
  <si>
    <t>qmof-11f5df1</t>
  </si>
  <si>
    <t>qmof-10b84fb</t>
  </si>
  <si>
    <t>qmof-b64c0ab</t>
  </si>
  <si>
    <t>qmof-421f50d</t>
  </si>
  <si>
    <t>qmof-bbecd43</t>
  </si>
  <si>
    <t>qmof-98f79b2</t>
  </si>
  <si>
    <t>qmof-2a66ccf</t>
  </si>
  <si>
    <t>qmof-27e2c83</t>
  </si>
  <si>
    <t>qmof-3620829</t>
  </si>
  <si>
    <t>qmof-25097fe</t>
  </si>
  <si>
    <t>qmof-0c697c4</t>
  </si>
  <si>
    <t>qmof-0e72b85</t>
  </si>
  <si>
    <t>qmof-437fb3b</t>
  </si>
  <si>
    <t>qmof-9a7a487</t>
  </si>
  <si>
    <t>qmof-4cbd9c7</t>
  </si>
  <si>
    <t>qmof-12fff70</t>
  </si>
  <si>
    <t>qmof-54e279c</t>
  </si>
  <si>
    <t>qmof-626963a</t>
  </si>
  <si>
    <t>qmof-7541f7a</t>
  </si>
  <si>
    <t>qmof-65f536b</t>
  </si>
  <si>
    <t>qmof-0b51679</t>
  </si>
  <si>
    <t>qmof-5cf14ed</t>
  </si>
  <si>
    <t>qmof-a1d95f7</t>
  </si>
  <si>
    <t>qmof-221d349</t>
  </si>
  <si>
    <t>qmof-60f2715</t>
  </si>
  <si>
    <t>qmof-21f2274</t>
  </si>
  <si>
    <t>qmof-eecf04e</t>
  </si>
  <si>
    <t>qmof-859616a</t>
  </si>
  <si>
    <t>qmof-f198a27</t>
  </si>
  <si>
    <t>qmof-d441ad0</t>
  </si>
  <si>
    <t>qmof-a326ecc</t>
  </si>
  <si>
    <t>qmof-172319f</t>
  </si>
  <si>
    <t>qmof-d55908c</t>
  </si>
  <si>
    <t>qmof-c49d30b</t>
  </si>
  <si>
    <t>qmof-2f9f102</t>
  </si>
  <si>
    <t>qmof-aa0100a</t>
  </si>
  <si>
    <t>qmof-1e272e4</t>
  </si>
  <si>
    <t>qmof-9576ffc</t>
  </si>
  <si>
    <t>qmof-74256d1</t>
  </si>
  <si>
    <t>qmof-8533641</t>
  </si>
  <si>
    <t>qmof-e5e12e2</t>
  </si>
  <si>
    <t>qmof-288d36e</t>
  </si>
  <si>
    <t>qmof-10aa8d9</t>
  </si>
  <si>
    <t>qmof-bd72da2</t>
  </si>
  <si>
    <t>qmof-dba9b91</t>
  </si>
  <si>
    <t>qmof-1750ab0</t>
  </si>
  <si>
    <t>qmof-2c408e6</t>
  </si>
  <si>
    <t>qmof-5be3f38</t>
  </si>
  <si>
    <t>qmof-e7c726e</t>
  </si>
  <si>
    <t>qmof-4774c35</t>
  </si>
  <si>
    <t>qmof-1072fba</t>
  </si>
  <si>
    <t>qmof-b2fb769</t>
  </si>
  <si>
    <t>qmof-0743acf</t>
  </si>
  <si>
    <t>qmof-8746f65</t>
  </si>
  <si>
    <t>qmof-ec55375</t>
  </si>
  <si>
    <t>qmof-540f79a</t>
  </si>
  <si>
    <t>qmof-a65e183</t>
  </si>
  <si>
    <t>qmof-78f6bfc</t>
  </si>
  <si>
    <t>qmof-4f2905b</t>
  </si>
  <si>
    <t>qmof-bb23621</t>
  </si>
  <si>
    <t>qmof-a5c7ba1</t>
  </si>
  <si>
    <t>qmof-0aaa20a</t>
  </si>
  <si>
    <t>qmof-c9f20d8</t>
  </si>
  <si>
    <t>qmof-755604a</t>
  </si>
  <si>
    <t>qmof-7615abf</t>
  </si>
  <si>
    <t>qmof-b8000f1</t>
  </si>
  <si>
    <t>qmof-7a117a2</t>
  </si>
  <si>
    <t>qmof-2dae2b6</t>
  </si>
  <si>
    <t>qmof-ce1aea4</t>
  </si>
  <si>
    <t>qmof-8f2f198</t>
  </si>
  <si>
    <t>qmof-05279d0</t>
  </si>
  <si>
    <t>qmof-3f13ba6</t>
  </si>
  <si>
    <t>qmof-ac38828</t>
  </si>
  <si>
    <t>qmof-db703b3</t>
  </si>
  <si>
    <t>qmof-ab60730</t>
  </si>
  <si>
    <t>qmof-002a6da</t>
  </si>
  <si>
    <t>qmof-1fd65b5</t>
  </si>
  <si>
    <t>qmof-19e8f60</t>
  </si>
  <si>
    <t>qmof-22f1463</t>
  </si>
  <si>
    <t>qmof-65cfa24</t>
  </si>
  <si>
    <t>qmof-8b03127</t>
  </si>
  <si>
    <t>qmof-3c935c8</t>
  </si>
  <si>
    <t>qmof-d5c113e</t>
  </si>
  <si>
    <t>qmof-214ca92</t>
  </si>
  <si>
    <t>qmof-d7e755d</t>
  </si>
  <si>
    <t>qmof-effdd4d</t>
  </si>
  <si>
    <t>qmof-5b945c8</t>
  </si>
  <si>
    <t>qmof-170efc8</t>
  </si>
  <si>
    <t>qmof-06ab3b1</t>
  </si>
  <si>
    <t>qmof-caea536</t>
  </si>
  <si>
    <t>qmof-687e4d6</t>
  </si>
  <si>
    <t>qmof-c80d5aa</t>
  </si>
  <si>
    <t>qmof-7953340</t>
  </si>
  <si>
    <t>qmof-71d1286</t>
  </si>
  <si>
    <t>qmof-56f4308</t>
  </si>
  <si>
    <t>qmof-b7cf313</t>
  </si>
  <si>
    <t>qmof-003f026</t>
  </si>
  <si>
    <t>qmof-a6a8f49</t>
  </si>
  <si>
    <t>qmof-35c8beb</t>
  </si>
  <si>
    <t>qmof-9b52dea</t>
  </si>
  <si>
    <t>qmof-010c828</t>
  </si>
  <si>
    <t>qmof-3816edb</t>
  </si>
  <si>
    <t>qmof-d0a1c03</t>
  </si>
  <si>
    <t>qmof-dca4eee</t>
  </si>
  <si>
    <t>qmof-0f5fd80</t>
  </si>
  <si>
    <t>qmof-6a17ede</t>
  </si>
  <si>
    <t>qmof-3df82ff</t>
  </si>
  <si>
    <t>qmof-90df4ad</t>
  </si>
  <si>
    <t>qmof-4b71659</t>
  </si>
  <si>
    <t>qmof-1665525</t>
  </si>
  <si>
    <t>qmof-17b62c4</t>
  </si>
  <si>
    <t>qmof-163ccaa</t>
  </si>
  <si>
    <t>qmof-1de625c</t>
  </si>
  <si>
    <t>qmof-97f4720</t>
  </si>
  <si>
    <t>qmof-6dc78ec</t>
  </si>
  <si>
    <t>qmof-d21a0d9</t>
  </si>
  <si>
    <t>qmof-bd5b750</t>
  </si>
  <si>
    <t>qmof-7193001</t>
  </si>
  <si>
    <t>qmof-37419af</t>
  </si>
  <si>
    <t>qmof-c330eaf</t>
  </si>
  <si>
    <t>qmof-0507e96</t>
  </si>
  <si>
    <t>qmof-6db0296</t>
  </si>
  <si>
    <t>qmof-14b170b</t>
  </si>
  <si>
    <t>qmof-1b6b7d3</t>
  </si>
  <si>
    <t>qmof-17a47b2</t>
  </si>
  <si>
    <t>qmof-13dcf5f</t>
  </si>
  <si>
    <t>qmof-c32a137</t>
  </si>
  <si>
    <t>qmof-eade42c</t>
  </si>
  <si>
    <t>qmof-b1b05e2</t>
  </si>
  <si>
    <t>qmof-4e113a2</t>
  </si>
  <si>
    <t>qmof-275ec22</t>
  </si>
  <si>
    <t>qmof-4048940</t>
  </si>
  <si>
    <t>qmof-2bb9974</t>
  </si>
  <si>
    <t>qmof-545c247</t>
  </si>
  <si>
    <t>qmof-3ffecec</t>
  </si>
  <si>
    <t>qmof-3e210ac</t>
  </si>
  <si>
    <t>qmof-6694295</t>
  </si>
  <si>
    <t>qmof-9f20c48</t>
  </si>
  <si>
    <t>qmof-7daffde</t>
  </si>
  <si>
    <t>qmof-742cbde</t>
  </si>
  <si>
    <t>qmof-83e56fe</t>
  </si>
  <si>
    <t>qmof-a342218</t>
  </si>
  <si>
    <t>qmof-3010cb1</t>
  </si>
  <si>
    <t>qmof-23d6b4a</t>
  </si>
  <si>
    <t>qmof-cad0a5d</t>
  </si>
  <si>
    <t>qmof-b5fc9ed</t>
  </si>
  <si>
    <t>qmof-a745d46</t>
  </si>
  <si>
    <t>qmof-20d0f7c</t>
  </si>
  <si>
    <t>qmof-88c6ebd</t>
  </si>
  <si>
    <t>qmof-ea27d90</t>
  </si>
  <si>
    <t>qmof-78cbecc</t>
  </si>
  <si>
    <t>qmof-322e926</t>
  </si>
  <si>
    <t>qmof-3cfc4c8</t>
  </si>
  <si>
    <t>qmof-e986fdb</t>
  </si>
  <si>
    <t>qmof-94ab9a7</t>
  </si>
  <si>
    <t>qmof-a487143</t>
  </si>
  <si>
    <t>qmof-8bbd7b4</t>
  </si>
  <si>
    <t>qmof-2e1f180</t>
  </si>
  <si>
    <t>qmof-5982646</t>
  </si>
  <si>
    <t>qmof-ec0d951</t>
  </si>
  <si>
    <t>qmof-94af341</t>
  </si>
  <si>
    <t>qmof-44399ca</t>
  </si>
  <si>
    <t>qmof-e45b793</t>
  </si>
  <si>
    <t>qmof-c6cc493</t>
  </si>
  <si>
    <t>qmof-6127dd2</t>
  </si>
  <si>
    <t>qmof-9be2d4c</t>
  </si>
  <si>
    <t>qmof-e2185c7</t>
  </si>
  <si>
    <t>qmof-a39fc01</t>
  </si>
  <si>
    <t>qmof-9d5b9ef</t>
  </si>
  <si>
    <t>qmof-12bffdb</t>
  </si>
  <si>
    <t>qmof-439bd40</t>
  </si>
  <si>
    <t>qmof-e2e9016</t>
  </si>
  <si>
    <t>qmof-c4a4198</t>
  </si>
  <si>
    <t>qmof-5533c80</t>
  </si>
  <si>
    <t>qmof-57bd41b</t>
  </si>
  <si>
    <t>qmof-d4d4dbf</t>
  </si>
  <si>
    <t>qmof-a567c29</t>
  </si>
  <si>
    <t>qmof-7c7fd1a</t>
  </si>
  <si>
    <t>qmof-98f643f</t>
  </si>
  <si>
    <t>qmof-d2f08f6</t>
  </si>
  <si>
    <t>qmof-145af0e</t>
  </si>
  <si>
    <t>qmof-808b97f</t>
  </si>
  <si>
    <t>qmof-1013282</t>
  </si>
  <si>
    <t>qmof-70b2910</t>
  </si>
  <si>
    <t>qmof-bf50ae7</t>
  </si>
  <si>
    <t>qmof-8b511ee</t>
  </si>
  <si>
    <t>qmof-56e3289</t>
  </si>
  <si>
    <t>qmof-12d18bf</t>
  </si>
  <si>
    <t>qmof-e6fc101</t>
  </si>
  <si>
    <t>qmof-d76f8fd</t>
  </si>
  <si>
    <t>qmof-42e8bf9</t>
  </si>
  <si>
    <t>qmof-029d2b0</t>
  </si>
  <si>
    <t>qmof-6efed02</t>
  </si>
  <si>
    <t>qmof-e230445</t>
  </si>
  <si>
    <t>qmof-3b1c2bf</t>
  </si>
  <si>
    <t>qmof-859646d</t>
  </si>
  <si>
    <t>qmof-4fe6fe2</t>
  </si>
  <si>
    <t>qmof-edd4ef0</t>
  </si>
  <si>
    <t>qmof-2bdd6ef</t>
  </si>
  <si>
    <t>qmof-8bfd99e</t>
  </si>
  <si>
    <t>qmof-4e884d7</t>
  </si>
  <si>
    <t>qmof-35562f1</t>
  </si>
  <si>
    <t>qmof-b8f1825</t>
  </si>
  <si>
    <t>qmof-2d93e62</t>
  </si>
  <si>
    <t>qmof-0454c23</t>
  </si>
  <si>
    <t>qmof-e482ff6</t>
  </si>
  <si>
    <t>qmof-5b07106</t>
  </si>
  <si>
    <t>qmof-9fa77bd</t>
  </si>
  <si>
    <t>qmof-ddab43b</t>
  </si>
  <si>
    <t>qmof-6c38eb4</t>
  </si>
  <si>
    <t>qmof-126dd4e</t>
  </si>
  <si>
    <t>qmof-705ecf9</t>
  </si>
  <si>
    <t>qmof-4a57b79</t>
  </si>
  <si>
    <t>qmof-435674b</t>
  </si>
  <si>
    <t>qmof-b0bde78</t>
  </si>
  <si>
    <t>qmof-04459f0</t>
  </si>
  <si>
    <t>qmof-9c61283</t>
  </si>
  <si>
    <t>qmof-d57448c</t>
  </si>
  <si>
    <t>qmof-b5d33ff</t>
  </si>
  <si>
    <t>qmof-909d17d</t>
  </si>
  <si>
    <t>qmof-c3d8aec</t>
  </si>
  <si>
    <t>qmof-47e505d</t>
  </si>
  <si>
    <t>qmof-8549a5b</t>
  </si>
  <si>
    <t>qmof-360dd73</t>
  </si>
  <si>
    <t>qmof-34515cf</t>
  </si>
  <si>
    <t>qmof-e0dc4ed</t>
  </si>
  <si>
    <t>qmof-65e5c0d</t>
  </si>
  <si>
    <t>qmof-88da678</t>
  </si>
  <si>
    <t>qmof-26780e7</t>
  </si>
  <si>
    <t>qmof-dbc27ec</t>
  </si>
  <si>
    <t>qmof-32cde2f</t>
  </si>
  <si>
    <t>qmof-b33b31e</t>
  </si>
  <si>
    <t>qmof-089b013</t>
  </si>
  <si>
    <t>qmof-0bbe81c</t>
  </si>
  <si>
    <t>qmof-f1859dd</t>
  </si>
  <si>
    <t>qmof-f05406c</t>
  </si>
  <si>
    <t>qmof-86d21dc</t>
  </si>
  <si>
    <t>qmof-e65b4c0</t>
  </si>
  <si>
    <t>qmof-1b23ab1</t>
  </si>
  <si>
    <t>qmof-add8947</t>
  </si>
  <si>
    <t>qmof-e96e55e</t>
  </si>
  <si>
    <t>qmof-d962920</t>
  </si>
  <si>
    <t>qmof-8f835a4</t>
  </si>
  <si>
    <t>qmof-ddfc64a</t>
  </si>
  <si>
    <t>qmof-0c64ba3</t>
  </si>
  <si>
    <t>qmof-b808abd</t>
  </si>
  <si>
    <t>qmof-20e559b</t>
  </si>
  <si>
    <t>qmof-591956d</t>
  </si>
  <si>
    <t>qmof-5fa242c</t>
  </si>
  <si>
    <t>qmof-70c044b</t>
  </si>
  <si>
    <t>qmof-70f4cf7</t>
  </si>
  <si>
    <t>qmof-d4d3c5f</t>
  </si>
  <si>
    <t>qmof-5ea3d58</t>
  </si>
  <si>
    <t>qmof-5e0ed29</t>
  </si>
  <si>
    <t>qmof-108b337</t>
  </si>
  <si>
    <t>qmof-0b9c9b5</t>
  </si>
  <si>
    <t>qmof-c136b83</t>
  </si>
  <si>
    <t>qmof-0af7444</t>
  </si>
  <si>
    <t>qmof-4dbdf12</t>
  </si>
  <si>
    <t>qmof-23d6bfc</t>
  </si>
  <si>
    <t>qmof-76724f2</t>
  </si>
  <si>
    <t>qmof-6bf0ec2</t>
  </si>
  <si>
    <t>qmof-a76ae33</t>
  </si>
  <si>
    <t>qmof-ab3cb93</t>
  </si>
  <si>
    <t>qmof-ddefcd4</t>
  </si>
  <si>
    <t>qmof-2a30c18</t>
  </si>
  <si>
    <t>qmof-747ed4e</t>
  </si>
  <si>
    <t>qmof-6a840fe</t>
  </si>
  <si>
    <t>qmof-03090a5</t>
  </si>
  <si>
    <t>qmof-136fa43</t>
  </si>
  <si>
    <t>qmof-0dc00e5</t>
  </si>
  <si>
    <t>qmof-50b9f96</t>
  </si>
  <si>
    <t>qmof-536a1f0</t>
  </si>
  <si>
    <t>qmof-03cca0a</t>
  </si>
  <si>
    <t>qmof-2b2a726</t>
  </si>
  <si>
    <t>qmof-c376f20</t>
  </si>
  <si>
    <t>qmof-e49dfd4</t>
  </si>
  <si>
    <t>qmof-739453e</t>
  </si>
  <si>
    <t>qmof-99e633f</t>
  </si>
  <si>
    <t>qmof-b5a79ba</t>
  </si>
  <si>
    <t>qmof-9ceb223</t>
  </si>
  <si>
    <t>qmof-542a344</t>
  </si>
  <si>
    <t>qmof-4124b8d</t>
  </si>
  <si>
    <t>qmof-001ef83</t>
  </si>
  <si>
    <t>qmof-ab01344</t>
  </si>
  <si>
    <t>qmof-d12960f</t>
  </si>
  <si>
    <t>qmof-19172d5</t>
  </si>
  <si>
    <t>qmof-d4c1cf1</t>
  </si>
  <si>
    <t>qmof-b882056</t>
  </si>
  <si>
    <t>qmof-7e9c77b</t>
  </si>
  <si>
    <t>qmof-670fdd3</t>
  </si>
  <si>
    <t>qmof-97bca44</t>
  </si>
  <si>
    <t>qmof-3133b45</t>
  </si>
  <si>
    <t>qmof-ab2c780</t>
  </si>
  <si>
    <t>qmof-1a90743</t>
  </si>
  <si>
    <t>qmof-87d4896</t>
  </si>
  <si>
    <t>qmof-7a182f0</t>
  </si>
  <si>
    <t>qmof-2e6cac6</t>
  </si>
  <si>
    <t>qmof-b87071b</t>
  </si>
  <si>
    <t>qmof-8e4eda8</t>
  </si>
  <si>
    <t>qmof-86b73f0</t>
  </si>
  <si>
    <t>qmof-6ebc141</t>
  </si>
  <si>
    <t>qmof-2522b56</t>
  </si>
  <si>
    <t>qmof-ae6b8ab</t>
  </si>
  <si>
    <t>qmof-2d9f5f9</t>
  </si>
  <si>
    <t>qmof-33c6e83</t>
  </si>
  <si>
    <t>qmof-da4d665</t>
  </si>
  <si>
    <t>qmof-6005a80</t>
  </si>
  <si>
    <t>qmof-6bd9402</t>
  </si>
  <si>
    <t>qmof-e53ae74</t>
  </si>
  <si>
    <t>qmof-720efb8</t>
  </si>
  <si>
    <t>qmof-53df3c7</t>
  </si>
  <si>
    <t>qmof-31a720c</t>
  </si>
  <si>
    <t>qmof-1eb514c</t>
  </si>
  <si>
    <t>qmof-3d17539</t>
  </si>
  <si>
    <t>qmof-642b86d</t>
  </si>
  <si>
    <t>qmof-042db04</t>
  </si>
  <si>
    <t>qmof-ae1a15f</t>
  </si>
  <si>
    <t>qmof-2bf6c21</t>
  </si>
  <si>
    <t>qmof-dd09d8f</t>
  </si>
  <si>
    <t>qmof-855d1ed</t>
  </si>
  <si>
    <t>qmof-36f1e77</t>
  </si>
  <si>
    <t>qmof-25e44c3</t>
  </si>
  <si>
    <t>qmof-362bef5</t>
  </si>
  <si>
    <t>qmof-6d32b28</t>
  </si>
  <si>
    <t>qmof-067c272</t>
  </si>
  <si>
    <t>qmof-308a75f</t>
  </si>
  <si>
    <t>qmof-cbad0dc</t>
  </si>
  <si>
    <t>qmof-bea0429</t>
  </si>
  <si>
    <t>qmof-6729ffe</t>
  </si>
  <si>
    <t>qmof-c8df599</t>
  </si>
  <si>
    <t>qmof-3a9ad54</t>
  </si>
  <si>
    <t>qmof-408d287</t>
  </si>
  <si>
    <t>qmof-ee1da8c</t>
  </si>
  <si>
    <t>qmof-350f7da</t>
  </si>
  <si>
    <t>qmof-3f72d8d</t>
  </si>
  <si>
    <t>qmof-7c74ed0</t>
  </si>
  <si>
    <t>qmof-09f59ca</t>
  </si>
  <si>
    <t>qmof-edbe499</t>
  </si>
  <si>
    <t>qmof-92b4b13</t>
  </si>
  <si>
    <t>qmof-250bcfe</t>
  </si>
  <si>
    <t>qmof-7dbddd2</t>
  </si>
  <si>
    <t>qmof-a123871</t>
  </si>
  <si>
    <t>qmof-458f21b</t>
  </si>
  <si>
    <t>qmof-2c0fa92</t>
  </si>
  <si>
    <t>qmof-050c6ef</t>
  </si>
  <si>
    <t>qmof-1a5f96c</t>
  </si>
  <si>
    <t>qmof-a2987bf</t>
  </si>
  <si>
    <t>qmof-9ae4bed</t>
  </si>
  <si>
    <t>qmof-00afe28</t>
  </si>
  <si>
    <t>qmof-3643545</t>
  </si>
  <si>
    <t>qmof-645a178</t>
  </si>
  <si>
    <t>qmof-36fc2b5</t>
  </si>
  <si>
    <t>qmof-bdc796a</t>
  </si>
  <si>
    <t>qmof-00e611b</t>
  </si>
  <si>
    <t>qmof-7dd9b74</t>
  </si>
  <si>
    <t>qmof-1f08cd7</t>
  </si>
  <si>
    <t>qmof-5947f65</t>
  </si>
  <si>
    <t>qmof-cfee5a8</t>
  </si>
  <si>
    <t>qmof-1bdd4c5</t>
  </si>
  <si>
    <t>qmof-52e1c67</t>
  </si>
  <si>
    <t>qmof-09eb351</t>
  </si>
  <si>
    <t>qmof-6fd66b2</t>
  </si>
  <si>
    <t>qmof-f199346</t>
  </si>
  <si>
    <t>qmof-1dc8075</t>
  </si>
  <si>
    <t>qmof-c8ae741</t>
  </si>
  <si>
    <t>qmof-80fed89</t>
  </si>
  <si>
    <t>qmof-9034501</t>
  </si>
  <si>
    <t>qmof-d6d8373</t>
  </si>
  <si>
    <t>qmof-684e6eb</t>
  </si>
  <si>
    <t>qmof-a879a21</t>
  </si>
  <si>
    <t>qmof-6fcc83e</t>
  </si>
  <si>
    <t>qmof-7d6715f</t>
  </si>
  <si>
    <t>qmof-4fbb0a5</t>
  </si>
  <si>
    <t>qmof-63d089a</t>
  </si>
  <si>
    <t>qmof-ab32015</t>
  </si>
  <si>
    <t>qmof-21f0ad6</t>
  </si>
  <si>
    <t>qmof-08ad999</t>
  </si>
  <si>
    <t>qmof-9044ea9</t>
  </si>
  <si>
    <t>qmof-c85eddf</t>
  </si>
  <si>
    <t>qmof-cf68a4b</t>
  </si>
  <si>
    <t>qmof-83c480c</t>
  </si>
  <si>
    <t>qmof-08c5035</t>
  </si>
  <si>
    <t>qmof-3f9372d</t>
  </si>
  <si>
    <t>qmof-1f389ca</t>
  </si>
  <si>
    <t>qmof-b99f6b2</t>
  </si>
  <si>
    <t>qmof-ae979f1</t>
  </si>
  <si>
    <t>qmof-34904e2</t>
  </si>
  <si>
    <t>qmof-babba36</t>
  </si>
  <si>
    <t>qmof-58cb01d</t>
  </si>
  <si>
    <t>qmof-8146e49</t>
  </si>
  <si>
    <t>qmof-8f8e33d</t>
  </si>
  <si>
    <t>qmof-91e9d17</t>
  </si>
  <si>
    <t>qmof-bbb6f1d</t>
  </si>
  <si>
    <t>qmof-9ae3430</t>
  </si>
  <si>
    <t>qmof-40f78ce</t>
  </si>
  <si>
    <t>qmof-1794723</t>
  </si>
  <si>
    <t>qmof-a36c542</t>
  </si>
  <si>
    <t>qmof-211265f</t>
  </si>
  <si>
    <t>qmof-3c5676c</t>
  </si>
  <si>
    <t>qmof-35e2d08</t>
  </si>
  <si>
    <t>qmof-4125488</t>
  </si>
  <si>
    <t>qmof-f171323</t>
  </si>
  <si>
    <t>qmof-e2276ee</t>
  </si>
  <si>
    <t>qmof-20020d6</t>
  </si>
  <si>
    <t>qmof-10cf41c</t>
  </si>
  <si>
    <t>qmof-d8703ab</t>
  </si>
  <si>
    <t>qmof-0475987</t>
  </si>
  <si>
    <t>qmof-26ddf3f</t>
  </si>
  <si>
    <t>qmof-070d551</t>
  </si>
  <si>
    <t>qmof-b156e7f</t>
  </si>
  <si>
    <t>qmof-7c3b12f</t>
  </si>
  <si>
    <t>qmof-104309e</t>
  </si>
  <si>
    <t>qmof-2fe9d9b</t>
  </si>
  <si>
    <t>qmof-1ca5878</t>
  </si>
  <si>
    <t>qmof-00f576b</t>
  </si>
  <si>
    <t>qmof-954c057</t>
  </si>
  <si>
    <t>qmof-a98810e</t>
  </si>
  <si>
    <t>qmof-391d6b2</t>
  </si>
  <si>
    <t>qmof-2446a3a</t>
  </si>
  <si>
    <t>qmof-ef42d2a</t>
  </si>
  <si>
    <t>qmof-cef46c3</t>
  </si>
  <si>
    <t>qmof-4c18ced</t>
  </si>
  <si>
    <t>qmof-f0bdd71</t>
  </si>
  <si>
    <t>qmof-0e8c4b6</t>
  </si>
  <si>
    <t>qmof-35f10de</t>
  </si>
  <si>
    <t>qmof-04b3678</t>
  </si>
  <si>
    <t>qmof-2fa85e9</t>
  </si>
  <si>
    <t>qmof-c861c48</t>
  </si>
  <si>
    <t>qmof-4d635ee</t>
  </si>
  <si>
    <t>qmof-7ce0736</t>
  </si>
  <si>
    <t>qmof-ec8a9b7</t>
  </si>
  <si>
    <t>qmof-02d2885</t>
  </si>
  <si>
    <t>qmof-20529db</t>
  </si>
  <si>
    <t>qmof-81003ca</t>
  </si>
  <si>
    <t>qmof-76b43c3</t>
  </si>
  <si>
    <t>qmof-2959e3b</t>
  </si>
  <si>
    <t>qmof-cad1202</t>
  </si>
  <si>
    <t>qmof-8281b85</t>
  </si>
  <si>
    <t>qmof-468de1c</t>
  </si>
  <si>
    <t>qmof-053dc27</t>
  </si>
  <si>
    <t>qmof-2b351d2</t>
  </si>
  <si>
    <t>qmof-c398fa7</t>
  </si>
  <si>
    <t>qmof-4f49da6</t>
  </si>
  <si>
    <t>qmof-23be8ef</t>
  </si>
  <si>
    <t>qmof-966fade</t>
  </si>
  <si>
    <t>qmof-a3576ea</t>
  </si>
  <si>
    <t>qmof-d6ddf36</t>
  </si>
  <si>
    <t>qmof-83e4c15</t>
  </si>
  <si>
    <t>qmof-2c16169</t>
  </si>
  <si>
    <t>qmof-00a989b</t>
  </si>
  <si>
    <t>qmof-a7ea515</t>
  </si>
  <si>
    <t>qmof-cb5f8d9</t>
  </si>
  <si>
    <t>qmof-13f5324</t>
  </si>
  <si>
    <t>qmof-2449d69</t>
  </si>
  <si>
    <t>qmof-77e8bf6</t>
  </si>
  <si>
    <t>qmof-a7d7957</t>
  </si>
  <si>
    <t>qmof-6bd80b9</t>
  </si>
  <si>
    <t>qmof-624a8f0</t>
  </si>
  <si>
    <t>qmof-ea9f5eb</t>
  </si>
  <si>
    <t>qmof-7b0b569</t>
  </si>
  <si>
    <t>qmof-f16186c</t>
  </si>
  <si>
    <t>qmof-87bcdf8</t>
  </si>
  <si>
    <t>qmof-0690988</t>
  </si>
  <si>
    <t>qmof-5c2af2c</t>
  </si>
  <si>
    <t>qmof-0782391</t>
  </si>
  <si>
    <t>qmof-edc50fe</t>
  </si>
  <si>
    <t>qmof-dbf0b69</t>
  </si>
  <si>
    <t>qmof-64af24e</t>
  </si>
  <si>
    <t>qmof-2657d57</t>
  </si>
  <si>
    <t>qmof-affcedc</t>
  </si>
  <si>
    <t>qmof-981431f</t>
  </si>
  <si>
    <t>qmof-0d1ec57</t>
  </si>
  <si>
    <t>qmof-9940a4e</t>
  </si>
  <si>
    <t>qmof-7acc00d</t>
  </si>
  <si>
    <t>qmof-40fadd9</t>
  </si>
  <si>
    <t>qmof-a498ebd</t>
  </si>
  <si>
    <t>qmof-e8ce4cf</t>
  </si>
  <si>
    <t>qmof-a5caf55</t>
  </si>
  <si>
    <t>qmof-7c7b7c4</t>
  </si>
  <si>
    <t>qmof-8c5d275</t>
  </si>
  <si>
    <t>qmof-d17a645</t>
  </si>
  <si>
    <t>qmof-c1bc002</t>
  </si>
  <si>
    <t>qmof-05d14ae</t>
  </si>
  <si>
    <t>qmof-1e1bf28</t>
  </si>
  <si>
    <t>qmof-c0bdee5</t>
  </si>
  <si>
    <t>qmof-258a220</t>
  </si>
  <si>
    <t>qmof-1cc6d2b</t>
  </si>
  <si>
    <t>qmof-7e9d037</t>
  </si>
  <si>
    <t>qmof-d45c96f</t>
  </si>
  <si>
    <t>qmof-b1d5255</t>
  </si>
  <si>
    <t>qmof-09cb4ce</t>
  </si>
  <si>
    <t>qmof-9c977f5</t>
  </si>
  <si>
    <t>qmof-e6be400</t>
  </si>
  <si>
    <t>qmof-efdc343</t>
  </si>
  <si>
    <t>qmof-b0402ac</t>
  </si>
  <si>
    <t>qmof-be35ab2</t>
  </si>
  <si>
    <t>qmof-2308de6</t>
  </si>
  <si>
    <t>qmof-d270b21</t>
  </si>
  <si>
    <t>qmof-c7fbe0d</t>
  </si>
  <si>
    <t>qmof-5c23399</t>
  </si>
  <si>
    <t>qmof-510e27f</t>
  </si>
  <si>
    <t>qmof-a4a3887</t>
  </si>
  <si>
    <t>qmof-ae8c853</t>
  </si>
  <si>
    <t>qmof-cdab0e2</t>
  </si>
  <si>
    <t>qmof-0625810</t>
  </si>
  <si>
    <t>qmof-828f8b4</t>
  </si>
  <si>
    <t>qmof-ceef48c</t>
  </si>
  <si>
    <t>qmof-e0800cd</t>
  </si>
  <si>
    <t>qmof-2155e19</t>
  </si>
  <si>
    <t>qmof-a077195</t>
  </si>
  <si>
    <t>qmof-0b496b6</t>
  </si>
  <si>
    <t>qmof-beeff21</t>
  </si>
  <si>
    <t>qmof-10ddadb</t>
  </si>
  <si>
    <t>qmof-28aae3b</t>
  </si>
  <si>
    <t>qmof-e80fd66</t>
  </si>
  <si>
    <t>qmof-5bcace3</t>
  </si>
  <si>
    <t>qmof-167482e</t>
  </si>
  <si>
    <t>qmof-6549231</t>
  </si>
  <si>
    <t>qmof-7981a75</t>
  </si>
  <si>
    <t>qmof-d689892</t>
  </si>
  <si>
    <t>qmof-1ff5688</t>
  </si>
  <si>
    <t>qmof-70f59fa</t>
  </si>
  <si>
    <t>qmof-191c12e</t>
  </si>
  <si>
    <t>qmof-4cc3c71</t>
  </si>
  <si>
    <t>qmof-e2b9aa4</t>
  </si>
  <si>
    <t>qmof-6db4857</t>
  </si>
  <si>
    <t>qmof-a41b944</t>
  </si>
  <si>
    <t>qmof-3c5b84b</t>
  </si>
  <si>
    <t>qmof-2f0e858</t>
  </si>
  <si>
    <t>qmof-94e212d</t>
  </si>
  <si>
    <t>qmof-afcc0ad</t>
  </si>
  <si>
    <t>qmof-e125d99</t>
  </si>
  <si>
    <t>qmof-d535864</t>
  </si>
  <si>
    <t>qmof-2556db0</t>
  </si>
  <si>
    <t>qmof-dfed9ce</t>
  </si>
  <si>
    <t>qmof-295bfb2</t>
  </si>
  <si>
    <t>qmof-0344ac0</t>
  </si>
  <si>
    <t>qmof-a0b1b43</t>
  </si>
  <si>
    <t>qmof-8e3629b</t>
  </si>
  <si>
    <t>qmof-d856602</t>
  </si>
  <si>
    <t>qmof-7ee5c89</t>
  </si>
  <si>
    <t>qmof-17a96f5</t>
  </si>
  <si>
    <t>qmof-3ada75c</t>
  </si>
  <si>
    <t>qmof-a9002ca</t>
  </si>
  <si>
    <t>qmof-5a93d85</t>
  </si>
  <si>
    <t>qmof-9c2bfdc</t>
  </si>
  <si>
    <t>qmof-f19d234</t>
  </si>
  <si>
    <t>qmof-80be546</t>
  </si>
  <si>
    <t>qmof-c95d01f</t>
  </si>
  <si>
    <t>qmof-9fd01d7</t>
  </si>
  <si>
    <t>qmof-acc11bc</t>
  </si>
  <si>
    <t>qmof-55c83e8</t>
  </si>
  <si>
    <t>qmof-72a3c74</t>
  </si>
  <si>
    <t>qmof-e628246</t>
  </si>
  <si>
    <t>qmof-28e1e79</t>
  </si>
  <si>
    <t>qmof-571d405</t>
  </si>
  <si>
    <t>qmof-460d167</t>
  </si>
  <si>
    <t>qmof-9adcf1a</t>
  </si>
  <si>
    <t>qmof-c0f392b</t>
  </si>
  <si>
    <t>qmof-c8c0b58</t>
  </si>
  <si>
    <t>qmof-a4ece54</t>
  </si>
  <si>
    <t>qmof-d481578</t>
  </si>
  <si>
    <t>qmof-bff6e3a</t>
  </si>
  <si>
    <t>qmof-2ae9d62</t>
  </si>
  <si>
    <t>qmof-2c1dcb9</t>
  </si>
  <si>
    <t>qmof-3e22e52</t>
  </si>
  <si>
    <t>qmof-85790cf</t>
  </si>
  <si>
    <t>qmof-1b07b31</t>
  </si>
  <si>
    <t>qmof-652d6b7</t>
  </si>
  <si>
    <t>qmof-ddbf934</t>
  </si>
  <si>
    <t>qmof-c6cd4fd</t>
  </si>
  <si>
    <t>qmof-b71cc86</t>
  </si>
  <si>
    <t>qmof-6d6cff3</t>
  </si>
  <si>
    <t>qmof-b46a7a6</t>
  </si>
  <si>
    <t>qmof-116061c</t>
  </si>
  <si>
    <t>qmof-46ac557</t>
  </si>
  <si>
    <t>qmof-b0f5ecd</t>
  </si>
  <si>
    <t>qmof-d689f74</t>
  </si>
  <si>
    <t>qmof-38eac89</t>
  </si>
  <si>
    <t>qmof-9e477b5</t>
  </si>
  <si>
    <t>qmof-e5ef618</t>
  </si>
  <si>
    <t>qmof-5e5ad16</t>
  </si>
  <si>
    <t>qmof-0df517f</t>
  </si>
  <si>
    <t>qmof-e566fbb</t>
  </si>
  <si>
    <t>qmof-129e3a9</t>
  </si>
  <si>
    <t>qmof-73ef0e4</t>
  </si>
  <si>
    <t>qmof-66c3285</t>
  </si>
  <si>
    <t>qmof-32a3837</t>
  </si>
  <si>
    <t>qmof-ae4bb38</t>
  </si>
  <si>
    <t>qmof-8eb67f4</t>
  </si>
  <si>
    <t>qmof-51350de</t>
  </si>
  <si>
    <t>qmof-8d68d51</t>
  </si>
  <si>
    <t>qmof-9fbdc0b</t>
  </si>
  <si>
    <t>qmof-bb51b6f</t>
  </si>
  <si>
    <t>qmof-d544575</t>
  </si>
  <si>
    <t>qmof-6c0ffdd</t>
  </si>
  <si>
    <t>qmof-1647c66</t>
  </si>
  <si>
    <t>qmof-bd7e56c</t>
  </si>
  <si>
    <t>qmof-5b4423d</t>
  </si>
  <si>
    <t>qmof-943fcb0</t>
  </si>
  <si>
    <t>qmof-0c33be9</t>
  </si>
  <si>
    <t>qmof-4577c03</t>
  </si>
  <si>
    <t>qmof-2a8957f</t>
  </si>
  <si>
    <t>qmof-15ff994</t>
  </si>
  <si>
    <t>qmof-b517439</t>
  </si>
  <si>
    <t>qmof-ef7a4cd</t>
  </si>
  <si>
    <t>qmof-dbcf346</t>
  </si>
  <si>
    <t>qmof-7bb0742</t>
  </si>
  <si>
    <t>qmof-8f721fc</t>
  </si>
  <si>
    <t>qmof-ef126da</t>
  </si>
  <si>
    <t>qmof-2d1b778</t>
  </si>
  <si>
    <t>qmof-07c91b5</t>
  </si>
  <si>
    <t>qmof-c946ba5</t>
  </si>
  <si>
    <t>qmof-7974618</t>
  </si>
  <si>
    <t>qmof-e2ef78a</t>
  </si>
  <si>
    <t>qmof-2aecb3c</t>
  </si>
  <si>
    <t>qmof-c7fd3ba</t>
  </si>
  <si>
    <t>qmof-748e762</t>
  </si>
  <si>
    <t>qmof-2edfe81</t>
  </si>
  <si>
    <t>qmof-35c161a</t>
  </si>
  <si>
    <t>qmof-9bc797a</t>
  </si>
  <si>
    <t>qmof-6204da9</t>
  </si>
  <si>
    <t>qmof-51b139b</t>
  </si>
  <si>
    <t>qmof-7a361fd</t>
  </si>
  <si>
    <t>qmof-3a8ae72</t>
  </si>
  <si>
    <t>qmof-a7a93aa</t>
  </si>
  <si>
    <t>qmof-7f11edf</t>
  </si>
  <si>
    <t>qmof-e0cb981</t>
  </si>
  <si>
    <t>qmof-a770d67</t>
  </si>
  <si>
    <t>qmof-b4a544a</t>
  </si>
  <si>
    <t>qmof-c10e1fd</t>
  </si>
  <si>
    <t>qmof-2383028</t>
  </si>
  <si>
    <t>qmof-a46e53c</t>
  </si>
  <si>
    <t>qmof-9ef6fed</t>
  </si>
  <si>
    <t>qmof-02c0106</t>
  </si>
  <si>
    <t>qmof-75d2f5f</t>
  </si>
  <si>
    <t>qmof-5ab6b28</t>
  </si>
  <si>
    <t>qmof-165659f</t>
  </si>
  <si>
    <t>qmof-a0b0c6b</t>
  </si>
  <si>
    <t>qmof-eaa4006</t>
  </si>
  <si>
    <t>qmof-0505344</t>
  </si>
  <si>
    <t>qmof-ccbc5fe</t>
  </si>
  <si>
    <t>qmof-9931f8f</t>
  </si>
  <si>
    <t>qmof-7344c24</t>
  </si>
  <si>
    <t>qmof-27ecb45</t>
  </si>
  <si>
    <t>qmof-861ea4a</t>
  </si>
  <si>
    <t>qmof-255b822</t>
  </si>
  <si>
    <t>name</t>
  </si>
  <si>
    <t>formula</t>
  </si>
  <si>
    <t>WAWRES01_FSR</t>
  </si>
  <si>
    <t>XEHFOH_FSR</t>
  </si>
  <si>
    <t>ETUSIW_FSR</t>
  </si>
  <si>
    <t>PEYGUW_FSR</t>
  </si>
  <si>
    <t>PEJXAF01_FSR</t>
  </si>
  <si>
    <t>TEYWOL_FSR</t>
  </si>
  <si>
    <t>boydwoo_str_m3_o14_o24_pcu_sym_108</t>
  </si>
  <si>
    <t>TACDIL_FSR</t>
  </si>
  <si>
    <t>SABZED_FSR</t>
  </si>
  <si>
    <t>LOVSOE_FSR</t>
  </si>
  <si>
    <t>SAGSUP01_FSR</t>
  </si>
  <si>
    <t>NEMZIQ_FSR</t>
  </si>
  <si>
    <t>SAVMIM_FSR</t>
  </si>
  <si>
    <t>TAWNUC_FSR</t>
  </si>
  <si>
    <t>CECVOX_FSR</t>
  </si>
  <si>
    <t>WEWXED_FSR</t>
  </si>
  <si>
    <t>BAMSEN_FSR</t>
  </si>
  <si>
    <t>KIZXIA_FSR</t>
  </si>
  <si>
    <t>ABALOF_FSR</t>
  </si>
  <si>
    <t>COCYUP_FSR</t>
  </si>
  <si>
    <t>TEBZEF_FSR</t>
  </si>
  <si>
    <t>boydwoo_str_m3_o18_o22_pcu_sym_8</t>
  </si>
  <si>
    <t>UHUWEC_FSR</t>
  </si>
  <si>
    <t>CECYOY_FSR</t>
  </si>
  <si>
    <t>boydwoo_str_m7_o11_o24_bcu_sym_33</t>
  </si>
  <si>
    <t>INEQID01_FSR</t>
  </si>
  <si>
    <t>DIPFIR_FSR</t>
  </si>
  <si>
    <t>QUNZUV_FSR</t>
  </si>
  <si>
    <t>WUYGON_FSR</t>
  </si>
  <si>
    <t>PADDOP_FSR</t>
  </si>
  <si>
    <t>gmof_Zn2O8N2-BDC_A-irmof14_A_No133</t>
  </si>
  <si>
    <t>RUJFOS_FSR</t>
  </si>
  <si>
    <t>SIPYAS01_FSR</t>
  </si>
  <si>
    <t>LAZDEW_FSR</t>
  </si>
  <si>
    <t>AZIROQ_FSR</t>
  </si>
  <si>
    <t>SUNMOE_FSR</t>
  </si>
  <si>
    <t>boydwoo_str_m3_o7_o11_pcu_sym_233</t>
  </si>
  <si>
    <t>gmof_Zn4O13-BDC_A-irmof20_A_No461</t>
  </si>
  <si>
    <t>LUMSIX_FSR</t>
  </si>
  <si>
    <t>LIWMOU_FSR</t>
  </si>
  <si>
    <t>BAYTEB_FSR</t>
  </si>
  <si>
    <t>core_HIGRIA_freeONLY</t>
  </si>
  <si>
    <t>ALOWAA_FSR</t>
  </si>
  <si>
    <t>VUKHEP_FSR</t>
  </si>
  <si>
    <t>GESDEP_FSR</t>
  </si>
  <si>
    <t>boydwoo_str_m3_o13_o15_pcu_sym_193</t>
  </si>
  <si>
    <t>AHOBAB_FSR</t>
  </si>
  <si>
    <t>ENAQER_FSR</t>
  </si>
  <si>
    <t>QAYGOP_FSR</t>
  </si>
  <si>
    <t>QIQRUF_FSR</t>
  </si>
  <si>
    <t>CUHMAM01_FSR</t>
  </si>
  <si>
    <t>gmof_CuN4-SiF6-DPAC_No8</t>
  </si>
  <si>
    <t>core_ILIMOH_freeONLY</t>
  </si>
  <si>
    <t>boydwoo_str_m3_o10_o23_pcu_sym_214</t>
  </si>
  <si>
    <t>boydwoo_str_m3_o1_o20_pcu_sym_40</t>
  </si>
  <si>
    <t>boydwoo_str_m3_o11_o16_pcu_sym_108</t>
  </si>
  <si>
    <t>OSOMIT_FSR</t>
  </si>
  <si>
    <t>HAFCOJ_FSR</t>
  </si>
  <si>
    <t>XEMKIK_FSR</t>
  </si>
  <si>
    <t>KEYDEZ_FSR</t>
  </si>
  <si>
    <t>UMAGAS_FSR</t>
  </si>
  <si>
    <t>boydwoo_str_m4_Al_o13_o21_acs_sym_138</t>
  </si>
  <si>
    <t>boydwoo_str_m4_Al_o6_o20_acs_sym_92</t>
  </si>
  <si>
    <t>boydwoo_str_m3_o12_o13_pcu_sym_106</t>
  </si>
  <si>
    <t>NESPAC_FSR</t>
  </si>
  <si>
    <t>MOVGAH_FSR</t>
  </si>
  <si>
    <t>MOHFIA_FSR</t>
  </si>
  <si>
    <t>ELINET_FSR</t>
  </si>
  <si>
    <t>boydwoo_str_m3_o3_o26_pcu_sym_272</t>
  </si>
  <si>
    <t>gmof_CuN4-SiF6-ADC_No13</t>
  </si>
  <si>
    <t>BUVZOI_FSR</t>
  </si>
  <si>
    <t>CIXZIS_FSR</t>
  </si>
  <si>
    <t>gmof_Zn2O8N2-ADC_A-irmof6_A_No723</t>
  </si>
  <si>
    <t>NILDOD_FSR</t>
  </si>
  <si>
    <t>CORZEP_FSR</t>
  </si>
  <si>
    <t>boydwoo_str_m3_o4_o13_pcu_sym_123</t>
  </si>
  <si>
    <t>DOPKOK_FSR</t>
  </si>
  <si>
    <t>EPEYAA_FSR</t>
  </si>
  <si>
    <t>PEYHAF_FSR</t>
  </si>
  <si>
    <t>YEHCAR_FSR</t>
  </si>
  <si>
    <t>WOPDOV_FSR</t>
  </si>
  <si>
    <t>LADKAF_FSR</t>
  </si>
  <si>
    <t>PEDSUN_FSR</t>
  </si>
  <si>
    <t>MEYLUZ_FSR</t>
  </si>
  <si>
    <t>BUXKAH_FSR</t>
  </si>
  <si>
    <t>LIXROZ_FSR</t>
  </si>
  <si>
    <t>AGIJUW_FSR</t>
  </si>
  <si>
    <t>boydwoo_str_m3_o4_o22_pcu_sym_260</t>
  </si>
  <si>
    <t>boydwoo_str_m3_o26_o28_pcu_sym_123</t>
  </si>
  <si>
    <t>POJTIS01_FSR</t>
  </si>
  <si>
    <t>gmof_Al2O6-BDC_B-fum_B_No88</t>
  </si>
  <si>
    <t>XAGLAT_FSR</t>
  </si>
  <si>
    <t>JAPYEH_FSR</t>
  </si>
  <si>
    <t>LASTAB_FSR</t>
  </si>
  <si>
    <t>MOVVOK_FSR</t>
  </si>
  <si>
    <t>boydwoo_str_m3_o14_o24_pcu_sym_26</t>
  </si>
  <si>
    <t>CILXIH01_FSR</t>
  </si>
  <si>
    <t>boydwoo_str_m3_o11_o20_pcu_sym_99</t>
  </si>
  <si>
    <t>FOHSAW01_FSR</t>
  </si>
  <si>
    <t>BAGPOP01_FSR</t>
  </si>
  <si>
    <t>CIDZOG_FSR</t>
  </si>
  <si>
    <t>gmof_CuN4-SiF6-DPAC_No10</t>
  </si>
  <si>
    <t>boydwoo_str_m3_o24_o29_pcu_sym_127</t>
  </si>
  <si>
    <t>gmof_Zn2O8N2-DPAC_A-irmof8_A_No229</t>
  </si>
  <si>
    <t>NIHFEP_FSR</t>
  </si>
  <si>
    <t>ITOZUO_FSR</t>
  </si>
  <si>
    <t>boydwoo_str_m3_o1_o22_pcu_sym_5</t>
  </si>
  <si>
    <t>OGODOD_FSR</t>
  </si>
  <si>
    <t>RODMED_FSR</t>
  </si>
  <si>
    <t>boydwoo_str_m3_o6_o20_pcu_sym_1</t>
  </si>
  <si>
    <t>WEGLAX_FSR</t>
  </si>
  <si>
    <t>SABZON_FSR</t>
  </si>
  <si>
    <t>KAVWOV_FSR</t>
  </si>
  <si>
    <t>boydwoo_str_m5_Al_o10_o29_sra_sym_51</t>
  </si>
  <si>
    <t>NUXYOW_FSR</t>
  </si>
  <si>
    <t>boydwoo_str_m1_o13_o13_pcu_sym_138</t>
  </si>
  <si>
    <t>core_GIYTIS_SL</t>
  </si>
  <si>
    <t>MIJSII_FSR</t>
  </si>
  <si>
    <t>boydwoo_str_m3_o12_o16_pcu_sym_87</t>
  </si>
  <si>
    <t>DOCQOC_FSR</t>
  </si>
  <si>
    <t>AKEGON_FSR</t>
  </si>
  <si>
    <t>HINPEB_FSR</t>
  </si>
  <si>
    <t>ETUKEK_FSR</t>
  </si>
  <si>
    <t>CUQZEV_FSR</t>
  </si>
  <si>
    <t>TIHPEI_FSR</t>
  </si>
  <si>
    <t>KIVDID_FSR</t>
  </si>
  <si>
    <t>RACBUU_FSR</t>
  </si>
  <si>
    <t>IJEXUR_FSR</t>
  </si>
  <si>
    <t>KIZXUM_FSR</t>
  </si>
  <si>
    <t>DINYEG01_FSR</t>
  </si>
  <si>
    <t>IYAROR_FSR</t>
  </si>
  <si>
    <t>SAXMIP_FSR</t>
  </si>
  <si>
    <t>AKIQIU01_FSR</t>
  </si>
  <si>
    <t>boydwoo_str_m3_o10_o21_pcu_sym_151</t>
  </si>
  <si>
    <t>GEHQUG_FSR</t>
  </si>
  <si>
    <t>KUVRUQ_FSR</t>
  </si>
  <si>
    <t>gmof_CuN4-SiF6-DPAC_No7</t>
  </si>
  <si>
    <t>QUPBEJ_FSR</t>
  </si>
  <si>
    <t>TUMKET_FSR</t>
  </si>
  <si>
    <t>MEXTIV_FSR</t>
  </si>
  <si>
    <t>ERUDAY_FSR</t>
  </si>
  <si>
    <t>GOHZAG01_FSR</t>
  </si>
  <si>
    <t>POMKIM_FSR</t>
  </si>
  <si>
    <t>IPIPII_FSR</t>
  </si>
  <si>
    <t>QOKHIH_FSR</t>
  </si>
  <si>
    <t>MAHTUL_FSR</t>
  </si>
  <si>
    <t>gmof_Al2O6-DPAC_B-irmof7_B_No1270</t>
  </si>
  <si>
    <t>CADJAT_FSR</t>
  </si>
  <si>
    <t>QERWAL_FSR</t>
  </si>
  <si>
    <t>KALHOU_FSR</t>
  </si>
  <si>
    <t>gmof_Al2O6-BDC_B-irmof7_B_No693</t>
  </si>
  <si>
    <t>HISLEB_FSR</t>
  </si>
  <si>
    <t>VOTWUY_FSR</t>
  </si>
  <si>
    <t>XAFTAB_FSR</t>
  </si>
  <si>
    <t>boydwoo_str_m7_o1_o10_bcu_sym_181</t>
  </si>
  <si>
    <t>GABHOH_FSR</t>
  </si>
  <si>
    <t>OKIYEO_FSR</t>
  </si>
  <si>
    <t>boydwoo_str_m3_o11_o18_pcu_sym_16</t>
  </si>
  <si>
    <t>gmof_AlO6-mofHTB_No15</t>
  </si>
  <si>
    <t>tobacco_SR_cut_v1-8c_Zr_1_Ch_v2-3c_pyrrole_Ch_1DoU_Ch_2x2x2</t>
  </si>
  <si>
    <t>boydwoo_str_m3_o11_o22_pcu_sym_176</t>
  </si>
  <si>
    <t>UVUPIM_FSR</t>
  </si>
  <si>
    <t>IRACOU_FSR</t>
  </si>
  <si>
    <t>SUTJIC_FSR</t>
  </si>
  <si>
    <t>ROGROV_FSR</t>
  </si>
  <si>
    <t>gmof_Uio66Zr-irmof20_A-irmof8_A_No311</t>
  </si>
  <si>
    <t>gmof_Uio66Zr-BDC_A-irmof7_A_No283</t>
  </si>
  <si>
    <t>boydwoo_str_m7_Zn_o20_o25_bcu_sym_51</t>
  </si>
  <si>
    <t>VOMNIW_FSR</t>
  </si>
  <si>
    <t>NIXPOC_FSR</t>
  </si>
  <si>
    <t>DEFNOU_FSR</t>
  </si>
  <si>
    <t>EKIJAL_FSR</t>
  </si>
  <si>
    <t>UWIMET_FSR</t>
  </si>
  <si>
    <t>boydwoo_str_m7_Zn_o8_o17_bcu_sym_228</t>
  </si>
  <si>
    <t>VIXBEK_FSR</t>
  </si>
  <si>
    <t>boydwoo_str_m3_o7_o26_pcu_sym_28</t>
  </si>
  <si>
    <t>boydwoo_str_m3_o12_o16_pcu_sym_39</t>
  </si>
  <si>
    <t>OGOWAK_FSR</t>
  </si>
  <si>
    <t>WAZHIQ_FSR</t>
  </si>
  <si>
    <t>JULQIS_FSR</t>
  </si>
  <si>
    <t>NARSUW_FSR</t>
  </si>
  <si>
    <t>DUXKIR_FSR</t>
  </si>
  <si>
    <t>NOBRUT01_FSR</t>
  </si>
  <si>
    <t>gmof_CuN4-SiF6-DPAC_No5</t>
  </si>
  <si>
    <t>ZOZSEO_FSR</t>
  </si>
  <si>
    <t>FETLUM_FSR</t>
  </si>
  <si>
    <t>EVONOS_FSR</t>
  </si>
  <si>
    <t>UJUMET_FSR</t>
  </si>
  <si>
    <t>BUCTEZ_FSR</t>
  </si>
  <si>
    <t>KUQYAX_FSR</t>
  </si>
  <si>
    <t>JUPHEH01_FSR</t>
  </si>
  <si>
    <t>MIZZEA_FSR</t>
  </si>
  <si>
    <t>INEFAK01_FSR</t>
  </si>
  <si>
    <t>AKAPUX_FSR</t>
  </si>
  <si>
    <t>RAYWEW_FSR</t>
  </si>
  <si>
    <t>GAJBOK_FSR</t>
  </si>
  <si>
    <t>FUSPIS10_FSR</t>
  </si>
  <si>
    <t>JAMSEY_FSR</t>
  </si>
  <si>
    <t>boydwoo_str_m7_Zn_o8_o17_bcu_sym_119</t>
  </si>
  <si>
    <t>gmof_CuN4-SiF6-DPAC_No2</t>
  </si>
  <si>
    <t>boydwoo_str_m4_Al_o2_o25_acs_sym_195</t>
  </si>
  <si>
    <t>AXAQAT02_FSR</t>
  </si>
  <si>
    <t>JULDEB_FSR</t>
  </si>
  <si>
    <t>boydwoo_str_m3_o14_o14_pcu_sym_17</t>
  </si>
  <si>
    <t>DAYTAZ_FSR</t>
  </si>
  <si>
    <t>boydwoo_str_m3_o1_o14_pcu_sym_230</t>
  </si>
  <si>
    <t>QUZFAU_FSR</t>
  </si>
  <si>
    <t>GIJDEI_FSR</t>
  </si>
  <si>
    <t>boydwoo_str_m3_o23_o29_pcu_sym_64</t>
  </si>
  <si>
    <t>gmof_CuN4-SiF6-ADC_No3</t>
  </si>
  <si>
    <t>ZOHQIZ_FSR</t>
  </si>
  <si>
    <t>boydwoo_str_m3_o6_o17_pcu_sym_14</t>
  </si>
  <si>
    <t>EPIRUS_FSR</t>
  </si>
  <si>
    <t>NECDUV_FSR</t>
  </si>
  <si>
    <t>MEWFEC_FSR</t>
  </si>
  <si>
    <t>FUHMIG_FSR</t>
  </si>
  <si>
    <t>POLJEG_FSR</t>
  </si>
  <si>
    <t>CUMREI_FSR</t>
  </si>
  <si>
    <t>CUTTIW_FSR</t>
  </si>
  <si>
    <t>WOHZOI_FSR</t>
  </si>
  <si>
    <t>YIJLOV_FSR</t>
  </si>
  <si>
    <t>QUNXED_FSR</t>
  </si>
  <si>
    <t>CIDMOU_FSR</t>
  </si>
  <si>
    <t>MINNEF_FSR</t>
  </si>
  <si>
    <t>CICYET_FSR</t>
  </si>
  <si>
    <t>boydwoo_str_m3_o11_o22_nbo_sym_137</t>
  </si>
  <si>
    <t>boydwoo_str_m5_Al_o6_o25_sra_sym_116</t>
  </si>
  <si>
    <t>BIHLUB_FSR</t>
  </si>
  <si>
    <t>BAHNUW_FSR</t>
  </si>
  <si>
    <t>gmof_Zn2O8N2-ADC_A-irmof8_A_No50</t>
  </si>
  <si>
    <t>LELXIK_FSR</t>
  </si>
  <si>
    <t>IQERIF_FSR</t>
  </si>
  <si>
    <t>boydwoo_str_m3_o11_o25_pcu_sym_16</t>
  </si>
  <si>
    <t>VOYVIQ_FSR</t>
  </si>
  <si>
    <t>boydwoo_str_m4_Al_o27_o27_acs_sym_193</t>
  </si>
  <si>
    <t>CORJIC_FSR</t>
  </si>
  <si>
    <t>KULSAM_FSR</t>
  </si>
  <si>
    <t>TEKYOX_FSR</t>
  </si>
  <si>
    <t>ODEPUL_FSR</t>
  </si>
  <si>
    <t>gmof_Zn2O8N2-ADC_A-irmof20_A_No836</t>
  </si>
  <si>
    <t>MUKRIU_FSR</t>
  </si>
  <si>
    <t>boydwoo_str_m1_o8_o18_pcu_sym_280</t>
  </si>
  <si>
    <t>TIZCIR_FSR</t>
  </si>
  <si>
    <t>boydwoo_str_m3_o10_o25_pcu_sym_124</t>
  </si>
  <si>
    <t>KIVYEU_FSR</t>
  </si>
  <si>
    <t>FEVRED_FSR</t>
  </si>
  <si>
    <t>TIYXUX01_FSR</t>
  </si>
  <si>
    <t>boydwoo_str_m3_o16_o29_pcu_sym_227</t>
  </si>
  <si>
    <t>AGUYEG_FSR</t>
  </si>
  <si>
    <t>boydwoo_str_m4_Al_o6_o25_acs_sym_222</t>
  </si>
  <si>
    <t>boydwoo_str_m3_o7_o27_pcu_sym_103</t>
  </si>
  <si>
    <t>gmof_CuN4-SiF6-DPAC_No17</t>
  </si>
  <si>
    <t>LEKJAO_FSR</t>
  </si>
  <si>
    <t>boydwoo_str_m3_o40_o40_fof_sym_27</t>
  </si>
  <si>
    <t>DIMQEX_FSR</t>
  </si>
  <si>
    <t>YEVGAI_FSR</t>
  </si>
  <si>
    <t>TIZBOW_FSR</t>
  </si>
  <si>
    <t>boydwoo_str_m3_o3_o12_pcu_sym_136</t>
  </si>
  <si>
    <t>core_BUSRUE_freeONLY</t>
  </si>
  <si>
    <t>boydwoo_str_m3_o10_o13_pcu_sym_139</t>
  </si>
  <si>
    <t>boydwoo_str_m3_o14_o25_pcu_sym_89</t>
  </si>
  <si>
    <t>CAQSUK_FSR</t>
  </si>
  <si>
    <t>gmof_Zn2O8N2-ADC_A-AZO_A_No302</t>
  </si>
  <si>
    <t>BIVPUU_FSR</t>
  </si>
  <si>
    <t>boydwoo_str_m3_o7_o21_pcu_sym_60</t>
  </si>
  <si>
    <t>boydwoo_str_m4_Al_o17_o25_acs_sym_46</t>
  </si>
  <si>
    <t>JELVOM_FSR</t>
  </si>
  <si>
    <t>gmof_Al2O6-BDC_B-irmof10_B_No186</t>
  </si>
  <si>
    <t>gmof_Zn2O8N2-DPAC_A-irmof14_A_No783</t>
  </si>
  <si>
    <t>GAHZUM_FSR</t>
  </si>
  <si>
    <t>gmof_Zn2O8N2-ADC_A-BDC_A_No817</t>
  </si>
  <si>
    <t>gmof_Zn2O8N2-irmof14_A-irmof20_A_No75</t>
  </si>
  <si>
    <t>gmof_Uio66Zr-irmof10_A-irmof14_A_No285</t>
  </si>
  <si>
    <t>ITOZEY_FSR</t>
  </si>
  <si>
    <t>KALGEL_FSR</t>
  </si>
  <si>
    <t>boydwoo_str_m3_o1_o14_pcu_sym_203</t>
  </si>
  <si>
    <t>FASCUZ01_FSR</t>
  </si>
  <si>
    <t>MAFVUM_FSR</t>
  </si>
  <si>
    <t>COHGOW_FSR</t>
  </si>
  <si>
    <t>SUSMIE_FSR</t>
  </si>
  <si>
    <t>boydwoo_str_m4_Al_o7_o27_acs_sym_173</t>
  </si>
  <si>
    <t>TEVVIC_FSR</t>
  </si>
  <si>
    <t>KUBYUC_FSR</t>
  </si>
  <si>
    <t>KUWRAW_FSR</t>
  </si>
  <si>
    <t>gmof_Al2O6-BDC_B-irmof7_B_No562</t>
  </si>
  <si>
    <t>YEVXUV_FSR</t>
  </si>
  <si>
    <t>LITCIC_FSR</t>
  </si>
  <si>
    <t>MIJMAU_FSR</t>
  </si>
  <si>
    <t>gmof_Zn2O8N2-ADC_A-irmof14_A_No651</t>
  </si>
  <si>
    <t>boydwoo_str_m3_o4_o21_pcu_sym_261</t>
  </si>
  <si>
    <t>UCADUA_FSR</t>
  </si>
  <si>
    <t>COXTAM_FSR</t>
  </si>
  <si>
    <t>WINHIM_FSR</t>
  </si>
  <si>
    <t>TOPPIZ_FSR</t>
  </si>
  <si>
    <t>boydwoo_str_m3_o13_o22_pcu_sym_144</t>
  </si>
  <si>
    <t>SUYCIY_FSR</t>
  </si>
  <si>
    <t>UDOYUJ_FSR</t>
  </si>
  <si>
    <t>HINVIL_FSR</t>
  </si>
  <si>
    <t>VIMXIZ_FSR</t>
  </si>
  <si>
    <t>core_ROHWOC_freeONLY</t>
  </si>
  <si>
    <t>NEPNEB_FSR</t>
  </si>
  <si>
    <t>LOYRAU_FSR</t>
  </si>
  <si>
    <t>ESOJAX_FSR</t>
  </si>
  <si>
    <t>gmof_Uio66Zr-BDC_A-irmof7_A_No317</t>
  </si>
  <si>
    <t>boydwoo_str_m3_o11_o11_pcu_sym_26</t>
  </si>
  <si>
    <t>YADVUW_FSR</t>
  </si>
  <si>
    <t>QOLKUX_FSR</t>
  </si>
  <si>
    <t>boydwoo_str_m3_o1_o27_pcu_sym_127</t>
  </si>
  <si>
    <t>tobacco_srsb_sym_3_on_0_sym_3_mc_0_L_13</t>
  </si>
  <si>
    <t>HOXDII_FSR</t>
  </si>
  <si>
    <t>boydwoo_str_m3_o13_o17_pcu_sym_239</t>
  </si>
  <si>
    <t>LONXER_FSR</t>
  </si>
  <si>
    <t>SIPYIA_FSR</t>
  </si>
  <si>
    <t>gmof_Uio66Zr-BDC_A-TED_A_No19</t>
  </si>
  <si>
    <t>ASEWUQ_FSR</t>
  </si>
  <si>
    <t>boydwoo_str_m3_o6_o9_pcu_sym_215</t>
  </si>
  <si>
    <t>boydwoo_str_m1_o12_o18_pcu_sym_20</t>
  </si>
  <si>
    <t>core_ZISYAD_freeONLY</t>
  </si>
  <si>
    <t>MIWJOT_FSR</t>
  </si>
  <si>
    <t>KEGVEA_FSR</t>
  </si>
  <si>
    <t>OFOCIY_FSR</t>
  </si>
  <si>
    <t>VUTLIG_FSR</t>
  </si>
  <si>
    <t>IJEZOO_FSR</t>
  </si>
  <si>
    <t>SEGBOX_FSR</t>
  </si>
  <si>
    <t>BESFUD_FSR</t>
  </si>
  <si>
    <t>LUSGUC_FSR</t>
  </si>
  <si>
    <t>MOFBEQ_FSR</t>
  </si>
  <si>
    <t>EJANOU_FSR</t>
  </si>
  <si>
    <t>CIVBER_FSR</t>
  </si>
  <si>
    <t>core_IYICUP_freeONLY</t>
  </si>
  <si>
    <t>NUZZEN_FSR</t>
  </si>
  <si>
    <t>QIWBAB_FSR</t>
  </si>
  <si>
    <t>LACFIG_FSR</t>
  </si>
  <si>
    <t>DEDLAC_FSR</t>
  </si>
  <si>
    <t>HOMTIM_FSR</t>
  </si>
  <si>
    <t>boydwoo_str_m3_o4_o14_pcu_sym_204</t>
  </si>
  <si>
    <t>boydwoo_str_m3_o18_o20_pcu_sym_33</t>
  </si>
  <si>
    <t>JIMRAZ_FSR</t>
  </si>
  <si>
    <t>CIJPAO_FSR</t>
  </si>
  <si>
    <t>MEQTIO_FSR</t>
  </si>
  <si>
    <t>HEFBEB01_FSR</t>
  </si>
  <si>
    <t>GICZOI_FSR</t>
  </si>
  <si>
    <t>SABYEC_FSR</t>
  </si>
  <si>
    <t>ULINAG_FSR</t>
  </si>
  <si>
    <t>KEQNUQ_FSR</t>
  </si>
  <si>
    <t>MARNIE_FSR</t>
  </si>
  <si>
    <t>boydwoo_str_m1_o11_o15_pcu_sym_102</t>
  </si>
  <si>
    <t>PEPVEM_FSR</t>
  </si>
  <si>
    <t>NAZWET_FSR</t>
  </si>
  <si>
    <t>core_XOBXIW_freeONLY</t>
  </si>
  <si>
    <t>ZOHQOF_FSR</t>
  </si>
  <si>
    <t>boydwoo_str_m5_Al_o2_o13_sra_sym_102</t>
  </si>
  <si>
    <t>boydwoo_str_m1_o18_o21_pcu_sym_76</t>
  </si>
  <si>
    <t>YEMWAR_FSR</t>
  </si>
  <si>
    <t>DEFYIX_FSR</t>
  </si>
  <si>
    <t>boydwoo_str_m5_Al_o3_o27_sra_sym_25</t>
  </si>
  <si>
    <t>WOLLUF_FSR</t>
  </si>
  <si>
    <t>UWEBAB_FSR</t>
  </si>
  <si>
    <t>ECAWIQ_FSR</t>
  </si>
  <si>
    <t>gmof_AlO6-AZO_A_No14</t>
  </si>
  <si>
    <t>USAWOC_FSR</t>
  </si>
  <si>
    <t>IPEDUC_FSR</t>
  </si>
  <si>
    <t>YADNEW_FSR</t>
  </si>
  <si>
    <t>IDUSIM01_FSR</t>
  </si>
  <si>
    <t>LAJZOO_FSR</t>
  </si>
  <si>
    <t>XULSIH_FSR</t>
  </si>
  <si>
    <t>CUQYAQ_FSR</t>
  </si>
  <si>
    <t>boydwoo_str_m3_o12_o15_pcu_sym_107</t>
  </si>
  <si>
    <t>BONWEH_FSR</t>
  </si>
  <si>
    <t>boydwoo_str_m3_o2_o7_pcu_sym_154</t>
  </si>
  <si>
    <t>KUCFUM_FSR</t>
  </si>
  <si>
    <t>boydwoo_str_m5_Al_o3_o27_sra_sym_19</t>
  </si>
  <si>
    <t>GAHZUN_FSR</t>
  </si>
  <si>
    <t>VOJSUJ_FSR</t>
  </si>
  <si>
    <t>FERVOP_FSR</t>
  </si>
  <si>
    <t>ABOTUJ_FSR</t>
  </si>
  <si>
    <t>IMUQEN_FSR</t>
  </si>
  <si>
    <t>boydwoo_str_m3_o14_o24_nbo_sym_228</t>
  </si>
  <si>
    <t>HIQPEE_FSR</t>
  </si>
  <si>
    <t>SIWSOI_FSR</t>
  </si>
  <si>
    <t>KOXJIT_FSR</t>
  </si>
  <si>
    <t>YILZOL_FSR</t>
  </si>
  <si>
    <t>core_KIYMIP_freeONLY</t>
  </si>
  <si>
    <t>gmof_Zn2O8N2-ADC_A-irmof20_A_No806</t>
  </si>
  <si>
    <t>boydwoo_str_m4_Al_o23_o25_acs_sym_184</t>
  </si>
  <si>
    <t>PASMII_FSR</t>
  </si>
  <si>
    <t>XIFXEQ_FSR</t>
  </si>
  <si>
    <t>WOGHEG_FSR</t>
  </si>
  <si>
    <t>boydwoo_str_m3_o3_o26_pcu_sym_20</t>
  </si>
  <si>
    <t>gmof_CuN4-SiF6-ADC_No6</t>
  </si>
  <si>
    <t>TIZQIE_FSR</t>
  </si>
  <si>
    <t>MUFVUF_FSR</t>
  </si>
  <si>
    <t>boydwoo_str_m3_o8_o13_pcu_sym_57</t>
  </si>
  <si>
    <t>DEKFOQ_FSR</t>
  </si>
  <si>
    <t>LICXEC_FSR</t>
  </si>
  <si>
    <t>LOYREY_FSR</t>
  </si>
  <si>
    <t>GABSAG_FSR</t>
  </si>
  <si>
    <t>core_HOXSUK_freeONLY</t>
  </si>
  <si>
    <t>KESNON_FSR</t>
  </si>
  <si>
    <t>PATHOI_FSR</t>
  </si>
  <si>
    <t>SOCWIR_FSR</t>
  </si>
  <si>
    <t>boydwoo_str_m4_Al_o6_o17_acs_sym_60</t>
  </si>
  <si>
    <t>VEYXIH_FSR</t>
  </si>
  <si>
    <t>boydwoo_str_m3_o22_o29_pcu_sym_60</t>
  </si>
  <si>
    <t>mof74_261_1_all_conf_203_0</t>
  </si>
  <si>
    <t>UVUPOR_FSR</t>
  </si>
  <si>
    <t>LETMIJ_FSR</t>
  </si>
  <si>
    <t>KOHWUA_FSR</t>
  </si>
  <si>
    <t>UFOGEE_FSR</t>
  </si>
  <si>
    <t>SOTRID_FSR</t>
  </si>
  <si>
    <t>GAXRAA_FSR</t>
  </si>
  <si>
    <t>MEKPOI_FSR</t>
  </si>
  <si>
    <t>SACSIZ_FSR</t>
  </si>
  <si>
    <t>gmof_Al2O6-DPAC_B-fum_B_No232</t>
  </si>
  <si>
    <t>boydwoo_str_m4_Al_o19_o22_acs_sym_30</t>
  </si>
  <si>
    <t>XUDMUG_FSR</t>
  </si>
  <si>
    <t>boydwoo_str_m3_o14_o16_pcu_sym_13</t>
  </si>
  <si>
    <t>gmof_Uio66Zr-irmof6_A_No14</t>
  </si>
  <si>
    <t>LAXMOP_FSR</t>
  </si>
  <si>
    <t>XEDCEO_FSR</t>
  </si>
  <si>
    <t>DOLCUD_FSR</t>
  </si>
  <si>
    <t>SABXAX_FSR</t>
  </si>
  <si>
    <t>IFUKAW_FSR</t>
  </si>
  <si>
    <t>NOPCUR_FSR</t>
  </si>
  <si>
    <t>DAHBIA_FSR</t>
  </si>
  <si>
    <t>FARZUU_FSR</t>
  </si>
  <si>
    <t>PEBMEQ_FSR</t>
  </si>
  <si>
    <t>BANYUN_FSR</t>
  </si>
  <si>
    <t>boydwoo_str_m4_Al_o2_o6_acs_sym_199</t>
  </si>
  <si>
    <t>NESDIY_FSR</t>
  </si>
  <si>
    <t>UDUNAI_FSR</t>
  </si>
  <si>
    <t>CIHHOR_FSR</t>
  </si>
  <si>
    <t>SEGHOB_FSR</t>
  </si>
  <si>
    <t>boydwoo_str_m3_o7_o10_pcu_sym_201</t>
  </si>
  <si>
    <t>GUSCIH_FSR</t>
  </si>
  <si>
    <t>YECQUT_FSR</t>
  </si>
  <si>
    <t>NAZTEQ_FSR</t>
  </si>
  <si>
    <t>FODLEQ03_FSR</t>
  </si>
  <si>
    <t>LUFPAE_FSR</t>
  </si>
  <si>
    <t>core_RURPAW_freeONLY</t>
  </si>
  <si>
    <t>EBOFAD_FSR</t>
  </si>
  <si>
    <t>GOGCAH_FSR</t>
  </si>
  <si>
    <t>DIBXOD_FSR</t>
  </si>
  <si>
    <t>NISZEU_FSR</t>
  </si>
  <si>
    <t>boydwoo_str_m3_o18_o28_pcu_sym_261</t>
  </si>
  <si>
    <t>QAXCAU_FSR</t>
  </si>
  <si>
    <t>YADHUH01_FSR</t>
  </si>
  <si>
    <t>YOCMIN_FSR</t>
  </si>
  <si>
    <t>IMADUW_FSR</t>
  </si>
  <si>
    <t>DAMTUJ_FSR</t>
  </si>
  <si>
    <t>IGEMIR_FSR</t>
  </si>
  <si>
    <t>NECFAD_FSR</t>
  </si>
  <si>
    <t>XASVOF_FSR</t>
  </si>
  <si>
    <t>DECWIS_FSR</t>
  </si>
  <si>
    <t>IQIRIJ_FSR</t>
  </si>
  <si>
    <t>core_ARAHIM01_freeONLY</t>
  </si>
  <si>
    <t>boydwoo_str_m3_o25_o28_pcu_sym_173</t>
  </si>
  <si>
    <t>QAZKEK_FSR</t>
  </si>
  <si>
    <t>FARJOZ_FSR</t>
  </si>
  <si>
    <t>boydwoo_str_m3_o17_o28_pcu_sym_153</t>
  </si>
  <si>
    <t>boydwoo_str_m3_o13_o17_pcu_sym_178</t>
  </si>
  <si>
    <t>boydwoo_str_m3_o1_o29_pcu_sym_111</t>
  </si>
  <si>
    <t>MIFVII_FSR</t>
  </si>
  <si>
    <t>NUFTAJ_FSR</t>
  </si>
  <si>
    <t>OWEVAP_FSR</t>
  </si>
  <si>
    <t>ETAWOM_FSR</t>
  </si>
  <si>
    <t>DECCOE_FSR</t>
  </si>
  <si>
    <t>MUSGUC_FSR</t>
  </si>
  <si>
    <t>QQQBOG05_FSR</t>
  </si>
  <si>
    <t>NEPRUW_FSR</t>
  </si>
  <si>
    <t>BAVSOJ_FSR</t>
  </si>
  <si>
    <t>HIFNIU_FSR</t>
  </si>
  <si>
    <t>core_GIYTAK_freeONLY</t>
  </si>
  <si>
    <t>gmof_Zn2O8N2-ADC_A-irmof7_A_No26</t>
  </si>
  <si>
    <t>TOQGEN_FSR</t>
  </si>
  <si>
    <t>PEJVOR_FSR</t>
  </si>
  <si>
    <t>MUQCEH_FSR</t>
  </si>
  <si>
    <t>NUHTER01_FSR</t>
  </si>
  <si>
    <t>KICQUL_FSR</t>
  </si>
  <si>
    <t>GASTUP_FSR</t>
  </si>
  <si>
    <t>gmof_Al2O6-irmof20_B-irmof7_B_No301</t>
  </si>
  <si>
    <t>boydwoo_str_m3_o2_o26_pcu_sym_230</t>
  </si>
  <si>
    <t>EHUJUN_FSR</t>
  </si>
  <si>
    <t>DEWLOJ_FSR</t>
  </si>
  <si>
    <t>MUPLAL_FSR</t>
  </si>
  <si>
    <t>OFACAB_FSR</t>
  </si>
  <si>
    <t>REQPOV_FSR</t>
  </si>
  <si>
    <t>LOVQUI_FSR</t>
  </si>
  <si>
    <t>PUMCIL_FSR</t>
  </si>
  <si>
    <t>HUZRIE_FSR</t>
  </si>
  <si>
    <t>QQQDDA02_FSR</t>
  </si>
  <si>
    <t>PUMYEE_FSR</t>
  </si>
  <si>
    <t>boydwoo_str_m3_o2_o26_pcu_sym_252</t>
  </si>
  <si>
    <t>YEFPOR_FSR</t>
  </si>
  <si>
    <t>BOVTAH02_FSR</t>
  </si>
  <si>
    <t>YEJMIM_FSR</t>
  </si>
  <si>
    <t>POLDIE_FSR</t>
  </si>
  <si>
    <t>gmof_Zn2O8N2-irmof6_A-irmof7_A_No219</t>
  </si>
  <si>
    <t>XOQHOC_FSR</t>
  </si>
  <si>
    <t>gmof_Zn2O8N2-DPAC_A-irmof7_A_No682</t>
  </si>
  <si>
    <t>RATFEA_FSR</t>
  </si>
  <si>
    <t>gmof_Zn2O8N2-DPAC_A-irmof6_A_No61</t>
  </si>
  <si>
    <t>WOLMOA_FSR</t>
  </si>
  <si>
    <t>POQWAU02_FSR</t>
  </si>
  <si>
    <t>WEMLAD_FSR</t>
  </si>
  <si>
    <t>COJLET_FSR</t>
  </si>
  <si>
    <t>CAWXAZ_FSR</t>
  </si>
  <si>
    <t>MEJCEJ_FSR</t>
  </si>
  <si>
    <t>boydwoo_str_m4_Al_o13_o21_acs_sym_47</t>
  </si>
  <si>
    <t>boydwoo_str_m3_o6_o18_pcu_sym_245</t>
  </si>
  <si>
    <t>IXACAL_FSR</t>
  </si>
  <si>
    <t>OHAYON_FSR</t>
  </si>
  <si>
    <t>boydwoo_str_m3_o6_o22_pcu_sym_190</t>
  </si>
  <si>
    <t>BUSMUY_FSR</t>
  </si>
  <si>
    <t>MODZAJ_FSR</t>
  </si>
  <si>
    <t>ROQQUL_FSR</t>
  </si>
  <si>
    <t>gmof_Al2O6-AZO_B-DPAC_B_No95</t>
  </si>
  <si>
    <t>LIDXUS_FSR</t>
  </si>
  <si>
    <t>boydwoo_str_m3_o13_o28_pcu_sym_76</t>
  </si>
  <si>
    <t>ODIVUT_FSR</t>
  </si>
  <si>
    <t>MICDEJ_FSR</t>
  </si>
  <si>
    <t>boydwoo_str_m3_o14_o21_pcu_sym_152</t>
  </si>
  <si>
    <t>RIPTUG_FSR</t>
  </si>
  <si>
    <t>SIXKIU01_FSR</t>
  </si>
  <si>
    <t>GEMXUU01_FSR</t>
  </si>
  <si>
    <t>MUPKUE_FSR</t>
  </si>
  <si>
    <t>gmof_Zn2O8N2-ADC_A_No22</t>
  </si>
  <si>
    <t>SAQSOT_FSR</t>
  </si>
  <si>
    <t>AMIHOV01_FSR</t>
  </si>
  <si>
    <t>POLMEJ_FSR</t>
  </si>
  <si>
    <t>QEZBUV_FSR</t>
  </si>
  <si>
    <t>boydwoo_str_m3_o7_o22_pcu_sym_130</t>
  </si>
  <si>
    <t>CADNEC01_FSR</t>
  </si>
  <si>
    <t>boydwoo_str_m3_o24_o29_pcu_sym_35</t>
  </si>
  <si>
    <t>YOSZIQ_FSR</t>
  </si>
  <si>
    <t>HERPUQ_FSR</t>
  </si>
  <si>
    <t>EKUDIX01_FSR</t>
  </si>
  <si>
    <t>KAXXAK_FSR</t>
  </si>
  <si>
    <t>XOKHAH_FSR</t>
  </si>
  <si>
    <t>TIBQAX_FSR</t>
  </si>
  <si>
    <t>TAVTUG_FSR</t>
  </si>
  <si>
    <t>boydwoo_str_m5_Al_o8_o26_sra_sym_232</t>
  </si>
  <si>
    <t>TITHAH_FSR</t>
  </si>
  <si>
    <t>FINTOO_FSR</t>
  </si>
  <si>
    <t>core_OPOZEZ_freeONLY</t>
  </si>
  <si>
    <t>GUJWAK_FSR</t>
  </si>
  <si>
    <t>core_CIVTEH_freeONLY</t>
  </si>
  <si>
    <t>boydwoo_str_m3_o17_o27_pcu_sym_159</t>
  </si>
  <si>
    <t>boydwoo_str_m4_Al_o23_o25_acs_sym_220</t>
  </si>
  <si>
    <t>boydwoo_str_m3_o11_o25_pcu_sym_68</t>
  </si>
  <si>
    <t>boydwoo_str_m5_Al_o27_o27_sra_sym_158</t>
  </si>
  <si>
    <t>ADIQAH_FSR</t>
  </si>
  <si>
    <t>IDAPEI_FSR</t>
  </si>
  <si>
    <t>core_ZURQOS_freeONLY</t>
  </si>
  <si>
    <t>CAPQIU_FSR</t>
  </si>
  <si>
    <t>AZOSAJ_FSR</t>
  </si>
  <si>
    <t>JAPZAE_FSR</t>
  </si>
  <si>
    <t>SAWTOZ_FSR</t>
  </si>
  <si>
    <t>core_RUBGUS_freeONLY</t>
  </si>
  <si>
    <t>HIQYIQ_FSR</t>
  </si>
  <si>
    <t>boydwoo_str_m3_o1_o24_nbo_sym_62</t>
  </si>
  <si>
    <t>LAWLEC_FSR</t>
  </si>
  <si>
    <t>NENDAL_FSR</t>
  </si>
  <si>
    <t>boydwoo_str_m3_o11_o27_pcu_sym_165</t>
  </si>
  <si>
    <t>boydwoo_str_m3_o1_o26_pcu_sym_210</t>
  </si>
  <si>
    <t>WILWUL_FSR</t>
  </si>
  <si>
    <t>RIVBAC_FSR</t>
  </si>
  <si>
    <t>HUZQAV_FSR</t>
  </si>
  <si>
    <t>VUKHEP01_FSR</t>
  </si>
  <si>
    <t>CUTMEL_FSR</t>
  </si>
  <si>
    <t>EGUMEY01_FSR</t>
  </si>
  <si>
    <t>PIZREX_FSR</t>
  </si>
  <si>
    <t>ZOPGUJ_FSR</t>
  </si>
  <si>
    <t>LULSES_FSR</t>
  </si>
  <si>
    <t>BIPCOU_FSR</t>
  </si>
  <si>
    <t>GLALCU10_FSR</t>
  </si>
  <si>
    <t>MAYFOH01_FSR</t>
  </si>
  <si>
    <t>tobacco_SR_cut_v1-8c_Hf_1_Ch_v2-3c_pyrrole_Ch_1DoU_Ch_2x2x2</t>
  </si>
  <si>
    <t>gmof_Al2O6-BDC_B-irmof20_B_No253</t>
  </si>
  <si>
    <t>XOVNUR_FSR</t>
  </si>
  <si>
    <t>MEPGIY_FSR</t>
  </si>
  <si>
    <t>NEGKIW_FSR</t>
  </si>
  <si>
    <t>AGIKAD_FSR</t>
  </si>
  <si>
    <t>core_KOJZEP_manual</t>
  </si>
  <si>
    <t>ELINIX_FSR</t>
  </si>
  <si>
    <t>IQASOI_FSR</t>
  </si>
  <si>
    <t>boydwoo_str_m7_Zn_o8_o25_bcu_sym_81</t>
  </si>
  <si>
    <t>boydwoo_str_m3_o4_o29_pcu_sym_66</t>
  </si>
  <si>
    <t>KIQZIW_FSR</t>
  </si>
  <si>
    <t>NECFIL_FSR</t>
  </si>
  <si>
    <t>QIHPOP_FSR</t>
  </si>
  <si>
    <t>AXIPEE03_FSR</t>
  </si>
  <si>
    <t>boydwoo_str_m3_o14_o18_pcu_sym_59</t>
  </si>
  <si>
    <t>SAWVER_FSR</t>
  </si>
  <si>
    <t>YEKRUC_FSR</t>
  </si>
  <si>
    <t>OGANAN_FSR</t>
  </si>
  <si>
    <t>core_MAQJEW_freeONLY</t>
  </si>
  <si>
    <t>boydwoo_str_m5_Al_o13_o27_sra_sym_13</t>
  </si>
  <si>
    <t>AWOVUE_FSR</t>
  </si>
  <si>
    <t>boydwoo_str_m4_Al_o11_o19_acs_sym_127</t>
  </si>
  <si>
    <t>boydwoo_str_m4_Al_o6_o6_acs_sym_102</t>
  </si>
  <si>
    <t>TUYPEK_FSR</t>
  </si>
  <si>
    <t>JAPZIM_FSR</t>
  </si>
  <si>
    <t>NOMGAZ_FSR</t>
  </si>
  <si>
    <t>MABFAZ_FSR</t>
  </si>
  <si>
    <t>VAXCED_FSR</t>
  </si>
  <si>
    <t>TIJPUZ_FSR</t>
  </si>
  <si>
    <t>FIDXIC_FSR</t>
  </si>
  <si>
    <t>USATAK_FSR</t>
  </si>
  <si>
    <t>gmof_Zn2O8N2-ADC_A-BDC_A_No31</t>
  </si>
  <si>
    <t>ONOVET_FSR</t>
  </si>
  <si>
    <t>IJUTAK_FSR</t>
  </si>
  <si>
    <t>BAQRIX_FSR</t>
  </si>
  <si>
    <t>OFADAC_FSR</t>
  </si>
  <si>
    <t>MESHIB_FSR</t>
  </si>
  <si>
    <t>CORHAS06_FSR</t>
  </si>
  <si>
    <t>boydwoo_str_m3_o12_o23_pcu_sym_60</t>
  </si>
  <si>
    <t>boydwoo_str_m7_Zn_o11_o22_bcu_sym_123</t>
  </si>
  <si>
    <t>boydwoo_str_m3_o10_o28_pcu_sym_5</t>
  </si>
  <si>
    <t>RALRON_FSR</t>
  </si>
  <si>
    <t>BOZJOR_FSR</t>
  </si>
  <si>
    <t>EQIRIG_FSR</t>
  </si>
  <si>
    <t>UFEZAH01_FSR</t>
  </si>
  <si>
    <t>KEXFOJ_FSR</t>
  </si>
  <si>
    <t>HERNEA01_FSR</t>
  </si>
  <si>
    <t>KAXKAY_FSR</t>
  </si>
  <si>
    <t>NEMZOW_FSR</t>
  </si>
  <si>
    <t>LEJJIV01_FSR</t>
  </si>
  <si>
    <t>boydwoo_str_m3_o12_o14_pcu_sym_106</t>
  </si>
  <si>
    <t>LIRXUG_FSR</t>
  </si>
  <si>
    <t>TEKLUS_FSR</t>
  </si>
  <si>
    <t>gmof_Zn2O8N2-AZO_A-irmof14_A_No394</t>
  </si>
  <si>
    <t>SISZIG_FSR</t>
  </si>
  <si>
    <t>core_GAXQIH_freeONLY</t>
  </si>
  <si>
    <t>XINJUA01_FSR</t>
  </si>
  <si>
    <t>GAJBEA_FSR</t>
  </si>
  <si>
    <t>gmof_Uio66Zr-BDC_A-irmof6_A_No127</t>
  </si>
  <si>
    <t>gmof_Zn2O8N2-BDC_A-irmof10_A_No231</t>
  </si>
  <si>
    <t>DEYJIC_FSR</t>
  </si>
  <si>
    <t>YEBMOI_FSR</t>
  </si>
  <si>
    <t>CMEPCU_FSR</t>
  </si>
  <si>
    <t>TEZXUS_FSR</t>
  </si>
  <si>
    <t>PARPIK_FSR</t>
  </si>
  <si>
    <t>PILWUF_FSR</t>
  </si>
  <si>
    <t>WADJOB_FSR</t>
  </si>
  <si>
    <t>SEHGOD_FSR</t>
  </si>
  <si>
    <t>boydwoo_str_m5_Al_o20_o25_sra_sym_95</t>
  </si>
  <si>
    <t>DIHQET_FSR</t>
  </si>
  <si>
    <t>DECWUE_FSR</t>
  </si>
  <si>
    <t>boydwoo_str_m3_o4_o20_pcu_sym_167</t>
  </si>
  <si>
    <t>boydwoo_str_m3_o3_o5_pcu_sym_36</t>
  </si>
  <si>
    <t>YOLVEC_FSR</t>
  </si>
  <si>
    <t>DANGAD_FSR</t>
  </si>
  <si>
    <t>core_FARBIL_freeONLY</t>
  </si>
  <si>
    <t>GAPBAC_FSR</t>
  </si>
  <si>
    <t>core_MUNPER_freeONLY</t>
  </si>
  <si>
    <t>IDUTIN_FSR</t>
  </si>
  <si>
    <t>YEHBAQ_FSR</t>
  </si>
  <si>
    <t>NERDIX_FSR</t>
  </si>
  <si>
    <t>AKAYIV_FSR</t>
  </si>
  <si>
    <t>gmof_Al2O6-BDC_B-irmof7_B_No40</t>
  </si>
  <si>
    <t>YEMWOF_FSR</t>
  </si>
  <si>
    <t>boydwoo_str_m3_o7_o25_pcu_sym_172</t>
  </si>
  <si>
    <t>KALMUG_FSR</t>
  </si>
  <si>
    <t>REDSEZ01_FSR</t>
  </si>
  <si>
    <t>JESXEL_FSR</t>
  </si>
  <si>
    <t>SUYDEV_FSR</t>
  </si>
  <si>
    <t>GANKUD_FSR</t>
  </si>
  <si>
    <t>IXONUG_FSR</t>
  </si>
  <si>
    <t>core_IYOCIK_freeONLY</t>
  </si>
  <si>
    <t>MIJLEX_FSR</t>
  </si>
  <si>
    <t>boydwoo_str_m3_o24_o28_pcu_sym_212</t>
  </si>
  <si>
    <t>AHUVOP_FSR</t>
  </si>
  <si>
    <t>OMOLEJ_FSR</t>
  </si>
  <si>
    <t>MOLVOZ01_FSR</t>
  </si>
  <si>
    <t>boydwoo_str_m3_o16_o26_pcu_sym_169</t>
  </si>
  <si>
    <t>ASUQAI01_FSR</t>
  </si>
  <si>
    <t>BOFGUZ_FSR</t>
  </si>
  <si>
    <t>RAPZEP_FSR</t>
  </si>
  <si>
    <t>QAFNES_FSR</t>
  </si>
  <si>
    <t>ISUFIL01_FSR</t>
  </si>
  <si>
    <t>boydwoo_str_m5_Al_o8_o21_sra_sym_26</t>
  </si>
  <si>
    <t>CUNVEN_FSR</t>
  </si>
  <si>
    <t>ISUFIL_FSR</t>
  </si>
  <si>
    <t>MABDIF_FSR</t>
  </si>
  <si>
    <t>QAVZAQ_FSR</t>
  </si>
  <si>
    <t>GIQREG_FSR</t>
  </si>
  <si>
    <t>KETYAM01_FSR</t>
  </si>
  <si>
    <t>OBAFEF_FSR</t>
  </si>
  <si>
    <t>boydwoo_str_m3_o13_o27_pcu_sym_81</t>
  </si>
  <si>
    <t>IWAJEW_FSR</t>
  </si>
  <si>
    <t>OCEJAK01_FSR</t>
  </si>
  <si>
    <t>FIZYAQ_FSR</t>
  </si>
  <si>
    <t>gmof_AlO6-AZO_A_No22</t>
  </si>
  <si>
    <t>DAKJOQ_FSR</t>
  </si>
  <si>
    <t>boydwoo_str_m3_o7_o25_pcu_sym_106</t>
  </si>
  <si>
    <t>boydwoo_str_m3_o4_o14_pcu_sym_240</t>
  </si>
  <si>
    <t>boydwoo_str_m1_o8_o10_pcu_sym_78</t>
  </si>
  <si>
    <t>CAXYEH_FSR</t>
  </si>
  <si>
    <t>WEBVOO_FSR</t>
  </si>
  <si>
    <t>KIVWAO01_FSR</t>
  </si>
  <si>
    <t>BOKSOK_FSR</t>
  </si>
  <si>
    <t>QOZHEU01_FSR</t>
  </si>
  <si>
    <t>TEVMAJ_FSR</t>
  </si>
  <si>
    <t>CIZXER_FSR</t>
  </si>
  <si>
    <t>XENKIM_FSR</t>
  </si>
  <si>
    <t>AJUNOK_FSR</t>
  </si>
  <si>
    <t>GIBRIV_FSR</t>
  </si>
  <si>
    <t>BOXCEY_FSR</t>
  </si>
  <si>
    <t>OXUPEE02_FSR</t>
  </si>
  <si>
    <t>gmof_Al2O6-BDC_B-irmof7_B_No425</t>
  </si>
  <si>
    <t>gmof_Zn2O8N2-irmof6_A-irmof7_A_No410</t>
  </si>
  <si>
    <t>boydwoo_str_m3_o26_o27_pcu_sym_165</t>
  </si>
  <si>
    <t>gmof_AlO6-mofHTB_No16</t>
  </si>
  <si>
    <t>boydwoo_str_m3_o4_o28_pcu_sym_136</t>
  </si>
  <si>
    <t>YOLBEI_FSR</t>
  </si>
  <si>
    <t>ULUKAN_FSR</t>
  </si>
  <si>
    <t>VAMYEN01_FSR</t>
  </si>
  <si>
    <t>boydwoo_str_m3_o4_o8_pcu_sym_192</t>
  </si>
  <si>
    <t>MUQWAY01_FSR</t>
  </si>
  <si>
    <t>GOZTIA_FSR</t>
  </si>
  <si>
    <t>CAXVUV_FSR</t>
  </si>
  <si>
    <t>COYCEZ_FSR</t>
  </si>
  <si>
    <t>DUYPUK_FSR</t>
  </si>
  <si>
    <t>boydwoo_str_m3_o11_o18_pcu_sym_143</t>
  </si>
  <si>
    <t>OGUKAE_FSR</t>
  </si>
  <si>
    <t>RATDUO01_FSR</t>
  </si>
  <si>
    <t>CUNFEX_FSR</t>
  </si>
  <si>
    <t>FUHNUT_FSR</t>
  </si>
  <si>
    <t>ROJHUU_FSR</t>
  </si>
  <si>
    <t>SACSEV_FSR</t>
  </si>
  <si>
    <t>gmof_CuN4-SiF6-DPAC_No21</t>
  </si>
  <si>
    <t>core_LUDVIP_freeONLY</t>
  </si>
  <si>
    <t>COWSAK_FSR</t>
  </si>
  <si>
    <t>gmof_Zn4O13-BDC_A-DPAC_A_No317</t>
  </si>
  <si>
    <t>BOXNAF02_FSR</t>
  </si>
  <si>
    <t>REYBAA_FSR</t>
  </si>
  <si>
    <t>boydwoo_str_m1_o8_o10_pcu_sym_87</t>
  </si>
  <si>
    <t>WAVFAB_FSR</t>
  </si>
  <si>
    <t>gmof_CuN4-SiF6-DPAC_No15</t>
  </si>
  <si>
    <t>XORCAJ_FSR</t>
  </si>
  <si>
    <t>HIXZUL_FSR</t>
  </si>
  <si>
    <t>SIBFAN_FSR</t>
  </si>
  <si>
    <t>IDEJAE_FSR</t>
  </si>
  <si>
    <t>gmof_Al2O6-BDC_B-DPAC_B_No272</t>
  </si>
  <si>
    <t>VAXCAZ_FSR</t>
  </si>
  <si>
    <t>boydwoo_str_m3_o13_o19_pcu_sym_27</t>
  </si>
  <si>
    <t>ESEHOB_FSR</t>
  </si>
  <si>
    <t>tobacco_SR_tsd_v1-6c_Hf_1_Ch_v2-4c_B_Ch_v3-4c_B_Ch_v4-3c_triazine_Ch_1B_2SH_Ch_2x3x1</t>
  </si>
  <si>
    <t>boydwoo_str_m4_Al_o27_o27_acs_sym_76</t>
  </si>
  <si>
    <t>ESATEY_FSR</t>
  </si>
  <si>
    <t>EPIXIL_FSR</t>
  </si>
  <si>
    <t>MARHUI_FSR</t>
  </si>
  <si>
    <t>MADPOY_FSR</t>
  </si>
  <si>
    <t>NAWWUG_FSR</t>
  </si>
  <si>
    <t>gmof_Al2O6-irmof10_B-irmof20_B_No233</t>
  </si>
  <si>
    <t>DIBXET_FSR</t>
  </si>
  <si>
    <t>gmof_Zn2O8N2-ADC_A-AZO_A_No140</t>
  </si>
  <si>
    <t>boydwoo_str_m3_o7_o23_pcu_sym_58</t>
  </si>
  <si>
    <t>CURGUR_FSR</t>
  </si>
  <si>
    <t>KADTEQ_FSR</t>
  </si>
  <si>
    <t>core_ILIMUN_freeONLY</t>
  </si>
  <si>
    <t>XEBMOG_FSR</t>
  </si>
  <si>
    <t>IHIBOQ_FSR</t>
  </si>
  <si>
    <t>boydwoo_str_m3_o8_o26_pcu_sym_68</t>
  </si>
  <si>
    <t>boydwoo_str_m3_o12_o19_pcu_sym_164</t>
  </si>
  <si>
    <t>ILECEI_FSR</t>
  </si>
  <si>
    <t>gmof_Zn2O8N2-irmof10_A-irmof20_A_No157</t>
  </si>
  <si>
    <t>XAGRII_FSR</t>
  </si>
  <si>
    <t>gmof_Zn2O8N2-DPAC_A-irmof6_A_No417</t>
  </si>
  <si>
    <t>boydwoo_str_m3_o12_o19_pcu_sym_169</t>
  </si>
  <si>
    <t>QUZDUM_FSR</t>
  </si>
  <si>
    <t>gmof_Zn2O8N2-irmof10_A-irmof6_A_No30</t>
  </si>
  <si>
    <t>MUQWIG_FSR</t>
  </si>
  <si>
    <t>GIRYIR_FSR</t>
  </si>
  <si>
    <t>boydwoo_str_m7_Zn_o19_o21_bcu_sym_81</t>
  </si>
  <si>
    <t>WUQRUV_FSR</t>
  </si>
  <si>
    <t>KUCXUC_FSR</t>
  </si>
  <si>
    <t>boydwoo_str_m3_o16_o24_pcu_sym_56</t>
  </si>
  <si>
    <t>UJERUX_FSR</t>
  </si>
  <si>
    <t>ISOQAI_FSR</t>
  </si>
  <si>
    <t>AGOWUO_FSR</t>
  </si>
  <si>
    <t>RAHQOI_FSR</t>
  </si>
  <si>
    <t>IMOVOW_FSR</t>
  </si>
  <si>
    <t>JAPYOR_FSR</t>
  </si>
  <si>
    <t>ULIMOT_FSR</t>
  </si>
  <si>
    <t>DEKVAS02_FSR</t>
  </si>
  <si>
    <t>AJEWUH_FSR</t>
  </si>
  <si>
    <t>DODQIX_FSR</t>
  </si>
  <si>
    <t>PORKOY_FSR</t>
  </si>
  <si>
    <t>gmof_Zn2O8N2-BDC_A-DPAC_A_No542</t>
  </si>
  <si>
    <t>ALIDAB_FSR</t>
  </si>
  <si>
    <t>INIRUS_FSR</t>
  </si>
  <si>
    <t>EMAMOW_FSR</t>
  </si>
  <si>
    <t>VOMNOC_FSR</t>
  </si>
  <si>
    <t>JAPYUX_FSR</t>
  </si>
  <si>
    <t>SINSIU_FSR</t>
  </si>
  <si>
    <t>TUJCAE_FSR</t>
  </si>
  <si>
    <t>MAPCOW_FSR</t>
  </si>
  <si>
    <t>BUSBAT_FSR</t>
  </si>
  <si>
    <t>RIWVEZ_FSR</t>
  </si>
  <si>
    <t>XUJCUB_FSR</t>
  </si>
  <si>
    <t>boydwoo_str_m3_o16_o26_pcu_sym_70</t>
  </si>
  <si>
    <t>boydwoo_str_m7_Zn_o11_o22_bcu_sym_66</t>
  </si>
  <si>
    <t>boydwoo_str_m5_Al_o27_o27_sra_sym_91</t>
  </si>
  <si>
    <t>SABWEA_FSR</t>
  </si>
  <si>
    <t>GORCUL01_FSR</t>
  </si>
  <si>
    <t>UHOTUH_FSR</t>
  </si>
  <si>
    <t>SAWKUZ_FSR</t>
  </si>
  <si>
    <t>gmof_Al2O6-irmof20_B-irmof7_B_No534</t>
  </si>
  <si>
    <t>SUPLOF_FSR</t>
  </si>
  <si>
    <t>QANZEN_FSR</t>
  </si>
  <si>
    <t>XAKNED_FSR</t>
  </si>
  <si>
    <t>DIWCUJ_FSR</t>
  </si>
  <si>
    <t>gmof_CuN4-SiF6-DPAC_No13</t>
  </si>
  <si>
    <t>BIFZAT_FSR</t>
  </si>
  <si>
    <t>KAGKOV_FSR</t>
  </si>
  <si>
    <t>gmof_Zn2O8N2-irmof20_A-irmof6_A_No97</t>
  </si>
  <si>
    <t>boydwoo_str_m3_o1_o29_pcu_sym_7</t>
  </si>
  <si>
    <t>SUZVEO_FSR</t>
  </si>
  <si>
    <t>gmof_Zn2O8N2-ADC_A-irmof7_A_No379</t>
  </si>
  <si>
    <t>BATVAW_FSR</t>
  </si>
  <si>
    <t>CIDGOO_FSR</t>
  </si>
  <si>
    <t>HARKOD_FSR</t>
  </si>
  <si>
    <t>boydwoo_str_m3_o10_o16_pcu_sym_32</t>
  </si>
  <si>
    <t>core_GIRZAK_freeONLY</t>
  </si>
  <si>
    <t>RIKREL_FSR</t>
  </si>
  <si>
    <t>gmof_Uio66Zr-irmof20_A-irmof8_A_No139</t>
  </si>
  <si>
    <t>CEHWIX_FSR</t>
  </si>
  <si>
    <t>gmof_Zn2O8N2-irmof6_A-irmof7_A_No396</t>
  </si>
  <si>
    <t>BIFYEW_FSR</t>
  </si>
  <si>
    <t>SAZLAJ_FSR</t>
  </si>
  <si>
    <t>GUNYIZ_FSR</t>
  </si>
  <si>
    <t>boydwoo_str_m3_o7_o29_pcu_sym_61</t>
  </si>
  <si>
    <t>UGAQEY_FSR</t>
  </si>
  <si>
    <t>core_KONYOB_freeONLY</t>
  </si>
  <si>
    <t>LELMOG_FSR</t>
  </si>
  <si>
    <t>tobacco_SR_tsd_v1-6c_Zr_1_Ch_v2-4c_B_Ch_v3-4c_B_Ch_v4-3c_triazine_Ch_1B_2SH_Ch_2x3x1</t>
  </si>
  <si>
    <t>KIFPAR_FSR</t>
  </si>
  <si>
    <t>boydwoo_str_m4_Al_o17_o25_acs_sym_181</t>
  </si>
  <si>
    <t>QOXQOJ01_FSR</t>
  </si>
  <si>
    <t>RIWTIC_FSR</t>
  </si>
  <si>
    <t>boydwoo_str_m3_o11_o22_pcu_sym_123</t>
  </si>
  <si>
    <t>HOSPEL_FSR</t>
  </si>
  <si>
    <t>MABDOL_FSR</t>
  </si>
  <si>
    <t>LALFIO_FSR</t>
  </si>
  <si>
    <t>DAKMIN_FSR</t>
  </si>
  <si>
    <t>gmof_Zn2O8N2-irmof14_A-irmof7_A_No160</t>
  </si>
  <si>
    <t>EZAWOT_FSR</t>
  </si>
  <si>
    <t>gmof_Zn4O13-BDC_A-DPAC_A_No730</t>
  </si>
  <si>
    <t>SERGOO_FSR</t>
  </si>
  <si>
    <t>XAQBOI_FSR</t>
  </si>
  <si>
    <t>DUHQON_FSR</t>
  </si>
  <si>
    <t>IKABIH_FSR</t>
  </si>
  <si>
    <t>VUKSAV02_FSR</t>
  </si>
  <si>
    <t>boydwoo_str_m7_Zn_o17_o26_bcu_sym_55</t>
  </si>
  <si>
    <t>boydwoo_str_m1_o8_o18_pcu_sym_201</t>
  </si>
  <si>
    <t>ACAFIT_FSR</t>
  </si>
  <si>
    <t>TICLOI_FSR</t>
  </si>
  <si>
    <t>BIHMEM_FSR</t>
  </si>
  <si>
    <t>XIHFAV_FSR</t>
  </si>
  <si>
    <t>boydwoo_str_m3_o2_o18_pcu_sym_255</t>
  </si>
  <si>
    <t>VANWOY_FSR</t>
  </si>
  <si>
    <t>ERAREU_FSR</t>
  </si>
  <si>
    <t>WIMVAQ_FSR</t>
  </si>
  <si>
    <t>OMURIY_FSR</t>
  </si>
  <si>
    <t>boydwoo_str_m3_o40_o41_fof_sym_106</t>
  </si>
  <si>
    <t>boydwoo_str_m3_o3_o26_pcu_sym_64</t>
  </si>
  <si>
    <t>mof74_261_2_all_conf_272_0</t>
  </si>
  <si>
    <t>boydwoo_str_m3_o13_o23_pcu_sym_126</t>
  </si>
  <si>
    <t>DEKQUF_FSR</t>
  </si>
  <si>
    <t>HAYYOY_FSR</t>
  </si>
  <si>
    <t>boydwoo_str_m3_o6_o9_pcu_sym_108</t>
  </si>
  <si>
    <t>PEWFII01_FSR</t>
  </si>
  <si>
    <t>COJQEY_FSR</t>
  </si>
  <si>
    <t>SIJRIN_FSR</t>
  </si>
  <si>
    <t>KAQYOR_FSR</t>
  </si>
  <si>
    <t>WURYOZ_FSR</t>
  </si>
  <si>
    <t>TADYII_FSR</t>
  </si>
  <si>
    <t>AHELAC_FSR</t>
  </si>
  <si>
    <t>OTOXEB_FSR</t>
  </si>
  <si>
    <t>FUXLUF_FSR</t>
  </si>
  <si>
    <t>DOBFAC_FSR</t>
  </si>
  <si>
    <t>PEYTIY_FSR</t>
  </si>
  <si>
    <t>JUXWOO_FSR</t>
  </si>
  <si>
    <t>core_LUYHAP_freeONLY</t>
  </si>
  <si>
    <t>boydwoo_str_m4_Al_o20_o25_acs_sym_87</t>
  </si>
  <si>
    <t>DOTSOV01_FSR</t>
  </si>
  <si>
    <t>boydwoo_str_m3_o1_o24_pcu_sym_31</t>
  </si>
  <si>
    <t>LULGAB_FSR</t>
  </si>
  <si>
    <t>RIPTOA_FSR</t>
  </si>
  <si>
    <t>BIQZEG_FSR</t>
  </si>
  <si>
    <t>boydwoo_str_m7_o2_o13_bcu_sym_14</t>
  </si>
  <si>
    <t>boydwoo_str_m3_o11_o18_pcu_sym_36</t>
  </si>
  <si>
    <t>UBEXEE_FSR</t>
  </si>
  <si>
    <t>BIGDIF_FSR</t>
  </si>
  <si>
    <t>boydwoo_str_m3_o4_o28_pcu_sym_78</t>
  </si>
  <si>
    <t>ROSFOW_FSR</t>
  </si>
  <si>
    <t>OXOKAO_FSR</t>
  </si>
  <si>
    <t>RAHREZ_FSR</t>
  </si>
  <si>
    <t>URUJOH_FSR</t>
  </si>
  <si>
    <t>DOCJEL_FSR</t>
  </si>
  <si>
    <t>boydwoo_str_m3_o2_o29_pcu_sym_146</t>
  </si>
  <si>
    <t>TASDAU_FSR</t>
  </si>
  <si>
    <t>TAPHOH_FSR</t>
  </si>
  <si>
    <t>MEHFOX_FSR</t>
  </si>
  <si>
    <t>gmof_Zn2O8-ADC_A-DPAC_A_No1876</t>
  </si>
  <si>
    <t>NEDKAL_FSR</t>
  </si>
  <si>
    <t>gmof_Uio66Zr-irmof10_A-irmof14_A_No287</t>
  </si>
  <si>
    <t>boydwoo_str_m3_o2_o6_pcu_sym_49</t>
  </si>
  <si>
    <t>INAKIT_FSR</t>
  </si>
  <si>
    <t>NELKAQ01_FSR</t>
  </si>
  <si>
    <t>AFUQIB_FSR</t>
  </si>
  <si>
    <t>DIBWUI_FSR</t>
  </si>
  <si>
    <t>WEFXIQ_FSR</t>
  </si>
  <si>
    <t>ANEQAN_FSR</t>
  </si>
  <si>
    <t>gmof_Zn2O8N2-DPAC_A-irmof20_A_No377</t>
  </si>
  <si>
    <t>NEWTOZ_FSR</t>
  </si>
  <si>
    <t>EMEJAJ_FSR</t>
  </si>
  <si>
    <t>QOGFOI_FSR</t>
  </si>
  <si>
    <t>EQIZAF_FSR</t>
  </si>
  <si>
    <t>PEKGIX_FSR</t>
  </si>
  <si>
    <t>gmof_Uio66Zr-BDC_A-irmof7_A_No349</t>
  </si>
  <si>
    <t>boydwoo_str_m3_o2_o8_pcu_sym_118</t>
  </si>
  <si>
    <t>EMOPIH_FSR</t>
  </si>
  <si>
    <t>NINHIE_FSR</t>
  </si>
  <si>
    <t>DBUPCU_FSR</t>
  </si>
  <si>
    <t>QESYET_FSR</t>
  </si>
  <si>
    <t>IMEZUW_FSR</t>
  </si>
  <si>
    <t>INUNUB_FSR</t>
  </si>
  <si>
    <t>PATZAO_FSR</t>
  </si>
  <si>
    <t>LIDYAZ_FSR</t>
  </si>
  <si>
    <t>ODOJEZ_FSR</t>
  </si>
  <si>
    <t>OTIPOX_FSR</t>
  </si>
  <si>
    <t>HIHLUH_FSR</t>
  </si>
  <si>
    <t>boydwoo_str_m3_o11_o15_nbo_sym_94</t>
  </si>
  <si>
    <t>NIGNUP_FSR</t>
  </si>
  <si>
    <t>gmof_Zn2O8N2-irmof10_A-irmof7_A_No258</t>
  </si>
  <si>
    <t>DAXWIJ_FSR</t>
  </si>
  <si>
    <t>LOJPAD_FSR</t>
  </si>
  <si>
    <t>MAYPUA_FSR</t>
  </si>
  <si>
    <t>MIXRAN01_FSR</t>
  </si>
  <si>
    <t>gmof_Al2O6-irmof20_B-irmof7_B_No37</t>
  </si>
  <si>
    <t>core_QOZGAP_freeONLY</t>
  </si>
  <si>
    <t>boydwoo_str_m3_o22_o29_pcu_sym_76</t>
  </si>
  <si>
    <t>gmof_CuN4-SiF6-DPAC_No3</t>
  </si>
  <si>
    <t>gmof_Zn2O8N2-ADC_A-DPAC_A_No320</t>
  </si>
  <si>
    <t>HOQFAU_FSR</t>
  </si>
  <si>
    <t>gmof_Uio66Zr-irmof20_A-irmof8_A_No127</t>
  </si>
  <si>
    <t>YAWRIY_FSR</t>
  </si>
  <si>
    <t>KOYPAR_FSR</t>
  </si>
  <si>
    <t>JOHWIP_FSR</t>
  </si>
  <si>
    <t>gmof_Zn2O8N2-DPAC_A-irmof7_A_No107</t>
  </si>
  <si>
    <t>XUCGIM_FSR</t>
  </si>
  <si>
    <t>boydwoo_str_m7_Zn_o8_o23_bcu_sym_225</t>
  </si>
  <si>
    <t>HORTAK_FSR</t>
  </si>
  <si>
    <t>mof74_24_all_conf_9_0</t>
  </si>
  <si>
    <t>core_DIBPIP_freeONLY</t>
  </si>
  <si>
    <t>KEXDUN_FSR</t>
  </si>
  <si>
    <t>KENNAU_FSR</t>
  </si>
  <si>
    <t>UTOQUQ_FSR</t>
  </si>
  <si>
    <t>boydwoo_str_m3_o13_o16_pcu_sym_94</t>
  </si>
  <si>
    <t>mof74_229_all_conf_6704_0</t>
  </si>
  <si>
    <t>QUNZOP_FSR</t>
  </si>
  <si>
    <t>LIQJEC_FSR</t>
  </si>
  <si>
    <t>MINJOK_FSR</t>
  </si>
  <si>
    <t>QUQPUO_FSR</t>
  </si>
  <si>
    <t>UHOSUG_FSR</t>
  </si>
  <si>
    <t>boydwoo_str_m3_o8_o22_pcu_sym_270</t>
  </si>
  <si>
    <t>NABMUZ_FSR</t>
  </si>
  <si>
    <t>ECAZUG_FSR</t>
  </si>
  <si>
    <t>boydwoo_str_m3_o7_o16_pcu_sym_118</t>
  </si>
  <si>
    <t>XAKCOB_FSR</t>
  </si>
  <si>
    <t>boydwoo_str_m5_Al_o17_o20_sra_sym_9</t>
  </si>
  <si>
    <t>PIZQOG_FSR</t>
  </si>
  <si>
    <t>IJEZEE_FSR</t>
  </si>
  <si>
    <t>OLUNEO_FSR</t>
  </si>
  <si>
    <t>QIYYAZ_FSR</t>
  </si>
  <si>
    <t>WAKHIC_FSR</t>
  </si>
  <si>
    <t>SAWVUH_FSR</t>
  </si>
  <si>
    <t>CUSGOO_FSR</t>
  </si>
  <si>
    <t>gmof_Zn2O8N2-ADC_A-irmof20_A_No689</t>
  </si>
  <si>
    <t>boydwoo_str_m3_o7_o18_pcu_sym_186</t>
  </si>
  <si>
    <t>QUJPES_FSR</t>
  </si>
  <si>
    <t>IMUZIB_FSR</t>
  </si>
  <si>
    <t>WUKNIZ01_FSR</t>
  </si>
  <si>
    <t>boydwoo_str_m3_o1_o12_pcu_sym_42</t>
  </si>
  <si>
    <t>GABHUN_FSR</t>
  </si>
  <si>
    <t>DEGSIS01_FSR</t>
  </si>
  <si>
    <t>boydwoo_str_m7_Zn_o8_o23_bcu_sym_88</t>
  </si>
  <si>
    <t>FIFZEA_FSR</t>
  </si>
  <si>
    <t>boydwoo_str_m7_Zn_o25_o25_bcu_sym_261</t>
  </si>
  <si>
    <t>boydwoo_str_m3_o11_o28_pcu_sym_222</t>
  </si>
  <si>
    <t>INEQEZ01_FSR</t>
  </si>
  <si>
    <t>ACIPEJ_FSR</t>
  </si>
  <si>
    <t>XAHKOH_FSR</t>
  </si>
  <si>
    <t>DAXWOP_FSR</t>
  </si>
  <si>
    <t>boydwoo_str_m3_o10_o17_pcu_sym_113</t>
  </si>
  <si>
    <t>ROBNEC_FSR</t>
  </si>
  <si>
    <t>TILJEE_FSR</t>
  </si>
  <si>
    <t>XUJDAH_FSR</t>
  </si>
  <si>
    <t>FEWRAB_FSR</t>
  </si>
  <si>
    <t>SEVWOI_FSR</t>
  </si>
  <si>
    <t>GUVHEL_FSR</t>
  </si>
  <si>
    <t>gmof_Al2O6-irmof10_B-irmof7_B_No597</t>
  </si>
  <si>
    <t>MUHQEL_FSR</t>
  </si>
  <si>
    <t>gmof_Zn2O8N2-BDC_A-DPAC_A_No635</t>
  </si>
  <si>
    <t>TEKYOX01_FSR</t>
  </si>
  <si>
    <t>EFABOF_FSR</t>
  </si>
  <si>
    <t>WIXGAN_FSR</t>
  </si>
  <si>
    <t>OFEFAG_FSR</t>
  </si>
  <si>
    <t>gmof_Zn2O8N2-DPAC_A-irmof8_A_No679</t>
  </si>
  <si>
    <t>RAZBAW_FSR</t>
  </si>
  <si>
    <t>boydwoo_str_m3_o6_o15_pcu_sym_41</t>
  </si>
  <si>
    <t>COYKEH_FSR</t>
  </si>
  <si>
    <t>VEHHOG01_FSR</t>
  </si>
  <si>
    <t>TAGQUQ_FSR</t>
  </si>
  <si>
    <t>GICBOM_FSR</t>
  </si>
  <si>
    <t>DENZIG_FSR</t>
  </si>
  <si>
    <t>RARZAN_FSR</t>
  </si>
  <si>
    <t>CIKROF_FSR</t>
  </si>
  <si>
    <t>boydwoo_str_m3_o3_o8_pcu_sym_18</t>
  </si>
  <si>
    <t>NOFQIK_FSR</t>
  </si>
  <si>
    <t>GUVFIN_FSR</t>
  </si>
  <si>
    <t>GOWVEV_FSR</t>
  </si>
  <si>
    <t>YEJBAQ_FSR</t>
  </si>
  <si>
    <t>ENOSOQ_FSR</t>
  </si>
  <si>
    <t>TIVZOO_FSR</t>
  </si>
  <si>
    <t>boydwoo_str_m1_o11_o22_pcu_sym_96</t>
  </si>
  <si>
    <t>gmof_Zn2O8N2-BDC_A-DPAC_A_No585</t>
  </si>
  <si>
    <t>QUCVIU_FSR</t>
  </si>
  <si>
    <t>WOVROQ_FSR</t>
  </si>
  <si>
    <t>TAZYOK_FSR</t>
  </si>
  <si>
    <t>YABMOF_FSR</t>
  </si>
  <si>
    <t>JAPZUY_FSR</t>
  </si>
  <si>
    <t>HORWIU_FSR</t>
  </si>
  <si>
    <t>QUCVEQ_FSR</t>
  </si>
  <si>
    <t>HOXFEG_FSR</t>
  </si>
  <si>
    <t>WAZJUE_FSR</t>
  </si>
  <si>
    <t>GUVBOP_FSR</t>
  </si>
  <si>
    <t>XEGKIF_FSR</t>
  </si>
  <si>
    <t>FIMKEU_FSR</t>
  </si>
  <si>
    <t>YERGAG_FSR</t>
  </si>
  <si>
    <t>BIJXUP_FSR</t>
  </si>
  <si>
    <t>PORVUO_FSR</t>
  </si>
  <si>
    <t>PIJZAK_FSR</t>
  </si>
  <si>
    <t>boydwoo_str_m3_o4_o7_pcu_sym_33</t>
  </si>
  <si>
    <t>FUZXAA_FSR</t>
  </si>
  <si>
    <t>SAFKER_FSR</t>
  </si>
  <si>
    <t>boydwoo_str_m3_o21_o28_pcu_sym_86</t>
  </si>
  <si>
    <t>HOQYIW_FSR</t>
  </si>
  <si>
    <t>IJEZUU_FSR</t>
  </si>
  <si>
    <t>core_ENITAX_freeONLY</t>
  </si>
  <si>
    <t>GIFLAL_FSR</t>
  </si>
  <si>
    <t>boydwoo_str_m4_Al_o6_o17_acs_sym_189</t>
  </si>
  <si>
    <t>boydwoo_str_m3_o12_o24_pcu_sym_121</t>
  </si>
  <si>
    <t>LEFJAH01_FSR</t>
  </si>
  <si>
    <t>UXUQIP_FSR</t>
  </si>
  <si>
    <t>INEPUO01_FSR</t>
  </si>
  <si>
    <t>ELINAP_FSR</t>
  </si>
  <si>
    <t>core_MEMYAF_freeONLY</t>
  </si>
  <si>
    <t>gmof_Uio66Zr-irmof20_A-irmof8_A_No352</t>
  </si>
  <si>
    <t>MAQJOD_FSR</t>
  </si>
  <si>
    <t>OSEWOZ_FSR</t>
  </si>
  <si>
    <t>gmof_AlO6-AZO_A_No20</t>
  </si>
  <si>
    <t>LOVSUK_FSR</t>
  </si>
  <si>
    <t>LODPUR_FSR</t>
  </si>
  <si>
    <t>BUVYIB_FSR</t>
  </si>
  <si>
    <t>ISILOM_FSR</t>
  </si>
  <si>
    <t>NAQFIV_FSR</t>
  </si>
  <si>
    <t>gmof_Zn2O8N2-irmof10_A-irmof6_A_No487</t>
  </si>
  <si>
    <t>MIMDAP_FSR</t>
  </si>
  <si>
    <t>RIPFIG_FSR</t>
  </si>
  <si>
    <t>LATRAC_FSR</t>
  </si>
  <si>
    <t>ULEZUI_FSR</t>
  </si>
  <si>
    <t>DUBKAO_FSR</t>
  </si>
  <si>
    <t>boydwoo_str_m3_o2_o29_pcu_sym_110</t>
  </si>
  <si>
    <t>GOCZOQ_FSR</t>
  </si>
  <si>
    <t>VAWGIM_FSR</t>
  </si>
  <si>
    <t>HIFPAO_FSR</t>
  </si>
  <si>
    <t>RURZIP_FSR</t>
  </si>
  <si>
    <t>NAFSOF_FSR</t>
  </si>
  <si>
    <t>JIQYIU_FSR</t>
  </si>
  <si>
    <t>SOKDIH_FSR</t>
  </si>
  <si>
    <t>JAZJEA_FSR</t>
  </si>
  <si>
    <t>AVONEG_FSR</t>
  </si>
  <si>
    <t>boydwoo_str_m3_o3_o18_pcu_sym_183</t>
  </si>
  <si>
    <t>IPINAY_FSR</t>
  </si>
  <si>
    <t>TONQEU_FSR</t>
  </si>
  <si>
    <t>NUSZAD_FSR</t>
  </si>
  <si>
    <t>gmof_Zn2O8-irmof8_A-NCO_A_No14</t>
  </si>
  <si>
    <t>ENUCUM_FSR</t>
  </si>
  <si>
    <t>AHOMOB01_FSR</t>
  </si>
  <si>
    <t>BAGNEF_FSR</t>
  </si>
  <si>
    <t>CIHMEN_FSR</t>
  </si>
  <si>
    <t>NAYHUQ_FSR</t>
  </si>
  <si>
    <t>gmof_Zn4O13-BDC_A-DPAC_A_No962</t>
  </si>
  <si>
    <t>boydwoo_str_m5_Al_o3_o27_sra_sym_56</t>
  </si>
  <si>
    <t>OMABEL_FSR</t>
  </si>
  <si>
    <t>LADYOH_FSR</t>
  </si>
  <si>
    <t>boydwoo_str_m3_o11_o28_pcu_sym_242</t>
  </si>
  <si>
    <t>TEBCOV_FSR</t>
  </si>
  <si>
    <t>SEBZIK_FSR</t>
  </si>
  <si>
    <t>boydwoo_str_m3_o1_o17_pcu_sym_158</t>
  </si>
  <si>
    <t>gmof_Uio66Zr-BDC_A-irmof6_A_No350</t>
  </si>
  <si>
    <t>HAGXAP_FSR</t>
  </si>
  <si>
    <t>boydwoo_str_m3_o6_o9_pcu_sym_164</t>
  </si>
  <si>
    <t>IROROX_FSR</t>
  </si>
  <si>
    <t>HERMEZ01_FSR</t>
  </si>
  <si>
    <t>AGOXAX_FSR</t>
  </si>
  <si>
    <t>EXUHUC_FSR</t>
  </si>
  <si>
    <t>boydwoo_str_m7_Zn_o6_o25_bcu_sym_188</t>
  </si>
  <si>
    <t>ODIVAZ_FSR</t>
  </si>
  <si>
    <t>RIWVEZ01_FSR</t>
  </si>
  <si>
    <t>BUVXOG01_FSR</t>
  </si>
  <si>
    <t>boydwoo_str_m7_Zn_o2_o13_bcu_sym_120</t>
  </si>
  <si>
    <t>MIHLOG_FSR</t>
  </si>
  <si>
    <t>DIZYOB_FSR</t>
  </si>
  <si>
    <t>ONAMAT_FSR</t>
  </si>
  <si>
    <t>FIXCAS_FSR</t>
  </si>
  <si>
    <t>FOCMAM_FSR</t>
  </si>
  <si>
    <t>PIQBAU_FSR</t>
  </si>
  <si>
    <t>CELYEA_FSR</t>
  </si>
  <si>
    <t>boydwoo_str_m3_o1_o4_pcu_sym_238</t>
  </si>
  <si>
    <t>WIWTUU_FSR</t>
  </si>
  <si>
    <t>AQOFOC_FSR</t>
  </si>
  <si>
    <t>gmof_Zn2O8N2-DPAC_A-irmof20_A_No771</t>
  </si>
  <si>
    <t>KUYLEW_FSR</t>
  </si>
  <si>
    <t>FIHWOK_FSR</t>
  </si>
  <si>
    <t>NOCJEV_FSR</t>
  </si>
  <si>
    <t>IXEBIW_FSR</t>
  </si>
  <si>
    <t>MATVEJ_FSR</t>
  </si>
  <si>
    <t>GUFBOA_FSR</t>
  </si>
  <si>
    <t>LASQON_FSR</t>
  </si>
  <si>
    <t>boydwoo_str_m3_o4_o29_pcu_sym_150</t>
  </si>
  <si>
    <t>boydwoo_str_m3_o13_o26_pcu_sym_246</t>
  </si>
  <si>
    <t>NODLAV_FSR</t>
  </si>
  <si>
    <t>PEPLOM_FSR</t>
  </si>
  <si>
    <t>GEQBAH_FSR</t>
  </si>
  <si>
    <t>boydwoo_str_m3_o11_o23_pcu_sym_76</t>
  </si>
  <si>
    <t>core_FUWYAY_freeONLY</t>
  </si>
  <si>
    <t>boydwoo_str_m3_o4_o28_pcu_sym_184</t>
  </si>
  <si>
    <t>core_TADYEE_freeONLY</t>
  </si>
  <si>
    <t>boydwoo_str_m3_o7_o10_pcu_sym_233</t>
  </si>
  <si>
    <t>core_ASUJIJ_freeONLY</t>
  </si>
  <si>
    <t>SOJTOA_FSR</t>
  </si>
  <si>
    <t>JAYNIJ_FSR</t>
  </si>
  <si>
    <t>XUDJIQ_FSR</t>
  </si>
  <si>
    <t>MUPMEQ01_FSR</t>
  </si>
  <si>
    <t>gmof_CuN4-SiF6-AZO_No2</t>
  </si>
  <si>
    <t>RIZQIA_FSR</t>
  </si>
  <si>
    <t>XAPGOK_FSR</t>
  </si>
  <si>
    <t>RERJAC_FSR</t>
  </si>
  <si>
    <t>POBHIZ_FSR</t>
  </si>
  <si>
    <t>LULVOE_FSR</t>
  </si>
  <si>
    <t>boydwoo_str_m7_Zn_o12_o24_bcu_sym_173</t>
  </si>
  <si>
    <t>RESSAK_FSR</t>
  </si>
  <si>
    <t>HOFZAD_FSR</t>
  </si>
  <si>
    <t>GIKBEK_FSR</t>
  </si>
  <si>
    <t>ASACAZ_FSR</t>
  </si>
  <si>
    <t>gmof_AlO6-DPAC_A_No31</t>
  </si>
  <si>
    <t>boydwoo_str_m3_o23_o26_pcu_sym_20</t>
  </si>
  <si>
    <t>VIXBIO_FSR</t>
  </si>
  <si>
    <t>FENBIM_FSR</t>
  </si>
  <si>
    <t>NAVLOO_FSR</t>
  </si>
  <si>
    <t>IWIVIV02_FSR</t>
  </si>
  <si>
    <t>gmof_CuN4-SiF6-ADC_No4</t>
  </si>
  <si>
    <t>NAPHCU01_FSR</t>
  </si>
  <si>
    <t>XOQHIW_FSR</t>
  </si>
  <si>
    <t>WACQAT_FSR</t>
  </si>
  <si>
    <t>gmof_Zn2O8N2-irmof7_A-irmof8_A_No298</t>
  </si>
  <si>
    <t>MOPLIO_FSR</t>
  </si>
  <si>
    <t>boydwoo_str_m3_o7_o9_pcu_sym_256</t>
  </si>
  <si>
    <t>JOBKAP_FSR</t>
  </si>
  <si>
    <t>gmof_Zn2O8N2-DPAC_A-irmof14_A_No633</t>
  </si>
  <si>
    <t>gmof_Zn4O13-BDC_A-DPAC_A_No1257</t>
  </si>
  <si>
    <t>TEBDIQ_FSR</t>
  </si>
  <si>
    <t>EXOMAF_FSR</t>
  </si>
  <si>
    <t>AWIJUN02_FSR</t>
  </si>
  <si>
    <t>gmof_CuN4-SiF6-ADC_No1</t>
  </si>
  <si>
    <t>gmof_Zn2O8N2-ADC_A-irmof20_A_No421</t>
  </si>
  <si>
    <t>VUQJEX_FSR</t>
  </si>
  <si>
    <t>gmof_AlO6-pcn6_B_No13</t>
  </si>
  <si>
    <t>boydwoo_str_m5_Al_o21_o26_sra_sym_130</t>
  </si>
  <si>
    <t>CUWRAO_FSR</t>
  </si>
  <si>
    <t>MEPWUC_FSR</t>
  </si>
  <si>
    <t>boydwoo_str_m3_o4_o27_pcu_sym_92</t>
  </si>
  <si>
    <t>BUNJOK_FSR</t>
  </si>
  <si>
    <t>XUKZUY_FSR</t>
  </si>
  <si>
    <t>boydwoo_str_m3_o6_o9_pcu_sym_199</t>
  </si>
  <si>
    <t>DABXOW_FSR</t>
  </si>
  <si>
    <t>HUMPOV_FSR</t>
  </si>
  <si>
    <t>QAGYOO_FSR</t>
  </si>
  <si>
    <t>NACXUM_FSR</t>
  </si>
  <si>
    <t>VETBAA_FSR</t>
  </si>
  <si>
    <t>ODEPOF_FSR</t>
  </si>
  <si>
    <t>MELNIA_FSR</t>
  </si>
  <si>
    <t>IHOZOV_FSR</t>
  </si>
  <si>
    <t>OGIQAY_FSR</t>
  </si>
  <si>
    <t>DUXMIT_FSR</t>
  </si>
  <si>
    <t>DIDDIE_FSR</t>
  </si>
  <si>
    <t>DODPIV_FSR</t>
  </si>
  <si>
    <t>LOTQUG_FSR</t>
  </si>
  <si>
    <t>PEYTOE_FSR</t>
  </si>
  <si>
    <t>CIFGIJ_FSR</t>
  </si>
  <si>
    <t>boydwoo_str_m3_o11_o21_pcu_sym_32</t>
  </si>
  <si>
    <t>GOGKAP_FSR</t>
  </si>
  <si>
    <t>FEFTER_FSR</t>
  </si>
  <si>
    <t>MEZGAZ_FSR</t>
  </si>
  <si>
    <t>EKANIO_FSR</t>
  </si>
  <si>
    <t>TIYYOS01_FSR</t>
  </si>
  <si>
    <t>ODONUR_FSR</t>
  </si>
  <si>
    <t>UMUZUY_FSR</t>
  </si>
  <si>
    <t>DENTAS_FSR</t>
  </si>
  <si>
    <t>gmof_Zn4O13-BDC_A-DPAC_A_No1256</t>
  </si>
  <si>
    <t>OQIMEI_FSR</t>
  </si>
  <si>
    <t>VOQVOO_FSR</t>
  </si>
  <si>
    <t>HOBFAI_FSR</t>
  </si>
  <si>
    <t>KALHIO_FSR</t>
  </si>
  <si>
    <t>PEGTUS01_FSR</t>
  </si>
  <si>
    <t>QUJJUB_FSR</t>
  </si>
  <si>
    <t>FEZMUT_FSR</t>
  </si>
  <si>
    <t>boydwoo_str_m5_Al_o8_o16_sra_sym_4</t>
  </si>
  <si>
    <t>boydwoo_str_m1_o9_o11_pcu_sym_64</t>
  </si>
  <si>
    <t>boydwoo_str_m1_o12_o21_pcu_sym_131</t>
  </si>
  <si>
    <t>GOYRET_FSR</t>
  </si>
  <si>
    <t>boydwoo_str_m3_o2_o3_pcu_sym_113</t>
  </si>
  <si>
    <t>DOFWIF_FSR</t>
  </si>
  <si>
    <t>VELFOI_FSR</t>
  </si>
  <si>
    <t>BAHGUN01_FSR</t>
  </si>
  <si>
    <t>YEGMEE_FSR</t>
  </si>
  <si>
    <t>boydwoo_str_m4_Al_o6_o25_acs_sym_102</t>
  </si>
  <si>
    <t>BUVWOF03_FSR</t>
  </si>
  <si>
    <t>gmof_CuN4-SiF6-ADC_No2</t>
  </si>
  <si>
    <t>gmof_Zn2O8N2-irmof14_A-irmof7_A_No378</t>
  </si>
  <si>
    <t>gmof_Zn2O8N2-ADC_A-DPAC_A_No550</t>
  </si>
  <si>
    <t>OCIVAA01_FSR</t>
  </si>
  <si>
    <t>MUSGEM_FSR</t>
  </si>
  <si>
    <t>KESHEW_FSR</t>
  </si>
  <si>
    <t>AFUDUA_FSR</t>
  </si>
  <si>
    <t>XAPHUT01_FSR</t>
  </si>
  <si>
    <t>HUJHUP01_FSR</t>
  </si>
  <si>
    <t>XANKIH_FSR</t>
  </si>
  <si>
    <t>SABZAZ_FSR</t>
  </si>
  <si>
    <t>OLOQOV_FSR</t>
  </si>
  <si>
    <t>gmof_Zn4O13-BDC_A-imd_No27</t>
  </si>
  <si>
    <t>CUWRES_FSR</t>
  </si>
  <si>
    <t>RAQHIC_FSR</t>
  </si>
  <si>
    <t>OCIXON01_FSR</t>
  </si>
  <si>
    <t>LASPOM_FSR</t>
  </si>
  <si>
    <t>MAFBAX_FSR</t>
  </si>
  <si>
    <t>VOBQEK_FSR</t>
  </si>
  <si>
    <t>CIHMUD_FSR</t>
  </si>
  <si>
    <t>UBACUX_FSR</t>
  </si>
  <si>
    <t>HALTUM_FSR</t>
  </si>
  <si>
    <t>LEQCOB_FSR</t>
  </si>
  <si>
    <t>QUZGEZ_FSR</t>
  </si>
  <si>
    <t>BUZHUA_FSR</t>
  </si>
  <si>
    <t>QATWAL_FSR</t>
  </si>
  <si>
    <t>URUJUN_FSR</t>
  </si>
  <si>
    <t>VIJNAF_FSR</t>
  </si>
  <si>
    <t>gmof_Al2O6-AZO_B-BDC_B_No266</t>
  </si>
  <si>
    <t>EWEBUD_FSR</t>
  </si>
  <si>
    <t>CUPWIV_FSR</t>
  </si>
  <si>
    <t>YIWCUD_FSR</t>
  </si>
  <si>
    <t>boydwoo_str_m3_o7_o22_pcu_sym_12</t>
  </si>
  <si>
    <t>FUHPAB_FSR</t>
  </si>
  <si>
    <t>UFOQEO_FSR</t>
  </si>
  <si>
    <t>gmof_Al2O6-DPAC_B-irmof7_B_No970</t>
  </si>
  <si>
    <t>HOMDOE_FSR</t>
  </si>
  <si>
    <t>JAPZOS_FSR</t>
  </si>
  <si>
    <t>AWODOG_FSR</t>
  </si>
  <si>
    <t>KIQLAX_FSR</t>
  </si>
  <si>
    <t>gmof_Uio66Zr-irmof20_A-irmof8_A_No122</t>
  </si>
  <si>
    <t>DIBXAP_FSR</t>
  </si>
  <si>
    <t>DOYBUQ01_FSR</t>
  </si>
  <si>
    <t>MUTREA_FSR</t>
  </si>
  <si>
    <t>boydwoo_str_m3_o6_o28_pcu_sym_140</t>
  </si>
  <si>
    <t>NEZRUG_FSR</t>
  </si>
  <si>
    <t>boydwoo_str_m3_o41_o41_fof_sym_25</t>
  </si>
  <si>
    <t>gmof_Uio66Zr-irmof20_A-irmof8_A_No313</t>
  </si>
  <si>
    <t>EQETAX_FSR</t>
  </si>
  <si>
    <t>core_OJIWAG_freeONLY</t>
  </si>
  <si>
    <t>IVIXIW_FSR</t>
  </si>
  <si>
    <t>NODYOW_FSR</t>
  </si>
  <si>
    <t>IPUXIB_FSR</t>
  </si>
  <si>
    <t>KAPQOJ_FSR</t>
  </si>
  <si>
    <t>IMADOQ_FSR</t>
  </si>
  <si>
    <t>boydwoo_str_m3_o4_o29_pcu_sym_191</t>
  </si>
  <si>
    <t>boydwoo_str_m3_o12_o22_pcu_sym_155</t>
  </si>
  <si>
    <t>MABDUR_FSR</t>
  </si>
  <si>
    <t>MOF-5_cooh_2_2638_1</t>
  </si>
  <si>
    <t>boydwoo_str_m1_o13_o13_pcu_sym_201</t>
  </si>
  <si>
    <t>KIVFUR_FSR</t>
  </si>
  <si>
    <t>gmof_Uio66Zr-DPAC_A_No41</t>
  </si>
  <si>
    <t>MUPKOY_FSR</t>
  </si>
  <si>
    <t>VEVFUX_FSR</t>
  </si>
  <si>
    <t>JODVEG_FSR</t>
  </si>
  <si>
    <t>core_YUPSIM_freeONLY</t>
  </si>
  <si>
    <t>boydwoo_str_m3_o22_o29_pcu_sym_167</t>
  </si>
  <si>
    <t>QIJWOY_FSR</t>
  </si>
  <si>
    <t>boydwoo_str_m3_o12_o28_pcu_sym_148</t>
  </si>
  <si>
    <t>JESXEL01_FSR</t>
  </si>
  <si>
    <t>GIWVEO_FSR</t>
  </si>
  <si>
    <t>gmof_Uio66Zr-BDC_A-irmof7_A_No330</t>
  </si>
  <si>
    <t>MUQWEB_FSR</t>
  </si>
  <si>
    <t>ABPZCU01_FSR</t>
  </si>
  <si>
    <t>boydwoo_str_m7_Zn_o8_o25_bcu_sym_36</t>
  </si>
  <si>
    <t>SGLACU01_FSR</t>
  </si>
  <si>
    <t>gmof_Al2O6-ADC_B-fum_B_No249</t>
  </si>
  <si>
    <t>ADULIX_FSR</t>
  </si>
  <si>
    <t>boydwoo_str_m3_o8_o10_pcu_sym_135</t>
  </si>
  <si>
    <t>WAHGIY_FSR</t>
  </si>
  <si>
    <t>HAYZOY_FSR</t>
  </si>
  <si>
    <t>HUQZEA_FSR</t>
  </si>
  <si>
    <t>KIDLEP_FSR</t>
  </si>
  <si>
    <t>boydwoo_str_m7_Zn_o4_o13_bcu_sym_100</t>
  </si>
  <si>
    <t>core_AJINOY_freeONLY</t>
  </si>
  <si>
    <t>gmof_Zn2O8N2-ADC_A-irmof7_A_No43</t>
  </si>
  <si>
    <t>EMAZAT_FSR</t>
  </si>
  <si>
    <t>EGEMIO_FSR</t>
  </si>
  <si>
    <t>REKBAL_FSR</t>
  </si>
  <si>
    <t>boydwoo_str_m3_o18_o29_pcu_sym_110</t>
  </si>
  <si>
    <t>UHOTER_FSR</t>
  </si>
  <si>
    <t>JEXTUE_FSR</t>
  </si>
  <si>
    <t>SUJVUQ_FSR</t>
  </si>
  <si>
    <t>COWVAN_FSR</t>
  </si>
  <si>
    <t>OXELEK_FSR</t>
  </si>
  <si>
    <t>boydwoo_str_m4_Al_o2_o6_acs_sym_118</t>
  </si>
  <si>
    <t>boydwoo_str_m5_Al_o8_o16_sra_sym_63</t>
  </si>
  <si>
    <t>core_COQJAV_freeONLY</t>
  </si>
  <si>
    <t>boydwoo_str_m5_Al_o6_o25_sra_sym_98</t>
  </si>
  <si>
    <t>MUJKAF_FSR</t>
  </si>
  <si>
    <t>boydwoo_str_m3_o13_o16_pcu_sym_214</t>
  </si>
  <si>
    <t>tobacco_bor_sym_3_mc_0_sym_4_on_14_L_13</t>
  </si>
  <si>
    <t>UCOYOA_FSR</t>
  </si>
  <si>
    <t>VEVHEJ_FSR</t>
  </si>
  <si>
    <t>QAGWOL_FSR</t>
  </si>
  <si>
    <t>QANNEA_FSR</t>
  </si>
  <si>
    <t>INAZAY01_FSR</t>
  </si>
  <si>
    <t>GEXFUM_FSR</t>
  </si>
  <si>
    <t>SOCLUT_FSR</t>
  </si>
  <si>
    <t>CIHLUC_FSR</t>
  </si>
  <si>
    <t>UYEWIG02_FSR</t>
  </si>
  <si>
    <t>boydwoo_str_m3_o16_o28_pcu_sym_35</t>
  </si>
  <si>
    <t>JOBQUM_FSR</t>
  </si>
  <si>
    <t>BOPCIT_FSR</t>
  </si>
  <si>
    <t>POPVIC_FSR</t>
  </si>
  <si>
    <t>FADZEP01_FSR</t>
  </si>
  <si>
    <t>WARJAC_FSR</t>
  </si>
  <si>
    <t>VITBOS_FSR</t>
  </si>
  <si>
    <t>GANKOX_FSR</t>
  </si>
  <si>
    <t>KICZOM_FSR</t>
  </si>
  <si>
    <t>FIRHIZ_FSR</t>
  </si>
  <si>
    <t>boydwoo_str_m4_Al_o23_o25_acs_sym_164</t>
  </si>
  <si>
    <t>PITMUB_FSR</t>
  </si>
  <si>
    <t>KEQTEF_FSR</t>
  </si>
  <si>
    <t>OXOQIC_FSR</t>
  </si>
  <si>
    <t>PELBAM_FSR</t>
  </si>
  <si>
    <t>boydwoo_str_m1_o8_o16_pcu_sym_250</t>
  </si>
  <si>
    <t>boydwoo_str_m3_o14_o29_pcu_sym_256</t>
  </si>
  <si>
    <t>DOWHII_FSR</t>
  </si>
  <si>
    <t>SABYAY_FSR</t>
  </si>
  <si>
    <t>WOWMIG_FSR</t>
  </si>
  <si>
    <t>boydwoo_str_m3_o8_o13_pcu_sym_74</t>
  </si>
  <si>
    <t>UVUPUX_FSR</t>
  </si>
  <si>
    <t>QEQKIJ_FSR</t>
  </si>
  <si>
    <t>YOMROJ_FSR</t>
  </si>
  <si>
    <t>gmof_Zn4O13-BDC_A_No21</t>
  </si>
  <si>
    <t>DIKRAR_FSR</t>
  </si>
  <si>
    <t>boydwoo_str_m3_o1_o11_nbo_sym_147</t>
  </si>
  <si>
    <t>boydwoo_str_m7_Zn_o2_o13_bcu_sym_197</t>
  </si>
  <si>
    <t>BUHFER_FSR</t>
  </si>
  <si>
    <t>GIMHOA_FSR</t>
  </si>
  <si>
    <t>EBAWAI_FSR</t>
  </si>
  <si>
    <t>VIYJOE_FSR</t>
  </si>
  <si>
    <t>MUHLAC_FSR</t>
  </si>
  <si>
    <t>YAQFUT_FSR</t>
  </si>
  <si>
    <t>boydwoo_str_m3_o12_o23_pcu_sym_173</t>
  </si>
  <si>
    <t>HUCXOU_FSR</t>
  </si>
  <si>
    <t>ODEQEW_FSR</t>
  </si>
  <si>
    <t>GICDOO_FSR</t>
  </si>
  <si>
    <t>HOTREO01_FSR</t>
  </si>
  <si>
    <t>FIVPIK_FSR</t>
  </si>
  <si>
    <t>FIZKUV_FSR</t>
  </si>
  <si>
    <t>BUBDOT_FSR</t>
  </si>
  <si>
    <t>YOQKEX02_FSR</t>
  </si>
  <si>
    <t>boydwoo_str_m4_Al_o17_o25_acs_sym_18</t>
  </si>
  <si>
    <t>QAKWUV_FSR</t>
  </si>
  <si>
    <t>boydwoo_str_m3_o6_o29_pcu_sym_173</t>
  </si>
  <si>
    <t>EKAWUJ_FSR</t>
  </si>
  <si>
    <t>BOZJUX_FSR</t>
  </si>
  <si>
    <t>boydwoo_str_m5_Al_o16_o20_sra_sym_78</t>
  </si>
  <si>
    <t>BAXPOG_FSR</t>
  </si>
  <si>
    <t>WALWIS_FSR</t>
  </si>
  <si>
    <t>RITDAB_FSR</t>
  </si>
  <si>
    <t>AJAXOY_FSR</t>
  </si>
  <si>
    <t>ETEVEG_FSR</t>
  </si>
  <si>
    <t>gmof_Zn2O8N2-ADC_A-irmof7_A_No1040</t>
  </si>
  <si>
    <t>boydwoo_str_m3_o1_o29_pcu_sym_66</t>
  </si>
  <si>
    <t>FOCKEP_FSR</t>
  </si>
  <si>
    <t>JOFKOF_FSR</t>
  </si>
  <si>
    <t>IJUBUK01_FSR</t>
  </si>
  <si>
    <t>EKINOB_FSR</t>
  </si>
  <si>
    <t>CIHLOW_FSR</t>
  </si>
  <si>
    <t>RONCAZ_FSR</t>
  </si>
  <si>
    <t>WECHUH01_FSR</t>
  </si>
  <si>
    <t>ISOHEE_FSR</t>
  </si>
  <si>
    <t>boydwoo_str_m1_o11_o22_pcu_sym_162</t>
  </si>
  <si>
    <t>boydwoo_str_m3_o12_o29_pcu_sym_123</t>
  </si>
  <si>
    <t>FIKKOC01_FSR</t>
  </si>
  <si>
    <t>LIFLUI_FSR</t>
  </si>
  <si>
    <t>OFIWEG_FSR</t>
  </si>
  <si>
    <t>ODUSOX_FSR</t>
  </si>
  <si>
    <t>WASPAI_FSR</t>
  </si>
  <si>
    <t>core_REYPIW_freeONLY</t>
  </si>
  <si>
    <t>boydwoo_str_m3_o14_o21_pcu_sym_225</t>
  </si>
  <si>
    <t>GUYGAI_FSR</t>
  </si>
  <si>
    <t>NIFORM01_FSR</t>
  </si>
  <si>
    <t>MUSHAJ_FSR</t>
  </si>
  <si>
    <t>MEXHUU_FSR</t>
  </si>
  <si>
    <t>DOZQUF_FSR</t>
  </si>
  <si>
    <t>boydwoo_str_m3_o2_o11_pcu_sym_129</t>
  </si>
  <si>
    <t>BAVKIS_FSR</t>
  </si>
  <si>
    <t>QOTBOQ_FSR</t>
  </si>
  <si>
    <t>QITVUL_FSR</t>
  </si>
  <si>
    <t>YAVKOX_FSR</t>
  </si>
  <si>
    <t>gmof_Zn2O8N2-ADC_A-irmof7_A_No787</t>
  </si>
  <si>
    <t>RUMFAI_FSR</t>
  </si>
  <si>
    <t>core_HIHFOV_freeONLY</t>
  </si>
  <si>
    <t>XILQEP_FSR</t>
  </si>
  <si>
    <t>gmof_Al2O6-fum_B-irmof7_B_No214</t>
  </si>
  <si>
    <t>JODVIK_FSR</t>
  </si>
  <si>
    <t>HAWBOY_FSR</t>
  </si>
  <si>
    <t>IYOTAT_FSR</t>
  </si>
  <si>
    <t>LAGRIX_FSR</t>
  </si>
  <si>
    <t>KAYKAZ_FSR</t>
  </si>
  <si>
    <t>BIFYIA_FSR</t>
  </si>
  <si>
    <t>CUVFAB_FSR</t>
  </si>
  <si>
    <t>EPIXUX_FSR</t>
  </si>
  <si>
    <t>NUZJEZ01_FSR</t>
  </si>
  <si>
    <t>NEDHIN_FSR</t>
  </si>
  <si>
    <t>FAPTIB_FSR</t>
  </si>
  <si>
    <t>HAFDEA01_FSR</t>
  </si>
  <si>
    <t>UYASET_FSR</t>
  </si>
  <si>
    <t>boydwoo_str_m3_o8_o8_pcu_sym_5</t>
  </si>
  <si>
    <t>gmof_Uio66Zr-BDC_A-irmof7_A_No393</t>
  </si>
  <si>
    <t>SOJMAH_FSR</t>
  </si>
  <si>
    <t>CANYIA01_FSR</t>
  </si>
  <si>
    <t>YOCHOP_FSR</t>
  </si>
  <si>
    <t>VOYTOU_FSR</t>
  </si>
  <si>
    <t>QEMYIQ_FSR</t>
  </si>
  <si>
    <t>core_UKUBOS_freeONLY</t>
  </si>
  <si>
    <t>DOBFAC01_FSR</t>
  </si>
  <si>
    <t>boydwoo_str_m1_o12_o12_pcu_sym_174</t>
  </si>
  <si>
    <t>HIHFAH_FSR</t>
  </si>
  <si>
    <t>FAMHEI_FSR</t>
  </si>
  <si>
    <t>URUWAH_FSR</t>
  </si>
  <si>
    <t>PEJVAD_FSR</t>
  </si>
  <si>
    <t>boydwoo_str_m3_o4_o27_pcu_sym_157</t>
  </si>
  <si>
    <t>RAMHES01_FSR</t>
  </si>
  <si>
    <t>KEGVAW_FSR</t>
  </si>
  <si>
    <t>EMELIR_FSR</t>
  </si>
  <si>
    <t>gmof_Uio66Zr-irmof20_A-irmof8_A_No353</t>
  </si>
  <si>
    <t>gmof_Al2O6-AZO_B-fum_B_No111</t>
  </si>
  <si>
    <t>core_MUNNUF_freeONLY</t>
  </si>
  <si>
    <t>DUMFEY_FSR</t>
  </si>
  <si>
    <t>TIYYEI01_FSR</t>
  </si>
  <si>
    <t>KEXFAV_FSR</t>
  </si>
  <si>
    <t>OGAWEA_FSR</t>
  </si>
  <si>
    <t>EMEMAK01_FSR</t>
  </si>
  <si>
    <t>boydwoo_str_m4_Al_o7_o27_acs_sym_159</t>
  </si>
  <si>
    <t>FAKQEN02_FSR</t>
  </si>
  <si>
    <t>boydwoo_str_m5_Al_o6_o27_sra_sym_115</t>
  </si>
  <si>
    <t>JADFOM_FSR</t>
  </si>
  <si>
    <t>QAMDEO_FSR</t>
  </si>
  <si>
    <t>gmof_Zn4O13-BDC_A-DPAC_A_No964</t>
  </si>
  <si>
    <t>CONXEI01_FSR</t>
  </si>
  <si>
    <t>boydwoo_str_m3_o5_o28_pcu_sym_56</t>
  </si>
  <si>
    <t>WANXIU_FSR</t>
  </si>
  <si>
    <t>AGIMOU_FSR</t>
  </si>
  <si>
    <t>PAPRUU_FSR</t>
  </si>
  <si>
    <t>TUDMAH_FSR</t>
  </si>
  <si>
    <t>JOFZOT_FSR</t>
  </si>
  <si>
    <t>YIQBEF01_FSR</t>
  </si>
  <si>
    <t>gmof_Zn2O8N2-irmof14_A-irmof8_A_No360</t>
  </si>
  <si>
    <t>COKDAI_FSR</t>
  </si>
  <si>
    <t>XEGJOK_FSR</t>
  </si>
  <si>
    <t>boydwoo_str_m3_o4_o7_pcu_sym_112</t>
  </si>
  <si>
    <t>Cu2C14H24N4O6</t>
  </si>
  <si>
    <t>Cu4C26H18I2N8</t>
  </si>
  <si>
    <t>Cu2C28H24N8O8</t>
  </si>
  <si>
    <t>Ca4C28H16N8O32</t>
  </si>
  <si>
    <t>Cu2C40H36N4O12P4</t>
  </si>
  <si>
    <t>Ag4C32H28N8O16</t>
  </si>
  <si>
    <t>Zn2C30Cl5H13N2O14</t>
  </si>
  <si>
    <t>Tl2C12H8N2O6</t>
  </si>
  <si>
    <t>CuHo2C32H20N4O28</t>
  </si>
  <si>
    <t>CuC11H6N7S</t>
  </si>
  <si>
    <t>CuC20H20N8O4</t>
  </si>
  <si>
    <t>Ag4C24H22N10O14</t>
  </si>
  <si>
    <t>CoC16H26N4O12P4</t>
  </si>
  <si>
    <t>Co2C34H22N8O8</t>
  </si>
  <si>
    <t>Ni2C76Cl4H68N20O8</t>
  </si>
  <si>
    <t>Cu4Fe2C62H76N28O6</t>
  </si>
  <si>
    <t>GaC32FH16N8</t>
  </si>
  <si>
    <t>Cu4C36Cl4H28N4</t>
  </si>
  <si>
    <t>Cu12C36H56I16N4S4</t>
  </si>
  <si>
    <t>Cu2C52H48N4O12</t>
  </si>
  <si>
    <t>Ni2C12H12N4O12</t>
  </si>
  <si>
    <t>Zn2C47Cl2H33N3O8</t>
  </si>
  <si>
    <t>Cu4C68H52N8O20P4</t>
  </si>
  <si>
    <t>Cu8C24Cl8H48N24S24</t>
  </si>
  <si>
    <t>Zn4C46H32I2N16O2</t>
  </si>
  <si>
    <t>CuTb2C22H26N2O22</t>
  </si>
  <si>
    <t>Cu4C20H24I4N8</t>
  </si>
  <si>
    <t>FeC6H8N8O6</t>
  </si>
  <si>
    <t>CuC22H20N4O6</t>
  </si>
  <si>
    <t>Cu2C28H32N20O12</t>
  </si>
  <si>
    <t>Zn4C54Cl20H16N4O16</t>
  </si>
  <si>
    <t>Co4C52H36N8O16</t>
  </si>
  <si>
    <t>Cu2Br2C46H38N2P2</t>
  </si>
  <si>
    <t>Mn2C32H24N20</t>
  </si>
  <si>
    <t>Zn4C60H60N8O12</t>
  </si>
  <si>
    <t>CoC44H32N10O6</t>
  </si>
  <si>
    <t>Zn2C54H72N14O16</t>
  </si>
  <si>
    <t>Zn16C96H40N8O68S16</t>
  </si>
  <si>
    <t>Cu2C56H56I2N4P2</t>
  </si>
  <si>
    <t>Mn4C28H36N4O28</t>
  </si>
  <si>
    <t>CoC18H14N8O4</t>
  </si>
  <si>
    <t>Co2Zn8C84H54N36O12</t>
  </si>
  <si>
    <t>Ag8Mo8C20H12N24O26</t>
  </si>
  <si>
    <t>Cu4C68F24H40O20</t>
  </si>
  <si>
    <t>MnC32H28O10</t>
  </si>
  <si>
    <t>Zn2C48H18I10N2O8</t>
  </si>
  <si>
    <t>Mn4C28H24N16O8</t>
  </si>
  <si>
    <t>Cd4C72H60N20O24</t>
  </si>
  <si>
    <t>CoC30H30N6O6</t>
  </si>
  <si>
    <t>Cu2C40H38N6O14</t>
  </si>
  <si>
    <t>Cu2C16H20O20</t>
  </si>
  <si>
    <t>CuC24F10H12N4Si</t>
  </si>
  <si>
    <t>Ni3C72H48N30</t>
  </si>
  <si>
    <t>Zn2Br6C24H10N2O20</t>
  </si>
  <si>
    <t>Zn2C20F4H4N2O8</t>
  </si>
  <si>
    <t>Zn2C30H28N2O10</t>
  </si>
  <si>
    <t>Zn6C60H56N18O28</t>
  </si>
  <si>
    <t>Fe2Ni2C24F4H12N16</t>
  </si>
  <si>
    <t>Cu2C28H36N12O12</t>
  </si>
  <si>
    <t>Ni4Br4C72H48N8O18S4</t>
  </si>
  <si>
    <t>NiC28H22N8O6</t>
  </si>
  <si>
    <t>Al6C60H26O31</t>
  </si>
  <si>
    <t>Al6C72F4H34O28</t>
  </si>
  <si>
    <t>Zn2C20H12I2N2O8</t>
  </si>
  <si>
    <t>Cu4Br4C20H20N4</t>
  </si>
  <si>
    <t>Cu4Sr2C32H24O26</t>
  </si>
  <si>
    <t>Mo2C14H8N2O8</t>
  </si>
  <si>
    <t>Ni2C32H40N8O12</t>
  </si>
  <si>
    <t>Zn2C52F10H14N12O28</t>
  </si>
  <si>
    <t>CuC24F6H20N4O4Si</t>
  </si>
  <si>
    <t>Ag2C24H16N6O10</t>
  </si>
  <si>
    <t>Cu4C72H80N8O32S8</t>
  </si>
  <si>
    <t>Zn2Br2C38H24N2O12</t>
  </si>
  <si>
    <t>Co2C52H40N4O12S2</t>
  </si>
  <si>
    <t>Mo6Ni2C20H16N4O24Te2</t>
  </si>
  <si>
    <t>Zn2C30H12N12O30</t>
  </si>
  <si>
    <t>Cu2C32H28N20O10</t>
  </si>
  <si>
    <t>Zn2C28H30N2O8</t>
  </si>
  <si>
    <t>Ni2C34H38N10O10</t>
  </si>
  <si>
    <t>AgBiC24H16I4N4</t>
  </si>
  <si>
    <t>Mn2C42H36N4O8</t>
  </si>
  <si>
    <t>Cu2C46H32N4O20</t>
  </si>
  <si>
    <t>Ni2C16H14N6O2S4</t>
  </si>
  <si>
    <t>Cu4C36H32N8O8</t>
  </si>
  <si>
    <t>Ni2C66H52N4O16</t>
  </si>
  <si>
    <t>Cu4C24H16I4O4S20</t>
  </si>
  <si>
    <t>Cu4C40H64N8O16</t>
  </si>
  <si>
    <t>Zn2Br6C31H18N2O18</t>
  </si>
  <si>
    <t>Zn2C72F6H58N4O12</t>
  </si>
  <si>
    <t>CoC20H18N8O6</t>
  </si>
  <si>
    <t>Al2C12FH9N2O10</t>
  </si>
  <si>
    <t>Mn2C28H24N8O8</t>
  </si>
  <si>
    <t>Cu2Sm2C36H44I2N10O18</t>
  </si>
  <si>
    <t>Cu2C20H32N2O10</t>
  </si>
  <si>
    <t>Mn4C36H32O20</t>
  </si>
  <si>
    <t>Zn2C33H18N2O11</t>
  </si>
  <si>
    <t>Ni6C76H56N12O28</t>
  </si>
  <si>
    <t>Zn2C19H14N2O9</t>
  </si>
  <si>
    <t>Ni4Sr4C24H56O52</t>
  </si>
  <si>
    <t>Cu2C28H16N16</t>
  </si>
  <si>
    <t>Ni2C44H44N8O16</t>
  </si>
  <si>
    <t>CuC24F14H8N4Si</t>
  </si>
  <si>
    <t>Cu2C48H52N8O10</t>
  </si>
  <si>
    <t>Zn2C54F10H18N4O42S10</t>
  </si>
  <si>
    <t>Zn4C94H66N4O18</t>
  </si>
  <si>
    <t>Cu4C52H36N8O4</t>
  </si>
  <si>
    <t>Cu2C38H26N4O10P2</t>
  </si>
  <si>
    <t>Zn2C24Cl4H22N4O8</t>
  </si>
  <si>
    <t>Ni2C88H64N12O12</t>
  </si>
  <si>
    <t>Ag4C96H84N16O16</t>
  </si>
  <si>
    <t>Zn2C28H8N2O8</t>
  </si>
  <si>
    <t>Cu4C28H16N12O4S4</t>
  </si>
  <si>
    <t>CuGd2C32H20N4O28</t>
  </si>
  <si>
    <t>Ni2C44H40N4O8</t>
  </si>
  <si>
    <t>Al4C96H64N4O32</t>
  </si>
  <si>
    <t>NiC36H34N2O6</t>
  </si>
  <si>
    <t>Zn8C82H36O60</t>
  </si>
  <si>
    <t>Zn3C30H28N2O12</t>
  </si>
  <si>
    <t>Cu8C72H64O40</t>
  </si>
  <si>
    <t>Zn2Br5C24H15N6O8</t>
  </si>
  <si>
    <t>Cd2Ce2C42H34N6O32</t>
  </si>
  <si>
    <t>Mn2C20H16O12</t>
  </si>
  <si>
    <t>NiC30H28N8O6</t>
  </si>
  <si>
    <t>Ag4C32H20N8O24</t>
  </si>
  <si>
    <t>K4V4C4H12O28P4</t>
  </si>
  <si>
    <t>Cu2C24H24N6O10S2</t>
  </si>
  <si>
    <t>Cu2Sm2C34H26N6O18S2</t>
  </si>
  <si>
    <t>Cu2C12H20N8O16S4</t>
  </si>
  <si>
    <t>Zn5C46H38N12O20S2</t>
  </si>
  <si>
    <t>Cu4C40H28N8S4</t>
  </si>
  <si>
    <t>K4C28H28N8O20</t>
  </si>
  <si>
    <t>Ni2C36H36N8O10</t>
  </si>
  <si>
    <t>Ni2C32H30N10O10</t>
  </si>
  <si>
    <t>Co2C32H28N4O10</t>
  </si>
  <si>
    <t>Zn2C14H8N8O16</t>
  </si>
  <si>
    <t>Cu2Mo4C32H20N4O17</t>
  </si>
  <si>
    <t>Ni2C52H56N8O10</t>
  </si>
  <si>
    <t>Fe2C44H40N20O12</t>
  </si>
  <si>
    <t>Cu2Pd2C32H36N20O4</t>
  </si>
  <si>
    <t>CuC46F6H36N8O6S2</t>
  </si>
  <si>
    <t>CuC26H30N4O8</t>
  </si>
  <si>
    <t>Na2NiC28H46N6O16S4</t>
  </si>
  <si>
    <t>Fe2C42H28N4O14</t>
  </si>
  <si>
    <t>Cu4C104H72N16O20</t>
  </si>
  <si>
    <t>Ti2C68H52N4O8</t>
  </si>
  <si>
    <t>AgC12ClH8N2</t>
  </si>
  <si>
    <t>Al2C28H16O18</t>
  </si>
  <si>
    <t>Co2C40H28N4O8</t>
  </si>
  <si>
    <t>Ni6C96H84N24O24</t>
  </si>
  <si>
    <t>Cu4Br4C24H16N8</t>
  </si>
  <si>
    <t>Al2C20H10N2O16</t>
  </si>
  <si>
    <t>Ni2C20H20N16</t>
  </si>
  <si>
    <t>CuC24H18N4O8</t>
  </si>
  <si>
    <t>Co2C44H36N8O8</t>
  </si>
  <si>
    <t>Zn4C40H27N17O2</t>
  </si>
  <si>
    <t>Cu4C16H12I8N8</t>
  </si>
  <si>
    <t>CoC26H20N2O10</t>
  </si>
  <si>
    <t>Zn2C28H23N7O8</t>
  </si>
  <si>
    <t>AlC27H15N10O6</t>
  </si>
  <si>
    <t>Zr6C44H44N4O32</t>
  </si>
  <si>
    <t>Zn2BrC18H19N2O8</t>
  </si>
  <si>
    <t>Cd2Br4C24H16N12</t>
  </si>
  <si>
    <t>Cu4C40H48O20S4</t>
  </si>
  <si>
    <t>Ni4C128H136N16O22</t>
  </si>
  <si>
    <t>Cd4C64H48N8O24</t>
  </si>
  <si>
    <t>Zr6C52H24N4O37S10</t>
  </si>
  <si>
    <t>Zr6Br2C52H38N10O32</t>
  </si>
  <si>
    <t>Zn4C58F4H18N16O8</t>
  </si>
  <si>
    <t>Ag4C44H32N12O8S4</t>
  </si>
  <si>
    <t>Cu4C48H32N20</t>
  </si>
  <si>
    <t>Ni9C15Cl3H21O33</t>
  </si>
  <si>
    <t>Ni6C44H40O28</t>
  </si>
  <si>
    <t>Ag4C16H12N12O12</t>
  </si>
  <si>
    <t>Zn4C80H61N33</t>
  </si>
  <si>
    <t>Cu4C20H16I4N4S6</t>
  </si>
  <si>
    <t>Zn2C62H76N16O8</t>
  </si>
  <si>
    <t>Zn2C29H33N9O13</t>
  </si>
  <si>
    <t>Ba2Cu2C20H16O16</t>
  </si>
  <si>
    <t>Cu8C88H60N12O16</t>
  </si>
  <si>
    <t>Cu4C48F12H48N4O20</t>
  </si>
  <si>
    <t>Ni2C60H44N12O8</t>
  </si>
  <si>
    <t>U2C20H34N4O18</t>
  </si>
  <si>
    <t>Fe2Ni2C44H32N16</t>
  </si>
  <si>
    <t>CuC24Cl4F6H12N4Si</t>
  </si>
  <si>
    <t>Ni4C112H72N32O16</t>
  </si>
  <si>
    <t>Cu4C20H12I4N12S4</t>
  </si>
  <si>
    <t>Fe2C20H12N8O16</t>
  </si>
  <si>
    <t>Cu2C34H32N4O12P4</t>
  </si>
  <si>
    <t>CoC22H22N8O6S2</t>
  </si>
  <si>
    <t>Cd2C48H48N4O22</t>
  </si>
  <si>
    <t>Cu2C24H24N4O12S4</t>
  </si>
  <si>
    <t>Y2C18Cl6H12O18</t>
  </si>
  <si>
    <t>CuYb2C22H18N2O18</t>
  </si>
  <si>
    <t>Cu4C24Cl4H32N8</t>
  </si>
  <si>
    <t>Cu2C42H38I2N2P2</t>
  </si>
  <si>
    <t>CuC30H28N8O6S2</t>
  </si>
  <si>
    <t>Ca4C40H64O28</t>
  </si>
  <si>
    <t>Ni6C56H40N4O28</t>
  </si>
  <si>
    <t>Zn4C83H54N20</t>
  </si>
  <si>
    <t>CuBr4C24F6H12N4Si</t>
  </si>
  <si>
    <t>Al6C90H44O49S5</t>
  </si>
  <si>
    <t>Ag2FeC8H4N6</t>
  </si>
  <si>
    <t>CuPdC16H14N6O2</t>
  </si>
  <si>
    <t>Zn2C41H39N5O14</t>
  </si>
  <si>
    <t>Cu4C64H52N12O20S4</t>
  </si>
  <si>
    <t>Zn2C24H14N10O16</t>
  </si>
  <si>
    <t>HgBr2C12H8N6</t>
  </si>
  <si>
    <t>Co2Cu4Br4C30H60N6S12</t>
  </si>
  <si>
    <t>Zn2C68Cl2H50N4O12</t>
  </si>
  <si>
    <t>CuC28F6H28N4Si</t>
  </si>
  <si>
    <t>Ni6C30H30O24</t>
  </si>
  <si>
    <t>Zn2C44H8I8N2O14</t>
  </si>
  <si>
    <t>Cu2C34H28N6S2</t>
  </si>
  <si>
    <t>Mo4C52F24H36N4O16S4</t>
  </si>
  <si>
    <t>Cu2C44H28N2O18</t>
  </si>
  <si>
    <t>CuC28H26N6O6</t>
  </si>
  <si>
    <t>CoC28H22N10O6</t>
  </si>
  <si>
    <t>Fe4Zn2C104H88N8O12</t>
  </si>
  <si>
    <t>CuC14H10N12O4</t>
  </si>
  <si>
    <t>Ni2C24H16N16</t>
  </si>
  <si>
    <t>Mn2C38H32N4O16</t>
  </si>
  <si>
    <t>Ag2C44H46N4O8</t>
  </si>
  <si>
    <t>Cu4C80H56N16O12S4</t>
  </si>
  <si>
    <t>Ni8C72H48O32</t>
  </si>
  <si>
    <t>Cu2C14H20O20</t>
  </si>
  <si>
    <t>Zn6C43H41N3O31</t>
  </si>
  <si>
    <t>Al4C52H28N2O20</t>
  </si>
  <si>
    <t>Ca2Cu2C22H36N4O24S2</t>
  </si>
  <si>
    <t>Ag2C52H46N12O8S2</t>
  </si>
  <si>
    <t>Zn2Br10C40H16N2O8</t>
  </si>
  <si>
    <t>Cu4C74H44N8O18</t>
  </si>
  <si>
    <t>Cu4K4C40H24N24</t>
  </si>
  <si>
    <t>Zn2C29H31N5O10</t>
  </si>
  <si>
    <t>Ag4C30H26N6O12</t>
  </si>
  <si>
    <t>Al6C96Cl6H44N24O28</t>
  </si>
  <si>
    <t>Cu2C10H8N6S2</t>
  </si>
  <si>
    <t>Ni2C40H56O14</t>
  </si>
  <si>
    <t>Ag4C28H12N8O24</t>
  </si>
  <si>
    <t>Fe3C90H66N36</t>
  </si>
  <si>
    <t>Zn2C38H22N2O16S2</t>
  </si>
  <si>
    <t>Ag4C48H24N44O20</t>
  </si>
  <si>
    <t>Zn4C53H49N17O13</t>
  </si>
  <si>
    <t>Cu2C16H16I2N4S4</t>
  </si>
  <si>
    <t>Zn2C18F4H6N2O8</t>
  </si>
  <si>
    <t>Sr2C16H30N2O24</t>
  </si>
  <si>
    <t>Zn2C36H24N22O12</t>
  </si>
  <si>
    <t>Cu4C28H28I4N4S4</t>
  </si>
  <si>
    <t>Zn2C79H56N4O13</t>
  </si>
  <si>
    <t>Cu4Mo8C46H36N12O26</t>
  </si>
  <si>
    <t>Al6Br8C80H32O34</t>
  </si>
  <si>
    <t>Zn2C48H28N10O16</t>
  </si>
  <si>
    <t>CuC24F6H16N4O4Si</t>
  </si>
  <si>
    <t>Co2C22H24N4O8</t>
  </si>
  <si>
    <t>Zn6C90H30O36</t>
  </si>
  <si>
    <t>Zn8C232F48H112N16O48</t>
  </si>
  <si>
    <t>Ni2C32H40N4O12</t>
  </si>
  <si>
    <t>Cu4Br4C28H28N4S4</t>
  </si>
  <si>
    <t>Zn2Br8C42H30N12O8</t>
  </si>
  <si>
    <t>Cd4C152H80N16O32</t>
  </si>
  <si>
    <t>Zn2C16H8I2N2O8</t>
  </si>
  <si>
    <t>Zn2C34FH17N2O8</t>
  </si>
  <si>
    <t>Rh4C36H32O16</t>
  </si>
  <si>
    <t>Zn2C42Cl6H22N4O8</t>
  </si>
  <si>
    <t>Cu2C24H20N20</t>
  </si>
  <si>
    <t>Zn2C44H18N2O20</t>
  </si>
  <si>
    <t>Al6C96H42N2O32</t>
  </si>
  <si>
    <t>Cu4C56H32N8O16</t>
  </si>
  <si>
    <t>Al2C24H20N2O10</t>
  </si>
  <si>
    <t>Zn4Br2C90H46N4O36</t>
  </si>
  <si>
    <t>CuC42H50N8O4S2</t>
  </si>
  <si>
    <t>Zn2C36H44N22O8</t>
  </si>
  <si>
    <t>Zn4Br12C70H18N4O22S6</t>
  </si>
  <si>
    <t>Zr6C88F10H44N2O32</t>
  </si>
  <si>
    <t>Cu2C34H30N4O12P2</t>
  </si>
  <si>
    <t>Fe2Ni4C100H80N8O18</t>
  </si>
  <si>
    <t>Zn2C24H10I4N2O8</t>
  </si>
  <si>
    <t>Mn3C36H30N12S6</t>
  </si>
  <si>
    <t>CuNiC12H12N8</t>
  </si>
  <si>
    <t>Ni2C42H28N4O14</t>
  </si>
  <si>
    <t>Ni3C40H38N10O14P4</t>
  </si>
  <si>
    <t>Al6C112H66N12O32</t>
  </si>
  <si>
    <t>Ni4C144H96N8O16</t>
  </si>
  <si>
    <t>Ni4C48H44N12O20</t>
  </si>
  <si>
    <t>Cu2C42H24N8O14</t>
  </si>
  <si>
    <t>Al2C20Cl2H12N2O10</t>
  </si>
  <si>
    <t>Ag8C16H24N16O20</t>
  </si>
  <si>
    <t>Ni4C68H60O32</t>
  </si>
  <si>
    <t>Ni4W2C80H144N32</t>
  </si>
  <si>
    <t>Zn4C96H68N20O16</t>
  </si>
  <si>
    <t>Zn2C24Cl3H11N2O12</t>
  </si>
  <si>
    <t>CuC26H28O8</t>
  </si>
  <si>
    <t>CoC34Cl2H26N14</t>
  </si>
  <si>
    <t>Mn4C84H64N16O16</t>
  </si>
  <si>
    <t>CuPdC18H18N6O2</t>
  </si>
  <si>
    <t>Zn2C39H18I6N2O17</t>
  </si>
  <si>
    <t>Cu4C28H32N8O12</t>
  </si>
  <si>
    <t>Co4C24H24N4O12P4</t>
  </si>
  <si>
    <t>CoC30H28N8O6</t>
  </si>
  <si>
    <t>Ni3C10H22N4O18P4</t>
  </si>
  <si>
    <t>Cu4C108H100N16O24S4</t>
  </si>
  <si>
    <t>Co2C42H28N4O14</t>
  </si>
  <si>
    <t>Cu2C36Cl2H36N4S4</t>
  </si>
  <si>
    <t>Cu4C56Cl16H32N16O16</t>
  </si>
  <si>
    <t>Zr6C52H40N10O36</t>
  </si>
  <si>
    <t>Zn2C19H12N2O18</t>
  </si>
  <si>
    <t>Cu4C16H28N4O20</t>
  </si>
  <si>
    <t>CoC38H32N6O4S2</t>
  </si>
  <si>
    <t>Zn2C28H16N6O20S4</t>
  </si>
  <si>
    <t>Cu12C60H24N76</t>
  </si>
  <si>
    <t>Cu4Br4C56H48N24</t>
  </si>
  <si>
    <t>Zn2C38H20N2O16</t>
  </si>
  <si>
    <t>Ni6C60H96N24O36S12</t>
  </si>
  <si>
    <t>Cu2C48Cl2H40N2P2</t>
  </si>
  <si>
    <t>Zr6C50H46N10O32</t>
  </si>
  <si>
    <t>V4C24Cl12H20N4</t>
  </si>
  <si>
    <t>Zn2Br6C40Cl4H10N2O8</t>
  </si>
  <si>
    <t>Zn4C34ClH23N2O13</t>
  </si>
  <si>
    <t>Cu4C90H64I4N8</t>
  </si>
  <si>
    <t>Cu4C72H48I4N8O16</t>
  </si>
  <si>
    <t>Rb2U2C42H24I6O16</t>
  </si>
  <si>
    <t>Cu2Er2C48H32N8O16</t>
  </si>
  <si>
    <t>Ni2V4C30H42N12O12</t>
  </si>
  <si>
    <t>Cu2Nd2C30H26N4O26</t>
  </si>
  <si>
    <t>Cu3C48H30N12O12</t>
  </si>
  <si>
    <t>Cu2C36H32N4O12</t>
  </si>
  <si>
    <t>Mn2C26H18N2O10</t>
  </si>
  <si>
    <t>Ni2C72H64N4O16</t>
  </si>
  <si>
    <t>Mn2C40H28N4O8</t>
  </si>
  <si>
    <t>Cu2C28F12H32O16</t>
  </si>
  <si>
    <t>Co4La4C144H72N24O48</t>
  </si>
  <si>
    <t>CuK2C35H47N7O9</t>
  </si>
  <si>
    <t>Zn8C128H96N32O32</t>
  </si>
  <si>
    <t>Cu16Br16C120H120N24O24</t>
  </si>
  <si>
    <t>Cu2C36H24N12O8</t>
  </si>
  <si>
    <t>Co2C36H36N4O12</t>
  </si>
  <si>
    <t>Zn2C34H30N2O26S5</t>
  </si>
  <si>
    <t>Zn2Br4C44Cl8H8N2O8</t>
  </si>
  <si>
    <t>CoC24H24N4O8</t>
  </si>
  <si>
    <t>Ni4C112H120N8O40</t>
  </si>
  <si>
    <t>Cu2C48H36N8O12</t>
  </si>
  <si>
    <t>Co2C66H48N4O12</t>
  </si>
  <si>
    <t>K2C24H16N10O8</t>
  </si>
  <si>
    <t>CuSm2C32H16N4O26</t>
  </si>
  <si>
    <t>Co2C30H24N8O10</t>
  </si>
  <si>
    <t>CuC24Cl2H16N2O4</t>
  </si>
  <si>
    <t>Co4C72H44N8O16</t>
  </si>
  <si>
    <t>Zn8C61H58O31</t>
  </si>
  <si>
    <t>Cu4Mo8C48H36N12O26</t>
  </si>
  <si>
    <t>Zn2C30H24N4O8</t>
  </si>
  <si>
    <t>Ni12C24H24O48</t>
  </si>
  <si>
    <t>Ni12C72H84O60</t>
  </si>
  <si>
    <t>Al4C72H68N12O36</t>
  </si>
  <si>
    <t>Zn4C64H55NO18</t>
  </si>
  <si>
    <t>CuC14F4H8N4O4</t>
  </si>
  <si>
    <t>Cu2C32H32N4O10</t>
  </si>
  <si>
    <t>Al4C76F16H36N8O20</t>
  </si>
  <si>
    <t>Cu4C36H32N12O12S4</t>
  </si>
  <si>
    <t>Ni3C10Cl6H10N2</t>
  </si>
  <si>
    <t>Cu4C28H32N8O16</t>
  </si>
  <si>
    <t>Al2C42F24N6O12</t>
  </si>
  <si>
    <t>Ni2C32H22N8O14</t>
  </si>
  <si>
    <t>Mn4C64H32N32</t>
  </si>
  <si>
    <t>Re8C56Cl16H56N8O16</t>
  </si>
  <si>
    <t>Cu4C64H40N8O20</t>
  </si>
  <si>
    <t>Cu2C50H34N4O14</t>
  </si>
  <si>
    <t>Cu4C64H44N12O16S4</t>
  </si>
  <si>
    <t>Cu2C54H38N6O12</t>
  </si>
  <si>
    <t>Zn2C26F8H12N2O8</t>
  </si>
  <si>
    <t>Zn8C72H56N8O40</t>
  </si>
  <si>
    <t>Zn2C44H32N2O8</t>
  </si>
  <si>
    <t>Cu2C30H24N2O12P4</t>
  </si>
  <si>
    <t>Al4C76H44I4N4O20</t>
  </si>
  <si>
    <t>Cu6C26H20I6N8</t>
  </si>
  <si>
    <t>Fe2C28H24N4O12</t>
  </si>
  <si>
    <t>Ag6Fe3C48H24N24</t>
  </si>
  <si>
    <t>Cu4C28H36N12O4S4</t>
  </si>
  <si>
    <t>NiC28H26N2O10S2</t>
  </si>
  <si>
    <t>Zn6C70Cl5H36N5O24</t>
  </si>
  <si>
    <t>Co2C20H24N8</t>
  </si>
  <si>
    <t>CuC22H16N6O10</t>
  </si>
  <si>
    <t>Co2C120Cl8H104N16O4S4</t>
  </si>
  <si>
    <t>Ni3C24H18N30</t>
  </si>
  <si>
    <t>Ni4C78F12H52N8O20</t>
  </si>
  <si>
    <t>Zn2Br2C36H20N2O12S2</t>
  </si>
  <si>
    <t>Al6C84H66N2O32</t>
  </si>
  <si>
    <t>Ni2C68Cl4H56N8O8</t>
  </si>
  <si>
    <t>Cu4C36H32N16O4</t>
  </si>
  <si>
    <t>Zn2C32H20N6O8</t>
  </si>
  <si>
    <t>Zn2C64F4H54N2O8</t>
  </si>
  <si>
    <t>CuC24F10H16N4Si</t>
  </si>
  <si>
    <t>CuC30H24N4O6</t>
  </si>
  <si>
    <t>Cu4C80H64N24O16</t>
  </si>
  <si>
    <t>Zn2C38H18N10O20</t>
  </si>
  <si>
    <t>Cu4C48H28N8O16</t>
  </si>
  <si>
    <t>Cu8C112H80N64</t>
  </si>
  <si>
    <t>Cu2Br2C36H36N4S4</t>
  </si>
  <si>
    <t>Zn2C28H30N4O8</t>
  </si>
  <si>
    <t>Ni6C88H64O28</t>
  </si>
  <si>
    <t>Ni4C36H44N4O20</t>
  </si>
  <si>
    <t>Cu4C28Cl4H28N12O4</t>
  </si>
  <si>
    <t>Cu4C16H36O28</t>
  </si>
  <si>
    <t>Al6C100H62N4O28</t>
  </si>
  <si>
    <t>Cu6C20H16I6N4S2</t>
  </si>
  <si>
    <t>Zn2C57H46N4O12</t>
  </si>
  <si>
    <t>Mg6C102H54N18O18</t>
  </si>
  <si>
    <t>Zn6C120H72N18O24</t>
  </si>
  <si>
    <t>Ni2C52H60N8O14</t>
  </si>
  <si>
    <t>CuLa2C32H16N4O26</t>
  </si>
  <si>
    <t>Zn2C48H32N8O8</t>
  </si>
  <si>
    <t>CuC20H28N4O4S4</t>
  </si>
  <si>
    <t>Ni2C34H24N10O10</t>
  </si>
  <si>
    <t>Cu4C18H24N16O6</t>
  </si>
  <si>
    <t>Cu8C16Cl8H16N8</t>
  </si>
  <si>
    <t>Al2C20H14N2O12</t>
  </si>
  <si>
    <t>Al6Br2C48H36O28</t>
  </si>
  <si>
    <t>CdC12H8I2N4</t>
  </si>
  <si>
    <t>Zn2C36Cl4H13I3N2O8</t>
  </si>
  <si>
    <t>Zr6C60H52N12O32</t>
  </si>
  <si>
    <t>Mn8C24H16N56O4</t>
  </si>
  <si>
    <t>CsNi2C38H40I3N4O8</t>
  </si>
  <si>
    <t>Cu2C40H32N8O12S4</t>
  </si>
  <si>
    <t>CuTb2C32H16N4O26</t>
  </si>
  <si>
    <t>Ni2C26H22N4O12</t>
  </si>
  <si>
    <t>Cu2C20Cl2H32N4O4</t>
  </si>
  <si>
    <t>Cu2C46H38I2N2P2</t>
  </si>
  <si>
    <t>Ni2C38H26N8O8S4</t>
  </si>
  <si>
    <t>CuC14H12N10</t>
  </si>
  <si>
    <t>Co2C52Cl4H40N8O8</t>
  </si>
  <si>
    <t>Al6C102H62O31</t>
  </si>
  <si>
    <t>Ag4C24F12H16O12S24</t>
  </si>
  <si>
    <t>Rh4C34H38N14O16</t>
  </si>
  <si>
    <t>Fe4C8H20O24P4</t>
  </si>
  <si>
    <t>Cu4C10Cl4H10N2</t>
  </si>
  <si>
    <t>Zn2C32H18N2O10</t>
  </si>
  <si>
    <t>Gd2Ni2C30H24N4O26</t>
  </si>
  <si>
    <t>Co4C28H32N8O12P4</t>
  </si>
  <si>
    <t>Cu2C48H40I2N2P2</t>
  </si>
  <si>
    <t>Cu3C39H24N9</t>
  </si>
  <si>
    <t>Mn4C88H80N16O16</t>
  </si>
  <si>
    <t>FePtC8H4N6</t>
  </si>
  <si>
    <t>CoC28H24N6S2</t>
  </si>
  <si>
    <t>Cu2C14H18N2O14</t>
  </si>
  <si>
    <t>Cu2Dy2C32H20N10O18</t>
  </si>
  <si>
    <t>Co2Mo6C20H16N4O20</t>
  </si>
  <si>
    <t>Zn2Br2C64H30N4O12</t>
  </si>
  <si>
    <t>Ag4C16H8N12O12</t>
  </si>
  <si>
    <t>Cu2C24H16N4O8</t>
  </si>
  <si>
    <t>NiC20F4H18N2O6</t>
  </si>
  <si>
    <t>FeC12H8N10</t>
  </si>
  <si>
    <t>CuC26H38N4O8</t>
  </si>
  <si>
    <t>Cu4Mo8C32H32N16O26</t>
  </si>
  <si>
    <t>Cu2C16H18N8O8P2</t>
  </si>
  <si>
    <t>Cu4C28H40N4O8P4S8</t>
  </si>
  <si>
    <t>Rh4C72H52N4O16</t>
  </si>
  <si>
    <t>Mn2C36H32N4O12</t>
  </si>
  <si>
    <t>Nb2Ni2C16F10H16N8O2</t>
  </si>
  <si>
    <t>Zn2C52Cl4H20N4O12</t>
  </si>
  <si>
    <t>Cu2C20H14N6O8</t>
  </si>
  <si>
    <t>NiC44H46N4O10</t>
  </si>
  <si>
    <t>Zn2C66H22N10O18</t>
  </si>
  <si>
    <t>Zn2C40H20N2O10</t>
  </si>
  <si>
    <t>Zn2C54H36N8O12</t>
  </si>
  <si>
    <t>CoC24H28N2O6</t>
  </si>
  <si>
    <t>Cu4C12H8N8S4</t>
  </si>
  <si>
    <t>Ni2C42H42N16O12</t>
  </si>
  <si>
    <t>CoC40H28N10O6</t>
  </si>
  <si>
    <t>CuC28H28N10O6</t>
  </si>
  <si>
    <t>Cu4C52H32N12S4</t>
  </si>
  <si>
    <t>Ni2C4H8O12</t>
  </si>
  <si>
    <t>Pb2C22H24I4N8</t>
  </si>
  <si>
    <t>Zn8C104H96N16O40</t>
  </si>
  <si>
    <t>U4C56H48N8O32</t>
  </si>
  <si>
    <t>Cd3C36H42N4O14</t>
  </si>
  <si>
    <t>Zn2C40H26N2O12</t>
  </si>
  <si>
    <t>Cu2Pd2C20H28N16</t>
  </si>
  <si>
    <t>CuC18H20N6O6</t>
  </si>
  <si>
    <t>Cu2C28F8H16N2O10</t>
  </si>
  <si>
    <t>Fe2Pt2C40H28N20</t>
  </si>
  <si>
    <t>Ni2C20H28N4O10</t>
  </si>
  <si>
    <t>K4C24Cl4H16N4O10</t>
  </si>
  <si>
    <t>Al2C20F2H12N4O10S2</t>
  </si>
  <si>
    <t>Zn2C44H30N6O12</t>
  </si>
  <si>
    <t>Cu4C24H20N8O16</t>
  </si>
  <si>
    <t>Ag2C26H18N4O6S12</t>
  </si>
  <si>
    <t>Cu8Br8C48H40N24</t>
  </si>
  <si>
    <t>Cu2C26Cl2H20N6</t>
  </si>
  <si>
    <t>UC18H24N2O14P2</t>
  </si>
  <si>
    <t>Zn2C40H56N20O16S4</t>
  </si>
  <si>
    <t>CdC14H10N6S2</t>
  </si>
  <si>
    <t>Zn2C36H40N4O4S8</t>
  </si>
  <si>
    <t>Ni2C10Cl4H10N2</t>
  </si>
  <si>
    <t>Cd8C192H112N16O32S32</t>
  </si>
  <si>
    <t>Zn2C40H16N12O28</t>
  </si>
  <si>
    <t>Cu4C12Cl4H16N4</t>
  </si>
  <si>
    <t>Cu4C20H28O28</t>
  </si>
  <si>
    <t>Cu4C12H16N32O16</t>
  </si>
  <si>
    <t>Cu2C16H16N12O8</t>
  </si>
  <si>
    <t>Zn4C59Cl2H34N4O26</t>
  </si>
  <si>
    <t>CoC26H30N4O8</t>
  </si>
  <si>
    <t>Zn4C84F20H26N4O22</t>
  </si>
  <si>
    <t>Fe2Ni2C76H48N12</t>
  </si>
  <si>
    <t>Zn4Br12C82H34N4O16</t>
  </si>
  <si>
    <t>Ag2C34F10H20N8O4</t>
  </si>
  <si>
    <t>Co4C52H44N8O20</t>
  </si>
  <si>
    <t>Ni3C24H44O22P6</t>
  </si>
  <si>
    <t>Cu4C72H56N16O24S4</t>
  </si>
  <si>
    <t>Cu8C48H48N24</t>
  </si>
  <si>
    <t>Rh4C32H32N4O16</t>
  </si>
  <si>
    <t>Al6C66F5H33O34</t>
  </si>
  <si>
    <t>Zn2Br6C40H12N2O8</t>
  </si>
  <si>
    <t>Ni2C28H28N4O10S4</t>
  </si>
  <si>
    <t>CuHg3C34Cl2H38N8O10</t>
  </si>
  <si>
    <t>Zn2C30H20N2O10</t>
  </si>
  <si>
    <t>Co3C72H48N30</t>
  </si>
  <si>
    <t>Cu2Br4C48H28N4O8</t>
  </si>
  <si>
    <t>CuUC14H10N2O12</t>
  </si>
  <si>
    <t>Al2C30Cl2H18N4O10</t>
  </si>
  <si>
    <t>Cu8C48H64I8N16</t>
  </si>
  <si>
    <t>Zn2C48H26N6O12</t>
  </si>
  <si>
    <t>Co2C40H36N12O10</t>
  </si>
  <si>
    <t>Mn6C96H80N4O40</t>
  </si>
  <si>
    <t>Zn2C33H23I6N7O8</t>
  </si>
  <si>
    <t>Cu4C44H28I4N8O4</t>
  </si>
  <si>
    <t>Ag2C10H6N4O4</t>
  </si>
  <si>
    <t>Ni4C12Cl8H28N4O8</t>
  </si>
  <si>
    <t>Cu12C48H40I12N24</t>
  </si>
  <si>
    <t>Zn4C88H84N28O16</t>
  </si>
  <si>
    <t>Cu4C16Cl4H16N8S4</t>
  </si>
  <si>
    <t>FeNiC12Cl2H6N8</t>
  </si>
  <si>
    <t>Cu4C20Cl4H32N12O24</t>
  </si>
  <si>
    <t>Cd4C80Cl8H64N8O8</t>
  </si>
  <si>
    <t>Zn2C50H52N2O14</t>
  </si>
  <si>
    <t>Ag4C58H60N8O8</t>
  </si>
  <si>
    <t>Zn2C54H24I2N6O16</t>
  </si>
  <si>
    <t>CoC18H24N6O2S2</t>
  </si>
  <si>
    <t>Cu2Br2C34H30N8O8</t>
  </si>
  <si>
    <t>Cu2C40H40N4O8</t>
  </si>
  <si>
    <t>Mn2C34H24N12O8</t>
  </si>
  <si>
    <t>Zn16C192H104N16O72</t>
  </si>
  <si>
    <t>Ni2C24H28N4O8</t>
  </si>
  <si>
    <t>Cu2C34H32N6O12P4</t>
  </si>
  <si>
    <t>Al4C58H36N8O24</t>
  </si>
  <si>
    <t>Cu2C22H18I2N6O2</t>
  </si>
  <si>
    <t>CuGd2C14H18N2O22S2</t>
  </si>
  <si>
    <t>Cd8C232H176N32O32</t>
  </si>
  <si>
    <t>Ni2C46H36N8O12</t>
  </si>
  <si>
    <t>Cu4C96H48N24O20</t>
  </si>
  <si>
    <t>Zn2C54H24N6O20</t>
  </si>
  <si>
    <t>Al6C84H69NO37S3</t>
  </si>
  <si>
    <t>Zn2C22H14N2O9</t>
  </si>
  <si>
    <t>Al4C64H28I8N16O36</t>
  </si>
  <si>
    <t>Cu2C32H24N4O8</t>
  </si>
  <si>
    <t>Cu4C40H40N8O16P4</t>
  </si>
  <si>
    <t>CdNiC12H10N6</t>
  </si>
  <si>
    <t>Cu20C40Cl20H40N8S8</t>
  </si>
  <si>
    <t>Mo4C60H48N8O12S8</t>
  </si>
  <si>
    <t>Cu2Dy2C36H44I2N10O18</t>
  </si>
  <si>
    <t>Cu4C28H28I4N4</t>
  </si>
  <si>
    <t>Mn4C48H32N8O20S8</t>
  </si>
  <si>
    <t>Cu8C56H56N8O48</t>
  </si>
  <si>
    <t>Zn6C51H28N2O26</t>
  </si>
  <si>
    <t>Zn2C32H28N4O10S4</t>
  </si>
  <si>
    <t>Ni2C44H44N8O12</t>
  </si>
  <si>
    <t>Zn2C24Cl6F7H3N6O8</t>
  </si>
  <si>
    <t>Zn2C40H48N8O8</t>
  </si>
  <si>
    <t>CoC30H26N4O6</t>
  </si>
  <si>
    <t>Zn4C48H40I8N16</t>
  </si>
  <si>
    <t>CoC32H26N10O6</t>
  </si>
  <si>
    <t>Cd2C48F8H16N12</t>
  </si>
  <si>
    <t>Ni4C48H32N8O20</t>
  </si>
  <si>
    <t>Cu8C76H96N24O24</t>
  </si>
  <si>
    <t>Ni4C76H56N4O22</t>
  </si>
  <si>
    <t>Mn4C18H18N2O24</t>
  </si>
  <si>
    <t>Cu2C38H30N6O18S2</t>
  </si>
  <si>
    <t>Cu4C20H32N8O12</t>
  </si>
  <si>
    <t>Fe4C4H12O28P4</t>
  </si>
  <si>
    <t>Hf6C44H44N4O32</t>
  </si>
  <si>
    <t>Al2C16H9N3O12S2</t>
  </si>
  <si>
    <t>Cu4C88H96N8O16</t>
  </si>
  <si>
    <t>Cd2CuC26Cl2H20N4O14</t>
  </si>
  <si>
    <t>Zn2C40H26N14O8</t>
  </si>
  <si>
    <t>Cu2C20H32N4O8</t>
  </si>
  <si>
    <t>Cu6C96H36N12O24</t>
  </si>
  <si>
    <t>CuC16H16N4O4</t>
  </si>
  <si>
    <t>Mn4C36H36N36</t>
  </si>
  <si>
    <t>Zn4C80H68N28O5</t>
  </si>
  <si>
    <t>Zn2C78F11H65N4O20</t>
  </si>
  <si>
    <t>K4C12H12N16O24</t>
  </si>
  <si>
    <t>Rh4C52F24H36N4O16S4</t>
  </si>
  <si>
    <t>Ni2C28H16N16</t>
  </si>
  <si>
    <t>Au8Fe4C72H40N32</t>
  </si>
  <si>
    <t>Zn2C44F2H28N2O8</t>
  </si>
  <si>
    <t>Cu2Br2C14H14N2</t>
  </si>
  <si>
    <t>CuC26H26N4O6S2</t>
  </si>
  <si>
    <t>Ni6C12H28O32</t>
  </si>
  <si>
    <t>Ni8C16H32N16O32</t>
  </si>
  <si>
    <t>Al4C59H38N8O20</t>
  </si>
  <si>
    <t>Ag2C28H28N10O4</t>
  </si>
  <si>
    <t>Al6C36H14O28</t>
  </si>
  <si>
    <t>Al6C84H50I12N12O28</t>
  </si>
  <si>
    <t>Cu2C36H26N4O12</t>
  </si>
  <si>
    <t>Cu2Er2C36H44I2N10O18</t>
  </si>
  <si>
    <t>Cu2C16H24N4O16</t>
  </si>
  <si>
    <t>Cu2Sm2C32H28N4O26</t>
  </si>
  <si>
    <t>CoC6H8N8O4</t>
  </si>
  <si>
    <t>CuC14H14N4O8</t>
  </si>
  <si>
    <t>Ag2UC24Cl4H12N4O10</t>
  </si>
  <si>
    <t>Cu4Sr2C20H24N8O26</t>
  </si>
  <si>
    <t>Zn2Br4C36H20N2O8</t>
  </si>
  <si>
    <t>Fe2C20H16N12S4</t>
  </si>
  <si>
    <t>Fe4C28H36N4O28</t>
  </si>
  <si>
    <t>Cu2C56H48N20O10</t>
  </si>
  <si>
    <t>CuC30H30N6O6</t>
  </si>
  <si>
    <t>Ni2C52H38N8O8S4</t>
  </si>
  <si>
    <t>Cu2C24H24N4O12S2</t>
  </si>
  <si>
    <t>Zn2C23FH19N2O10</t>
  </si>
  <si>
    <t>Zn4C44H39N17O2</t>
  </si>
  <si>
    <t>Zn2C34Cl8H8N4O16</t>
  </si>
  <si>
    <t>CuPdC20H24N12</t>
  </si>
  <si>
    <t>Ni2C36H44N4O12</t>
  </si>
  <si>
    <t>Na4C28H48N12</t>
  </si>
  <si>
    <t>Ag4C32H22N14S4</t>
  </si>
  <si>
    <t>Ag8Fe4C64H40N40</t>
  </si>
  <si>
    <t>Mn4C64H40N16O16</t>
  </si>
  <si>
    <t>Ag8C48H40N16O16</t>
  </si>
  <si>
    <t>Fe2C60H60N8O8</t>
  </si>
  <si>
    <t>Zn2C20H13IN2O8</t>
  </si>
  <si>
    <t>Ag4C20H12N24</t>
  </si>
  <si>
    <t>NiC20H18I8O12</t>
  </si>
  <si>
    <t>Zn4C92F8H44N12O16</t>
  </si>
  <si>
    <t>Cd3C70H60N18O16S2</t>
  </si>
  <si>
    <t>Ni4C84H52N28O16</t>
  </si>
  <si>
    <t>Cu2K4C28H20N4O20</t>
  </si>
  <si>
    <t>CuC44H50N8O4S2</t>
  </si>
  <si>
    <t>Zr6C60H52N2O32</t>
  </si>
  <si>
    <t>Zn4C46F5H23N4O18</t>
  </si>
  <si>
    <t>Ni2V4C36H34N6O14</t>
  </si>
  <si>
    <t>Ag6Mo4C24F14H24N12O8</t>
  </si>
  <si>
    <t>Cu4C20Cl8H20N16S4</t>
  </si>
  <si>
    <t>MnC26H24N6O2S2</t>
  </si>
  <si>
    <t>CuC6H6N8O4</t>
  </si>
  <si>
    <t>Ni2C42H40N12O12</t>
  </si>
  <si>
    <t>NiC18H20N4O6</t>
  </si>
  <si>
    <t>Ni2C38H36N6O12</t>
  </si>
  <si>
    <t>Al4C38H14N4O20</t>
  </si>
  <si>
    <t>U2C28H16I4O12</t>
  </si>
  <si>
    <t>Cu2C18H28N2O4P2S4</t>
  </si>
  <si>
    <t>Zn2C32H20N2O12</t>
  </si>
  <si>
    <t>Zn2C52H60N14O16</t>
  </si>
  <si>
    <t>Cu2C24H36N4O16P4</t>
  </si>
  <si>
    <t>CuC58H36N6O10</t>
  </si>
  <si>
    <t>V4C40H32O20</t>
  </si>
  <si>
    <t>Cu2C44F12H32N8O4Si2</t>
  </si>
  <si>
    <t>Zn4C96H48N8O24</t>
  </si>
  <si>
    <t>Cu4C56H32N8O20</t>
  </si>
  <si>
    <t>CuC14H20N14O6</t>
  </si>
  <si>
    <t>Cu2C44H38N10O6</t>
  </si>
  <si>
    <t>Cu8Br8C192H120N24O48</t>
  </si>
  <si>
    <t>Al2C20H12O16</t>
  </si>
  <si>
    <t>CuC36F4H28N8O4</t>
  </si>
  <si>
    <t>Zn2C56H34N2O10</t>
  </si>
  <si>
    <t>Cu2C30H28N4O8</t>
  </si>
  <si>
    <t>CoC26H28N10</t>
  </si>
  <si>
    <t>Cu8C48Cl8H64N16</t>
  </si>
  <si>
    <t>Cu8C32H32N16</t>
  </si>
  <si>
    <t>CoC22H20N4O6</t>
  </si>
  <si>
    <t>CuC30Cl2H28N4O4</t>
  </si>
  <si>
    <t>Zn12C144H96I24N48</t>
  </si>
  <si>
    <t>Cu4C16H24N8O12S2</t>
  </si>
  <si>
    <t>Zn2C48H20N8O12</t>
  </si>
  <si>
    <t>Cu4C24H20N8O8</t>
  </si>
  <si>
    <t>Cu2C34H32N8O8</t>
  </si>
  <si>
    <t>Cu6C24H16I6N4</t>
  </si>
  <si>
    <t>Zn2C44Cl5H24N5O8</t>
  </si>
  <si>
    <t>Cu2C20H18I2N2</t>
  </si>
  <si>
    <t>Cu8Zn8C104H64N16O48</t>
  </si>
  <si>
    <t>FeC36H38O4P2</t>
  </si>
  <si>
    <t>CoC16H12N10O2</t>
  </si>
  <si>
    <t>Mn2C28H28N4O10S4</t>
  </si>
  <si>
    <t>Al4C47H24I6N4O20</t>
  </si>
  <si>
    <t>Cd2Co2C44H28N8O18</t>
  </si>
  <si>
    <t>Cu2La2C32H28N4O26</t>
  </si>
  <si>
    <t>Nd2NiC26H22N6O20</t>
  </si>
  <si>
    <t>Ni2C24H16N8S4</t>
  </si>
  <si>
    <t>Cr2C16H18N2O8</t>
  </si>
  <si>
    <t>Cu16Tb4C84H76I16N16O28</t>
  </si>
  <si>
    <t>Zn2C48H28N6O8</t>
  </si>
  <si>
    <t>Zn2C40H24N12O8</t>
  </si>
  <si>
    <t>Cd2C56H40N4O16</t>
  </si>
  <si>
    <t>Ni2C40H32N16O8S6</t>
  </si>
  <si>
    <t>Al2C42H24N6O24</t>
  </si>
  <si>
    <t>Cu2C34H28N4O12S2</t>
  </si>
  <si>
    <t>Zn2C66H28N12O28</t>
  </si>
  <si>
    <t>Zn2C28ClH21N6O8</t>
  </si>
  <si>
    <t>Zn4C32H18N4O34S7</t>
  </si>
  <si>
    <t>Cu4C28H24N24O12</t>
  </si>
  <si>
    <t>Cu4C32H28N8O8S4</t>
  </si>
  <si>
    <t>Cu4C44H32N12S4</t>
  </si>
  <si>
    <t>Fe2C52H36N20S4</t>
  </si>
  <si>
    <t>Ni2C48H28N8O16</t>
  </si>
  <si>
    <t>Cu4C28H28N4O24</t>
  </si>
  <si>
    <t>Mn2C16H16N12S4</t>
  </si>
  <si>
    <t>Ca8C168H152N24O64</t>
  </si>
  <si>
    <t>Cd8C192H112N32O32S8</t>
  </si>
  <si>
    <t>Ni2C58H60N8O10</t>
  </si>
  <si>
    <t>Cu2C56H42I2N6Si2</t>
  </si>
  <si>
    <t>Cu2C52H56N4O16</t>
  </si>
  <si>
    <t>Al2C20FH15N4O10</t>
  </si>
  <si>
    <t>Zn4C54H39N11O20</t>
  </si>
  <si>
    <t>Zn2C52H44N6O8</t>
  </si>
  <si>
    <t>AlC27H18N13O6</t>
  </si>
  <si>
    <t>Zn2C52Cl2H38N4O12</t>
  </si>
  <si>
    <t>Cu2C28Cl2H24N2O8</t>
  </si>
  <si>
    <t>Ni4C56H48N8O24</t>
  </si>
  <si>
    <t>Mn2C18Cl4H22N6O4</t>
  </si>
  <si>
    <t>Zn2Br4C35H16N4O13</t>
  </si>
  <si>
    <t>Li8C56H40O24</t>
  </si>
  <si>
    <t>Ni2C28H44N8O12</t>
  </si>
  <si>
    <t>Co2C40H36N16O4S4</t>
  </si>
  <si>
    <t>Cu12Mo4C176H164N36O4S16</t>
  </si>
  <si>
    <t>Cu4C24H20N16O8S4</t>
  </si>
  <si>
    <t>Zn2C28H17N3O10</t>
  </si>
  <si>
    <t>Zn2C12H8N20S4</t>
  </si>
  <si>
    <t>Ag4Fe2C36H16N12</t>
  </si>
  <si>
    <t>Cu2C24H18I2N4O3</t>
  </si>
  <si>
    <t>Ag4C24H14N6O12</t>
  </si>
  <si>
    <t>CoC32H28N14S2</t>
  </si>
  <si>
    <t>Cu2C8Cl2H8N4</t>
  </si>
  <si>
    <t>CuC24F6H16N4O12S4Si</t>
  </si>
  <si>
    <t>NiC44H30O18</t>
  </si>
  <si>
    <t>Zn8C88H40N16O58</t>
  </si>
  <si>
    <t>Cu2Sr2C28H32N4O26</t>
  </si>
  <si>
    <t>Zn4C88H60N16O20</t>
  </si>
  <si>
    <t>Zn4C53H50N4O23</t>
  </si>
  <si>
    <t>CoC8H8N8S2</t>
  </si>
  <si>
    <t>CuC24F6H8N12O16Si</t>
  </si>
  <si>
    <t>Cu2C26H20N4O12</t>
  </si>
  <si>
    <t>Cu4C16H24N4O14P4</t>
  </si>
  <si>
    <t>CuC10Cl2H16N16O6</t>
  </si>
  <si>
    <t>Ni2C24H32N12</t>
  </si>
  <si>
    <t>Al2C24Cl2H12O12</t>
  </si>
  <si>
    <t>NiC6H8N8O4</t>
  </si>
  <si>
    <t>Zn2Br4C28H8N2O12</t>
  </si>
  <si>
    <t>Cu2C40H26N12O8</t>
  </si>
  <si>
    <t>Hf6C84H66N6O32S20</t>
  </si>
  <si>
    <t>Al6C102H68N30O28</t>
  </si>
  <si>
    <t>Zn4C68H48N8O20</t>
  </si>
  <si>
    <t>NiC20H18N4O6</t>
  </si>
  <si>
    <t>Cu4C24H24I4N8O4</t>
  </si>
  <si>
    <t>NiC16H20N4O8</t>
  </si>
  <si>
    <t>Ni6C60H44N12O28</t>
  </si>
  <si>
    <t>Al2C24H14N2O14S2</t>
  </si>
  <si>
    <t>Cu2Gd2C32H20N10O18</t>
  </si>
  <si>
    <t>Zn2Br4C42H20N8O16</t>
  </si>
  <si>
    <t>Zn2C54F2H26N2O20</t>
  </si>
  <si>
    <t>Cu4C48H36N16O4S4</t>
  </si>
  <si>
    <t>Cu2C18Cl4H18N2O10S2</t>
  </si>
  <si>
    <t>Cu4C20Cl4H24N8</t>
  </si>
  <si>
    <t>Cu4Fe4C56H48I4N8</t>
  </si>
  <si>
    <t>Zn2C42H30N6O20S4</t>
  </si>
  <si>
    <t>Zn2C16Cl2H6N2O12</t>
  </si>
  <si>
    <t>Cu2C22H24N8O8</t>
  </si>
  <si>
    <t>Zn4C61Cl6H30N4O16S6</t>
  </si>
  <si>
    <t>NiC16H20O10</t>
  </si>
  <si>
    <t>Zn4C82ClF20H25N4O16</t>
  </si>
  <si>
    <t>Zn2C14H4N6O22S2</t>
  </si>
  <si>
    <t>HgC12Cl2H8N6</t>
  </si>
  <si>
    <t>Zn4C64H42N4O19</t>
  </si>
  <si>
    <t>Li4C56H36O20</t>
  </si>
  <si>
    <t>Zn6C80H56N12O28</t>
  </si>
  <si>
    <t>Zn4C48H17I3N16O4</t>
  </si>
  <si>
    <t>Ag4C80H72I4N8</t>
  </si>
  <si>
    <t>Cu4C32H28N8O4</t>
  </si>
  <si>
    <t>Zn2C38H24N4O8</t>
  </si>
  <si>
    <t>Co2C40H28N2O14</t>
  </si>
  <si>
    <t>Co2C28H28N4O10S4</t>
  </si>
  <si>
    <t>Ni4C96H144N24O16</t>
  </si>
  <si>
    <t>CuC20H14N10O14S4</t>
  </si>
  <si>
    <t>Ag4C28H36N8O8</t>
  </si>
  <si>
    <t>Cu2Gd2C36H44I2N10O18</t>
  </si>
  <si>
    <t>Co2C32H24N8O12</t>
  </si>
  <si>
    <t>Fe2Br4C48H28N20</t>
  </si>
  <si>
    <t>Ni2C36H24N4O8</t>
  </si>
  <si>
    <t>Cu4Mo8C44H32N8O30</t>
  </si>
  <si>
    <t>CoC12Cl2H18N24</t>
  </si>
  <si>
    <t>Zn4C50F5H27N4O16</t>
  </si>
  <si>
    <t>Cu2V2C34H24N4O14P2</t>
  </si>
  <si>
    <t>Co2C32H32N4O8</t>
  </si>
  <si>
    <t>Ni4C72H72N8O24</t>
  </si>
  <si>
    <t>Ag4C72H44N24O8S8</t>
  </si>
  <si>
    <t>Cu2Tb2C36H44I2N10O18</t>
  </si>
  <si>
    <t>NiC16H18N4O8</t>
  </si>
  <si>
    <t>Cu2C30H28N4O10</t>
  </si>
  <si>
    <t>Cu4C28Cl4H28N4O4</t>
  </si>
  <si>
    <t>Cu4V4C52F4H40N8O20P4</t>
  </si>
  <si>
    <t>Ni2C36H36N8O8</t>
  </si>
  <si>
    <t>Ni2C8Cl4H20N4</t>
  </si>
  <si>
    <t>Zn2C55F4H11N13O8</t>
  </si>
  <si>
    <t>Al4C64H20I16N16O20</t>
  </si>
  <si>
    <t>CuPr2C32H20N4O28</t>
  </si>
  <si>
    <t>Cu2C32F12H16N4O8</t>
  </si>
  <si>
    <t>Rb4C24Cl8H20O24</t>
  </si>
  <si>
    <t>Ni2C44H56N12O8S4</t>
  </si>
  <si>
    <t>Al2C20H10O17S2</t>
  </si>
  <si>
    <t>Zn8C144H96N16O48</t>
  </si>
  <si>
    <t>Ag4C112H84N8O8</t>
  </si>
  <si>
    <t>Cu6C34H30I6N6S2</t>
  </si>
  <si>
    <t>Ag8C56H44N12O24</t>
  </si>
  <si>
    <t>CuC24F6H24N12Si</t>
  </si>
  <si>
    <t>Ni2C40H36N6O12P4</t>
  </si>
  <si>
    <t>NiC26H20N2O10</t>
  </si>
  <si>
    <t>Zn4C47H26N4O18S10</t>
  </si>
  <si>
    <t>Zn2C62H48N4O16</t>
  </si>
  <si>
    <t>Ni4C38H26N14O2</t>
  </si>
  <si>
    <t>Zn2C40Cl4H22N2O14</t>
  </si>
  <si>
    <t>CuC12H12N2O8</t>
  </si>
  <si>
    <t>Cu2C32H28N4O8</t>
  </si>
  <si>
    <t>Ca2CuC18H10O14</t>
  </si>
  <si>
    <t>Zn2C20Cl3H9N2O8</t>
  </si>
  <si>
    <t>Zn6C80H52N12O28</t>
  </si>
  <si>
    <t>CeC12H10O6P2</t>
  </si>
  <si>
    <t>Zr6C66H28O52S10</t>
  </si>
  <si>
    <t>Ni4C20Cl4H20N8O12</t>
  </si>
  <si>
    <t>Zn4C54F2H39N9O16</t>
  </si>
  <si>
    <t>Ni2C36H36N4O12P4</t>
  </si>
  <si>
    <t>Cu2C46H36N20O8</t>
  </si>
  <si>
    <t>Zn2C64H44N8O4</t>
  </si>
  <si>
    <t>Zn2C70H40N4O12</t>
  </si>
  <si>
    <t>Mo8Ni8C160H128N32O32</t>
  </si>
  <si>
    <t>Cd2Ni2C26H42N12</t>
  </si>
  <si>
    <t>Cd2C30H24N4O12S4</t>
  </si>
  <si>
    <t>Zr6C84H66N6O32S20</t>
  </si>
  <si>
    <t>Fe2C28H28N4O12</t>
  </si>
  <si>
    <t>Al6C105H62O52S8</t>
  </si>
  <si>
    <t>Cu2C14H14N2O12</t>
  </si>
  <si>
    <t>U2C52H44O22</t>
  </si>
  <si>
    <t>Zn2C20H18I6N2O8</t>
  </si>
  <si>
    <t>Cu4C12Cl2H8N10</t>
  </si>
  <si>
    <t>Cu2Pr2C32H28N4O26</t>
  </si>
  <si>
    <t>Cu2C32H28N12O8S2</t>
  </si>
  <si>
    <t>Mn2C52H32N4O10</t>
  </si>
  <si>
    <t>Zn4C94F12H30N4O40</t>
  </si>
  <si>
    <t>Cu2C26H40N4O10</t>
  </si>
  <si>
    <t>Zn8C80F8H32O58</t>
  </si>
  <si>
    <t>CuC22F4H16N6O10</t>
  </si>
  <si>
    <t>Cu2C28Cl2H28N8O4</t>
  </si>
  <si>
    <t>Ni2C16Cl2H14N6O6P2</t>
  </si>
  <si>
    <t>Ca4Cu2C12H12O24</t>
  </si>
  <si>
    <t>Zn4C99H40I12N16O15</t>
  </si>
  <si>
    <t>Zn4C57H44N4O20</t>
  </si>
  <si>
    <t>Cu2C20H16I2N4S4</t>
  </si>
  <si>
    <t>Ba2Cu2C22H32N4O22S2</t>
  </si>
  <si>
    <t>Cu2C10H6I8N2</t>
  </si>
  <si>
    <t>Zn2Br10C44H16N2O20</t>
  </si>
  <si>
    <t>Cu2C28H28N20O8</t>
  </si>
  <si>
    <t>AgC14H6N7O3</t>
  </si>
  <si>
    <t>Cu2C36H40N8O8</t>
  </si>
  <si>
    <t>Sn8C28H12N4O20</t>
  </si>
  <si>
    <t>Zn6Br10C94H20O24</t>
  </si>
  <si>
    <t>Zn2C52H34N10O16</t>
  </si>
  <si>
    <t>Mg6C78H42N18O18</t>
  </si>
  <si>
    <t>Zn2C34Cl6F10H8N2O8</t>
  </si>
  <si>
    <t>Cd4C60H48N32O24</t>
  </si>
  <si>
    <t>Fe6C24Cl6H6N18O6</t>
  </si>
  <si>
    <t>Zn2C46H32N2O8</t>
  </si>
  <si>
    <t>CuUC10H6O12</t>
  </si>
  <si>
    <t>Cu2C30H20N12O2</t>
  </si>
  <si>
    <t>Cu2C24H16N4O12</t>
  </si>
  <si>
    <t>Cu2C24Cl2H16N2O2</t>
  </si>
  <si>
    <t>Cu4C36H36I4N12</t>
  </si>
  <si>
    <t>Ni4W2C64H120N40</t>
  </si>
  <si>
    <t>Mg4Ni4C96H72N16O36</t>
  </si>
  <si>
    <t>Ag4Fe2C56H32N16</t>
  </si>
  <si>
    <t>Cu2C20H32N4O12</t>
  </si>
  <si>
    <t>Ni2C48H40N4O12</t>
  </si>
  <si>
    <t>Dy2C36H26O28</t>
  </si>
  <si>
    <t>Ag4C24H16N8O12</t>
  </si>
  <si>
    <t>Cu6C60H30O30</t>
  </si>
  <si>
    <t>Al6C70H19N3O29</t>
  </si>
  <si>
    <t>Cu12C72H24O48</t>
  </si>
  <si>
    <t>Zn2C34H38N2O10</t>
  </si>
  <si>
    <t>Ni2C24H16N8O4</t>
  </si>
  <si>
    <t>Cu2C14H10I2N4O2</t>
  </si>
  <si>
    <t>Cu2C32H24N4O8S2</t>
  </si>
  <si>
    <t>Zn4C69H40N22O13</t>
  </si>
  <si>
    <t>Zn2C28H10I8N2O8</t>
  </si>
  <si>
    <t>Cu2Mo4C26H24N4O20P2</t>
  </si>
  <si>
    <t>CuC8H10N2O4</t>
  </si>
  <si>
    <t>Zn2C44H24N4O12</t>
  </si>
  <si>
    <t>Ag4C12H32N28</t>
  </si>
  <si>
    <t>Cu2C30Cl2H36N12</t>
  </si>
  <si>
    <t>CuC26H20N14O14S8</t>
  </si>
  <si>
    <t>Sn2C32Cl4H48O10S2</t>
  </si>
  <si>
    <t>Cs4C20H8N12O24</t>
  </si>
  <si>
    <t>Zn2C68H32N4O24</t>
  </si>
  <si>
    <t>NiC28H50N4O4</t>
  </si>
  <si>
    <t>CuC26H24N6O4S2</t>
  </si>
  <si>
    <t>CuPtC18H18N6O2</t>
  </si>
  <si>
    <t>Zn4C72H36O40</t>
  </si>
  <si>
    <t>Zr6C88F10H46N4O32</t>
  </si>
  <si>
    <t>Zn2C44H20N2O16</t>
  </si>
  <si>
    <t>Ni2C30H32N12O8</t>
  </si>
  <si>
    <t>Cu2C28H24N6O12</t>
  </si>
  <si>
    <t>Cu2C36H26N6O8</t>
  </si>
  <si>
    <t>Cu2Tb2C32H20N10O18</t>
  </si>
  <si>
    <t>Ni2C48H36N16O12S4</t>
  </si>
  <si>
    <t>Co2C44Cl4H32N8O8</t>
  </si>
  <si>
    <t>Zn4C92H42N4O40S2</t>
  </si>
  <si>
    <t>Cu2C56F12H48N8Si2</t>
  </si>
  <si>
    <t>Dy2NiC12H14N2O18</t>
  </si>
  <si>
    <t>Cu4Br4C8H8N4</t>
  </si>
  <si>
    <t>Ni4Sm4C88H48N20O32</t>
  </si>
  <si>
    <t>Zr6C52H25N5O48</t>
  </si>
  <si>
    <t>Zn2C44Cl8H16N4O20</t>
  </si>
  <si>
    <t>Ni2C28H40O10</t>
  </si>
  <si>
    <t>CdCu2C46H44N4O8</t>
  </si>
  <si>
    <t>Cu2C32H72O8P4</t>
  </si>
  <si>
    <t>Cu4C64H80I4N16</t>
  </si>
  <si>
    <t>Mn4C24H40N4O20P4</t>
  </si>
  <si>
    <t>Cu2C40H32N12O8</t>
  </si>
  <si>
    <t>CuC14F6H6N2O4</t>
  </si>
  <si>
    <t>Cu8C24H32I8N8</t>
  </si>
  <si>
    <t>CuC50H34N6O6</t>
  </si>
  <si>
    <t>Co2C32H34N4O8</t>
  </si>
  <si>
    <t>Cu4U4C56H32N8O40</t>
  </si>
  <si>
    <t>Zn6C73H82O35</t>
  </si>
  <si>
    <t>Er4C48Cl12H36N12O36</t>
  </si>
  <si>
    <t>Zn4C76F6H48N4O16</t>
  </si>
  <si>
    <t>Co2Ni2C32H16N12</t>
  </si>
  <si>
    <t>Mo6NiC16H20N6O22</t>
  </si>
  <si>
    <t>Cu2C12H16N20O24</t>
  </si>
  <si>
    <t>Cu2C40H28N12O8</t>
  </si>
  <si>
    <t>Al2C20H10O14S2</t>
  </si>
  <si>
    <t>Cu2C28H16N16O12</t>
  </si>
  <si>
    <t>Zn2C56H42N4O14</t>
  </si>
  <si>
    <t>CuC28F6H24N4Si</t>
  </si>
  <si>
    <t>Zn2C48Cl2H34N2O8</t>
  </si>
  <si>
    <t>Ag2C8H8N6O4</t>
  </si>
  <si>
    <t>Zr6C52Cl10H6N4O40S10</t>
  </si>
  <si>
    <t>Cu4C40F16H36N12Si2</t>
  </si>
  <si>
    <t>Cu2C40H40N8O8S2</t>
  </si>
  <si>
    <t>Cu4C52H36I4N4O4</t>
  </si>
  <si>
    <t>Zn4Br20C86H26N4O20</t>
  </si>
  <si>
    <t>CuC24H18N6O12</t>
  </si>
  <si>
    <t>Zn4C81H56N20O13</t>
  </si>
  <si>
    <t>Cu2C14H16O14</t>
  </si>
  <si>
    <t>Mg6C114H42N6O30</t>
  </si>
  <si>
    <t>Ni4C82H56N20O22</t>
  </si>
  <si>
    <t>Cu6Mo2C34H24N12O2S6</t>
  </si>
  <si>
    <t>Cu2C4H8N16O4</t>
  </si>
  <si>
    <t>Ag4C12H20I4N4S4</t>
  </si>
  <si>
    <t>Zn2Br2C37H21N3O8</t>
  </si>
  <si>
    <t>Mg6C108H54O30</t>
  </si>
  <si>
    <t>CoC6H8N8O6</t>
  </si>
  <si>
    <t>Zn12C184H144I24N48O10</t>
  </si>
  <si>
    <t>Mn2C64H56N4O12S6</t>
  </si>
  <si>
    <t>Zn4C72H48N20O8</t>
  </si>
  <si>
    <t>Cs4C24Cl8H20O24</t>
  </si>
  <si>
    <t>Zn2C37H39N11O11</t>
  </si>
  <si>
    <t>Cu2C32H32N4O8</t>
  </si>
  <si>
    <t>Cu4Br4C36H36N12</t>
  </si>
  <si>
    <t>Zn2C44H24N2O14S2</t>
  </si>
  <si>
    <t>Ag4C60H20N16</t>
  </si>
  <si>
    <t>Al4C56H28O24</t>
  </si>
  <si>
    <t>Cu2La2C30H26N4O26</t>
  </si>
  <si>
    <t>Rh2C68H64N10</t>
  </si>
  <si>
    <t>Cu2C22H18N4O12P2</t>
  </si>
  <si>
    <t>CuC20H20N2O8S2</t>
  </si>
  <si>
    <t>Cu4C40Cl4H36N4</t>
  </si>
  <si>
    <t>NiC34H32N6O6S2</t>
  </si>
  <si>
    <t>Zn2C36H25N7O10S2</t>
  </si>
  <si>
    <t>Zn2C58H48N4O8</t>
  </si>
  <si>
    <t>Ca2Cu2C28H12N4O16</t>
  </si>
  <si>
    <t>Cu4C66H40N8O14</t>
  </si>
  <si>
    <t>Mn2C14H14N2O12</t>
  </si>
  <si>
    <t>Zn2C24F2H28N8O8</t>
  </si>
  <si>
    <t>Cu4C48H32N8O16</t>
  </si>
  <si>
    <t>Zn4C72F6H50N20O9S3</t>
  </si>
  <si>
    <t>Cu4C40H32I4N8S4</t>
  </si>
  <si>
    <t>Zn4C82H32N24O26</t>
  </si>
  <si>
    <t>Zn2C37H18N6O18</t>
  </si>
  <si>
    <t>CuGd2C22H26N2O22</t>
  </si>
  <si>
    <t>CuPdC24H32N12</t>
  </si>
  <si>
    <t>Cu2C32H32N8O8</t>
  </si>
  <si>
    <t>Co2Ni2C28H16N12</t>
  </si>
  <si>
    <t>Zn2C26H20I4N6O8</t>
  </si>
  <si>
    <t>Cu2C34H44N4O10</t>
  </si>
  <si>
    <t>Co2C16H16N12S4</t>
  </si>
  <si>
    <t>Cu4Br4C56H48N8O16</t>
  </si>
  <si>
    <t>Mn3C30H24N42</t>
  </si>
  <si>
    <t>Ni4C124H100N8O36P4</t>
  </si>
  <si>
    <t>Cu4C24H28I4N12O4</t>
  </si>
  <si>
    <t>Al2C26H16N4O14</t>
  </si>
  <si>
    <t>Cu2Br2C12H16N4</t>
  </si>
  <si>
    <t>Zn4C48F20H8N4O20</t>
  </si>
  <si>
    <t>Cu2Br2C48H36N12O6</t>
  </si>
  <si>
    <t>Cu2C30H28I2N12O4</t>
  </si>
  <si>
    <t>Cu2C32H28N4O10</t>
  </si>
  <si>
    <t>Zn4C84H58N16O16</t>
  </si>
  <si>
    <t>Ag4C48Cl4H32N16O16</t>
  </si>
  <si>
    <t>Zn2C84H44N6O16</t>
  </si>
  <si>
    <t>Cu4C28H28N16O4</t>
  </si>
  <si>
    <t>Cu2FeC28H16N12</t>
  </si>
  <si>
    <t>Cu6C48H30N6O42</t>
  </si>
  <si>
    <t>Cu2Br4C36H22N6O12</t>
  </si>
  <si>
    <t>Ni2C14H14N2O12</t>
  </si>
  <si>
    <t>Cu2C20H24N4O10</t>
  </si>
  <si>
    <t>Cu2C44H34I2N8O8</t>
  </si>
  <si>
    <t>Zn2C52H38N6O8</t>
  </si>
  <si>
    <t>Cu2C20H28I6N8</t>
  </si>
  <si>
    <t>CuC16H12N10O2</t>
  </si>
  <si>
    <t>Cu2C40F8H36N8O8</t>
  </si>
  <si>
    <t>Cu2C26H22N2O8</t>
  </si>
  <si>
    <t>Ni4C32H72I8O16</t>
  </si>
  <si>
    <t>Mn4C28H36N12O20</t>
  </si>
  <si>
    <t>Zn8C56H32O42</t>
  </si>
  <si>
    <t>Zn4C48F14H14N4O16</t>
  </si>
  <si>
    <t>Cu4C28H18N10S4</t>
  </si>
  <si>
    <t>Cu2C50H48N8O10</t>
  </si>
  <si>
    <t>CuSm2C14H18N2O22S2</t>
  </si>
  <si>
    <t>Mn2C32H24N12O8</t>
  </si>
  <si>
    <t>Cu2Y2C36H44I2N10O18</t>
  </si>
  <si>
    <t>Cu4C6H6I4N6</t>
  </si>
  <si>
    <t>Cu6Br6C30H28N12</t>
  </si>
  <si>
    <t>Co2C42H30N4O10</t>
  </si>
  <si>
    <t>V6Zn2C20H18N6O17</t>
  </si>
  <si>
    <t>Gd4C156H102N38O86</t>
  </si>
  <si>
    <t>Zn2C24Cl4H16N12</t>
  </si>
  <si>
    <t>Cu2C40H28N8O8</t>
  </si>
  <si>
    <t>Cu2C14H14I2N4</t>
  </si>
  <si>
    <t>Zn2C52H36N4O8</t>
  </si>
  <si>
    <t>Ni2C32H52N8O8</t>
  </si>
  <si>
    <t>Zn2C32Cl10F4H6N2O8</t>
  </si>
  <si>
    <t>CuC20H28N10O8</t>
  </si>
  <si>
    <t>Cu2C26H30N6O10</t>
  </si>
  <si>
    <t>Zn2C42H22N6O12</t>
  </si>
  <si>
    <t>Cu2C36H26N4O12P2S2</t>
  </si>
  <si>
    <t>Cu2Sm2C30H26N4O26</t>
  </si>
  <si>
    <t>Cu4C56H32O16Si2</t>
  </si>
  <si>
    <t>Cd4C44H40N24O14S2</t>
  </si>
  <si>
    <t>Al6C90H23I15O28</t>
  </si>
  <si>
    <t>Zn2Br8C18H6N2O8</t>
  </si>
  <si>
    <t>Cu2C8H18N2O12</t>
  </si>
  <si>
    <t>Ni4C20H20N20O12</t>
  </si>
  <si>
    <t>CuSm2C22H26N2O22</t>
  </si>
  <si>
    <t>Cu2C40H32N4O8</t>
  </si>
  <si>
    <t>Hg4Mn4C16H8N16O4S16</t>
  </si>
  <si>
    <t>Zr6C52H20O64S20</t>
  </si>
  <si>
    <t>Cu2C44H48N4O8</t>
  </si>
  <si>
    <t>Ag2C38F6H22N6O8</t>
  </si>
  <si>
    <t>Al2C42N30O60</t>
  </si>
  <si>
    <t>Cu4C14H12N8S4</t>
  </si>
  <si>
    <t>Zn2C44H32N12O4</t>
  </si>
  <si>
    <t>Fe3C72H48N30</t>
  </si>
  <si>
    <t>Ni2C48H52N12O10</t>
  </si>
  <si>
    <t>Ag4U2C68H36N8O20</t>
  </si>
  <si>
    <t>Zn4C64H42N4O25</t>
  </si>
  <si>
    <t>Mo8Ni2C30H40N30O26</t>
  </si>
  <si>
    <t>Au4Cu2C24H36N12</t>
  </si>
  <si>
    <t>Cd2C42H32N4O16</t>
  </si>
  <si>
    <t>Mn2C32H32N4O8</t>
  </si>
  <si>
    <t>Ni4C68H40N12O16</t>
  </si>
  <si>
    <t>Zn2C80H64N8O26</t>
  </si>
  <si>
    <t>Cu2C50H30N6O8</t>
  </si>
  <si>
    <t>CuGd2C20H28O22</t>
  </si>
  <si>
    <t>Ag4C12H12N8O10S2</t>
  </si>
  <si>
    <t>Zn4C28H32N12</t>
  </si>
  <si>
    <t>Cu4C80H52O20</t>
  </si>
  <si>
    <t>Cu2Br2C18H16N2O6</t>
  </si>
  <si>
    <t>Cu2C16H22N6O12S2</t>
  </si>
  <si>
    <t>Ag2C22H22N4O6S2</t>
  </si>
  <si>
    <t>Cd4C52H48N24O12</t>
  </si>
  <si>
    <t>Zn2C56H38N6O8</t>
  </si>
  <si>
    <t>Cu4C24H16N4O8</t>
  </si>
  <si>
    <t>Ni2C46H30N8O12</t>
  </si>
  <si>
    <t>Zn4C48H48N24O16</t>
  </si>
  <si>
    <t>NiZn2C12H14O16</t>
  </si>
  <si>
    <t>Zn4C52H36N12O16</t>
  </si>
  <si>
    <t>Cu2C20H14N10O12</t>
  </si>
  <si>
    <t>Ni2C20H16N16</t>
  </si>
  <si>
    <t>Zn8C80H64N24O26</t>
  </si>
  <si>
    <t>Al4C76Cl24H24N4O40</t>
  </si>
  <si>
    <t>Cu12W6B6C132H156N54S18</t>
  </si>
  <si>
    <t>CuU2C18H20N2O16</t>
  </si>
  <si>
    <t>Zn2C51H45I5N4O17</t>
  </si>
  <si>
    <t>CdC8Cl2H8O6</t>
  </si>
  <si>
    <t>CoC32H30N2O10</t>
  </si>
  <si>
    <t>Zn2Br2C42H22N2O8</t>
  </si>
  <si>
    <t>Zr6C50ClH39N10O32</t>
  </si>
  <si>
    <t>Cu2Br2C20H16N4S2</t>
  </si>
  <si>
    <t>Zn2C46H38N8O18</t>
  </si>
  <si>
    <t>Cu4C72H56N16O16</t>
  </si>
  <si>
    <t>Cu2C24H20O12</t>
  </si>
  <si>
    <t>Mn9C66H66N12O48</t>
  </si>
  <si>
    <t>Zn4C76F12H22N16O10</t>
  </si>
  <si>
    <t>CuC40H32N18O8</t>
  </si>
  <si>
    <t>Zn4C74F4H52N16</t>
  </si>
  <si>
    <t>Cu2C44H36N8O12</t>
  </si>
  <si>
    <t>Cu4Br4C20H16N4</t>
  </si>
  <si>
    <t>V4C24H16O16</t>
  </si>
  <si>
    <t>CuC24H30N4O8</t>
  </si>
  <si>
    <t>Cu4Mo4As4C48F4H48N8O24</t>
  </si>
  <si>
    <t>Mn2C46H40N8O10</t>
  </si>
  <si>
    <t>FePtC12H8N8</t>
  </si>
  <si>
    <t>Zn2C30H24N8O24</t>
  </si>
  <si>
    <t>Ag4C12H8N12O8</t>
  </si>
  <si>
    <t>Cu2C18H24N12O8</t>
  </si>
  <si>
    <t>Zn4C81H32N14O38S2</t>
  </si>
  <si>
    <t>Cu2C36H28N4O12P4</t>
  </si>
  <si>
    <t>Ni2C28H16N12S8</t>
  </si>
  <si>
    <t>Cu2C30F6H28N4O8S2</t>
  </si>
  <si>
    <t>Zn2C40H56N20O16</t>
  </si>
  <si>
    <t>Zn4C104H56N8O24</t>
  </si>
  <si>
    <t>Cd2C80H52N2O18S8</t>
  </si>
  <si>
    <t>Ni3C54H40N12O14</t>
  </si>
  <si>
    <t>Zn2C54Cl6H22N4O12</t>
  </si>
  <si>
    <t>Zn2C44H38N2O10</t>
  </si>
  <si>
    <t>NiC8H10N4O6S2</t>
  </si>
  <si>
    <t>V4C32H16O20</t>
  </si>
  <si>
    <t>Gd2C18Cl6H12O18</t>
  </si>
  <si>
    <t>Zn2C34H36N2O8</t>
  </si>
  <si>
    <t>Mn8C4H20N20O24S4</t>
  </si>
  <si>
    <t>Zn2C77H90N4O19</t>
  </si>
  <si>
    <t>Mo2Ni4C64H120N40O8</t>
  </si>
  <si>
    <t>Zn2C44H42N2O14</t>
  </si>
  <si>
    <t>Zn8C96H56N40O32</t>
  </si>
  <si>
    <t>Cu4C56H80I4N16S24</t>
  </si>
  <si>
    <t>U2C66H76N24O28</t>
  </si>
  <si>
    <t>Cu2Ni2C24H30N6O18</t>
  </si>
  <si>
    <t>Cu6C24H20I6N12</t>
  </si>
  <si>
    <t>CuC20F10H12N8Si</t>
  </si>
  <si>
    <t>Cu2K4C8H16O24</t>
  </si>
  <si>
    <t>Ag4C24Cl4H8N16O16</t>
  </si>
  <si>
    <t>FeC34H24N14O2S2</t>
  </si>
  <si>
    <t>Cu2C24H32N4O12S2</t>
  </si>
  <si>
    <t>NiC10H8N10S2</t>
  </si>
  <si>
    <t>Zn8C96F16H48N40O16</t>
  </si>
  <si>
    <t>Ni2C36H26N4O10S</t>
  </si>
  <si>
    <t>Au2Na2C48Cl8H56N16O16</t>
  </si>
  <si>
    <t>Ba2C60H42O14</t>
  </si>
  <si>
    <t>Mn8C40H40O48</t>
  </si>
  <si>
    <t>Al2C48H48N24O12</t>
  </si>
  <si>
    <t>Zn2C40F9H13N14O32</t>
  </si>
  <si>
    <t>Cu4Br4C40H32N8S4</t>
  </si>
  <si>
    <t>Co4C40H40N16O16</t>
  </si>
  <si>
    <t>Cu2C26H24N4O12P4</t>
  </si>
  <si>
    <t>Cu4C8H4N16O8</t>
  </si>
  <si>
    <t>CuC24Cl4F6H16N4Si</t>
  </si>
  <si>
    <t>Cu2Na4C32H24O20</t>
  </si>
  <si>
    <t>Cu2C34H34N4O12</t>
  </si>
  <si>
    <t>CoC30H24N6O8S2</t>
  </si>
  <si>
    <t>Zn4C68F10H34N4O16</t>
  </si>
  <si>
    <t>Cu2C38H34N10O12</t>
  </si>
  <si>
    <t>Zn2C68H44N10O8</t>
  </si>
  <si>
    <t>Ni2C36H32N12O12</t>
  </si>
  <si>
    <t>Zn4C92H68N24O20</t>
  </si>
  <si>
    <t>Zn8C80H40O50</t>
  </si>
  <si>
    <t>Zn2C40Cl4H28N8O8</t>
  </si>
  <si>
    <t>Cu2Mo8C36H48N4O26</t>
  </si>
  <si>
    <t>CuC40H28N4O8</t>
  </si>
  <si>
    <t>CuC24F6H20N4Si</t>
  </si>
  <si>
    <t>Zn2BrC36F4H17N2O8S2</t>
  </si>
  <si>
    <t>Cu4Br2C12H8N10</t>
  </si>
  <si>
    <t>AlC24H24N15O6</t>
  </si>
  <si>
    <t>Al4C56H44N16O36</t>
  </si>
  <si>
    <t>Ag4Nb4C16F16H16N8O4</t>
  </si>
  <si>
    <t>Cu2C28H28N2O14</t>
  </si>
  <si>
    <t>Zn2C33H16I4N6O10</t>
  </si>
  <si>
    <t>CoBr4C32H20N8O8</t>
  </si>
  <si>
    <t>Cu4Br4C12H16N4</t>
  </si>
  <si>
    <t>Zn2C42F4H16N2O12</t>
  </si>
  <si>
    <t>Zn2C64F8H32N16</t>
  </si>
  <si>
    <t>Na4C12Cl4H8O12</t>
  </si>
  <si>
    <t>Cu4C36H36N8O8</t>
  </si>
  <si>
    <t>Mn3C8H16N6O16</t>
  </si>
  <si>
    <t>Mn2C40H30N10O14</t>
  </si>
  <si>
    <t>Fe3C66H42N36</t>
  </si>
  <si>
    <t>Cu2C36H34N4O14</t>
  </si>
  <si>
    <t>Cu2C36H28N12O8S8</t>
  </si>
  <si>
    <t>Zn4C84H68N8O28</t>
  </si>
  <si>
    <t>Co2C28H20N4O12</t>
  </si>
  <si>
    <t>Zn2C44H38N6O12</t>
  </si>
  <si>
    <t>Cu2Pt2C28H16N12</t>
  </si>
  <si>
    <t>Cu4C42H30N20</t>
  </si>
  <si>
    <t>Tb2C36H26O28</t>
  </si>
  <si>
    <t>Cu4C24H32N8O16S4</t>
  </si>
  <si>
    <t>Zn2C22H26I2N8O8</t>
  </si>
  <si>
    <t>Fe2C32Cl8H28O16</t>
  </si>
  <si>
    <t>CuMo4C42H30N6O13</t>
  </si>
  <si>
    <t>Ni2C36H56N8O8</t>
  </si>
  <si>
    <t>Cu2C52H28N8O8</t>
  </si>
  <si>
    <t>Ni4C16H8N8O20S4</t>
  </si>
  <si>
    <t>Ni2C16H24N4O8S4</t>
  </si>
  <si>
    <t>CoC13Cl2H14N2</t>
  </si>
  <si>
    <t>Co2C36H28N24</t>
  </si>
  <si>
    <t>Zn2C44H20N12O10</t>
  </si>
  <si>
    <t>CuC50H54O16</t>
  </si>
  <si>
    <t>Cu4C24Cl4H16N8</t>
  </si>
  <si>
    <t>Cu2C28H38N2O20P6</t>
  </si>
  <si>
    <t>Mn2C16H16O16</t>
  </si>
  <si>
    <t>K2C26H50N4O16</t>
  </si>
  <si>
    <t>Al4C60H34N6O26</t>
  </si>
  <si>
    <t>Zn8C90H66N2O31</t>
  </si>
  <si>
    <t>Zn4C24H10O18</t>
  </si>
  <si>
    <t>Ni2C20H16N28</t>
  </si>
  <si>
    <t>Zn2C52H44N2O12</t>
  </si>
  <si>
    <t>Ni2C24H32N8O12</t>
  </si>
  <si>
    <t>Cu4C36H24N16O16</t>
  </si>
  <si>
    <t>CoC26H24N14S2</t>
  </si>
  <si>
    <t>Al6C85H48O30</t>
  </si>
  <si>
    <t>Fe6C144H96N60</t>
  </si>
  <si>
    <t>CuBr4C24F6H16N4Si</t>
  </si>
  <si>
    <t>Zn4C94H66N4O34S6</t>
  </si>
  <si>
    <t>Zn2C44Cl4F2H22N2O8</t>
  </si>
  <si>
    <t>FePtC28H20N16</t>
  </si>
  <si>
    <t>Cu2Br2C24H16N4</t>
  </si>
  <si>
    <t>Co4C80H56N16O16S4</t>
  </si>
  <si>
    <t>Cu4C24H24I4N4S2</t>
  </si>
  <si>
    <t>Ni2C40H32N4O8</t>
  </si>
  <si>
    <t>Cu4C8H8I4N4</t>
  </si>
  <si>
    <t>Cu6Br6C24H32N8</t>
  </si>
  <si>
    <t>CuHo2C32H16N4O26</t>
  </si>
  <si>
    <t>Cu2C28Cl2H24N4O8</t>
  </si>
  <si>
    <t>Zn8C48H24O50</t>
  </si>
  <si>
    <t>Cu2Nb2C20F8H16N4O2</t>
  </si>
  <si>
    <t>K8Ni2Sn18C72H144O36</t>
  </si>
  <si>
    <t>Cu8Mo12C16H16N8O40</t>
  </si>
  <si>
    <t>Cu4C92H52N8O16</t>
  </si>
  <si>
    <t>Cr4Ni2C24H32N8O14</t>
  </si>
  <si>
    <t>Mn3C28H28O16</t>
  </si>
  <si>
    <t>Cu2C32H28N4O8P2</t>
  </si>
  <si>
    <t>Zn8C104H64N16O36</t>
  </si>
  <si>
    <t>Ni8C104H84N4O40</t>
  </si>
  <si>
    <t>Zn4C72H48N16O16</t>
  </si>
  <si>
    <t>CuSr2C18H26O22</t>
  </si>
  <si>
    <t>CuC26F2H22N2O8</t>
  </si>
  <si>
    <t>Cu2C56F16H40N20O12</t>
  </si>
  <si>
    <t>Sn4C80Cl8H64O20S4</t>
  </si>
  <si>
    <t>CoC16H18N4O2S2</t>
  </si>
  <si>
    <t>Al2C22H16N4O12</t>
  </si>
  <si>
    <t>Cu2Mo4C28H20N4O17</t>
  </si>
  <si>
    <t>Cu4C88H68I4N12O4</t>
  </si>
  <si>
    <t>NiC32H26N8O4</t>
  </si>
  <si>
    <t>Zn2C40H32N2O10</t>
  </si>
  <si>
    <t>Ag4C18H10N4O8</t>
  </si>
  <si>
    <t>Al2C28H16N4O14</t>
  </si>
  <si>
    <t>Ni2C54H56N8O14</t>
  </si>
  <si>
    <t>Cu2Yb2C36H44I2N10O18</t>
  </si>
  <si>
    <t>Cu4Mo6C8H8N4O20</t>
  </si>
  <si>
    <t>Zr6C52Cl10H12N2O32S10</t>
  </si>
  <si>
    <t>Cu2Ho2C32H20N10O18</t>
  </si>
  <si>
    <t>Fe4Pt4C48H32N24S4</t>
  </si>
  <si>
    <t>Co2C12H12N2O6P2</t>
  </si>
  <si>
    <t>Zn2C48H20N4O12</t>
  </si>
  <si>
    <t>Cu4C64H40N16O16</t>
  </si>
  <si>
    <t>Zn6C108H42O24</t>
  </si>
  <si>
    <t>Zr6C52H24N4O42S10</t>
  </si>
  <si>
    <t>Cu8C136H88N24O40</t>
  </si>
  <si>
    <t>Zn8C160H80N16O48</t>
  </si>
  <si>
    <t>Ag2C26H18N4O4</t>
  </si>
  <si>
    <t>Ni3V6C12H24N24O18</t>
  </si>
  <si>
    <t>Cu2C24H32N12O14</t>
  </si>
  <si>
    <t>Cu4C24H20I4N12</t>
  </si>
  <si>
    <t>CoC12H8N10</t>
  </si>
  <si>
    <t>Zn2C65H40N4O28</t>
  </si>
  <si>
    <t>Zn2C19H22N2O8</t>
  </si>
  <si>
    <t>Cu2Nd2C32H28N4O26</t>
  </si>
  <si>
    <t>Zn8C36H36N12O32</t>
  </si>
  <si>
    <t>Zn8C72Cl20H16O62S12</t>
  </si>
  <si>
    <t>Zn2C48H36N8O8</t>
  </si>
  <si>
    <t>Zr6C96H52O80</t>
  </si>
  <si>
    <t>Cu8C48H40I12N24</t>
  </si>
  <si>
    <t>Cu2Br2C8H8N4</t>
  </si>
  <si>
    <t>Cu4C34H36I4N12</t>
  </si>
  <si>
    <t>Pr8C96H68N20O72</t>
  </si>
  <si>
    <t>Zn2C54Cl5H35N4O17</t>
  </si>
  <si>
    <t>Cd4C32H16N40O4S4</t>
  </si>
  <si>
    <t>Zn2C42H32N4O14</t>
  </si>
  <si>
    <t>Cs2K2C22H4N8O8</t>
  </si>
  <si>
    <t>Zr6C52Cl2H8N20O72</t>
  </si>
  <si>
    <t>CuB2C4H18N22</t>
  </si>
  <si>
    <t>Cu2C20H24N4O12S2</t>
  </si>
  <si>
    <t>Zn4C72Cl17H27N20O12</t>
  </si>
  <si>
    <t>Cu4C36H36N4O16</t>
  </si>
  <si>
    <t>Al2C8H10N4O10</t>
  </si>
  <si>
    <t>Cu20Pr8C168H128I16N28O64</t>
  </si>
  <si>
    <t>Zn2C30Cl4H20N8O8</t>
  </si>
  <si>
    <t>Cu4C80H52N20O24</t>
  </si>
  <si>
    <t>Ag8C40H24N24O24</t>
  </si>
  <si>
    <t>CuC10Cl2H12N4O4</t>
  </si>
  <si>
    <t>Ni2C18H28N12O16</t>
  </si>
  <si>
    <t>Zn4C60F4H36N16</t>
  </si>
  <si>
    <t>Cu2C52H44N8O12</t>
  </si>
  <si>
    <t>Zn2C40F4H22N2O8</t>
  </si>
  <si>
    <t>Ag4C24H16N16O12</t>
  </si>
  <si>
    <t>NiPt2C56Cl2H60N8</t>
  </si>
  <si>
    <t>Cu4Mo8C32H24N8O26</t>
  </si>
  <si>
    <t>Zn2C76H40N4O12</t>
  </si>
  <si>
    <t>Li4C32Cl8H28O20</t>
  </si>
  <si>
    <t>Ni2C24H24N12S4</t>
  </si>
  <si>
    <t>Cu4Br4C28H28N20</t>
  </si>
  <si>
    <t>Ni2C52Cl4H40N8S4</t>
  </si>
  <si>
    <t>Cu4C48H40I4N12</t>
  </si>
  <si>
    <t>Al6C83H33N5O28</t>
  </si>
  <si>
    <t>Al4C78H66I6N4O26</t>
  </si>
  <si>
    <t>Mn6C150H132N24O24</t>
  </si>
  <si>
    <t>Al4C62H34O28</t>
  </si>
  <si>
    <t>Cd4C80H60N28O16</t>
  </si>
  <si>
    <t>Zn2C46F5H35N2O8</t>
  </si>
  <si>
    <t>Cu12C60H24N72Si3</t>
  </si>
  <si>
    <t>Co2C24H24N8O8</t>
  </si>
  <si>
    <t>Cu2Br2C46H38N2O6P2</t>
  </si>
  <si>
    <t>Ni2C32H24N12S4</t>
  </si>
  <si>
    <t>Cu4C68H68N20O20</t>
  </si>
  <si>
    <t>Cu2C32H40N4O12</t>
  </si>
  <si>
    <t>Ag2C30H24N6O8</t>
  </si>
  <si>
    <t>Ni4C76H68N8O24</t>
  </si>
  <si>
    <t>Cu2C36H36N4O12P4</t>
  </si>
  <si>
    <t>Cu2C4H4N16O2</t>
  </si>
  <si>
    <t>Zn2C56F10H18N4O12</t>
  </si>
  <si>
    <t>Ag4C48H24N20O12</t>
  </si>
  <si>
    <t>MgC30F2H26N2O10</t>
  </si>
  <si>
    <t>Ni2C56H40N4O8</t>
  </si>
  <si>
    <t>Cu2C8H16N4O12</t>
  </si>
  <si>
    <t>Ni9C24H36N18O42</t>
  </si>
  <si>
    <t>Mn4W2C28H16N24</t>
  </si>
  <si>
    <t>Ni2C32H24N4O10</t>
  </si>
  <si>
    <t>Cu8Br8C24H32N8</t>
  </si>
  <si>
    <t>Ni4C80H56N16O20</t>
  </si>
  <si>
    <t>Al6C85H67NO31</t>
  </si>
  <si>
    <t>CuC18H16N6O12</t>
  </si>
  <si>
    <t>Cu2C16H16O12</t>
  </si>
  <si>
    <t>Cu4V4C42H42N12O12</t>
  </si>
  <si>
    <t>Ag4C28H22N6O12</t>
  </si>
  <si>
    <t>Zn4C49H29N9O23</t>
  </si>
  <si>
    <t>Zn2C58Cl4H24N4O18S2</t>
  </si>
  <si>
    <t>CuC26H26N4O4</t>
  </si>
  <si>
    <t>CuNd2C32H20N4O28</t>
  </si>
  <si>
    <t>Ni2C30H30N10O10</t>
  </si>
  <si>
    <t>Zn2C36H22N6O14</t>
  </si>
  <si>
    <t>Zn4C80H48N12O20</t>
  </si>
  <si>
    <t>FeHg2C30H20N10S6</t>
  </si>
  <si>
    <t>CuC16H12N10O4</t>
  </si>
  <si>
    <t>Zn8C48H48N24O26</t>
  </si>
  <si>
    <t>Cu2C38H28N4O6</t>
  </si>
  <si>
    <t>Zn6C58H60N12O33</t>
  </si>
  <si>
    <t>Zn4C68FH39N20O8</t>
  </si>
  <si>
    <t>Cu12C48H32I8N20</t>
  </si>
  <si>
    <t>Ag2NiC14H6N2O10</t>
  </si>
  <si>
    <t>Ni3C60H46N12O16</t>
  </si>
  <si>
    <t>Ni4C88H72N12O20</t>
  </si>
  <si>
    <t>FeC24H20N10O2</t>
  </si>
  <si>
    <t>Cu4C16H36N44</t>
  </si>
  <si>
    <t>Zn2C25H28N4O9</t>
  </si>
  <si>
    <t>Ho4C100H84N16O28</t>
  </si>
  <si>
    <t>Fe3C81H42N36O30</t>
  </si>
  <si>
    <t>Ni2C32H28N8O12</t>
  </si>
  <si>
    <t>Cu2C32H36N4O10</t>
  </si>
  <si>
    <t>Fe2C20H22N4O14P4</t>
  </si>
  <si>
    <t>Cu2C40H28N8O12</t>
  </si>
  <si>
    <t>Au8Fe4C64H40N40</t>
  </si>
  <si>
    <t>Al6C96H56N12O28</t>
  </si>
  <si>
    <t>Mn2C32H16N20O4</t>
  </si>
  <si>
    <t>Zn2C94H42N10O24</t>
  </si>
  <si>
    <t>CuC34H30N12O16</t>
  </si>
  <si>
    <t>Ni2C40H52N4O12</t>
  </si>
  <si>
    <t>Al4C48H20O26</t>
  </si>
  <si>
    <t>Hg2Br4C54H36N4O2</t>
  </si>
  <si>
    <t>Co2C38H26N10O8</t>
  </si>
  <si>
    <t>Cu2In2C48H32N8O16</t>
  </si>
  <si>
    <t>Mg4C32H24O20</t>
  </si>
  <si>
    <t>Cu4C48H36N16O8S4</t>
  </si>
  <si>
    <t>Zn2Br2C40H24N2O12</t>
  </si>
  <si>
    <t>Zn2C54H32N4O14</t>
  </si>
  <si>
    <t>Ni2C32H36N8S4</t>
  </si>
  <si>
    <t>Cu4C16H16N8S4</t>
  </si>
  <si>
    <t>Cd4C140H88N8O24</t>
  </si>
  <si>
    <t>Mn8C4H8O28P4</t>
  </si>
  <si>
    <t>Zn2C36H22N6O8</t>
  </si>
  <si>
    <t>Zn8C49H32O44</t>
  </si>
  <si>
    <t>Zn2C52H36N4O12</t>
  </si>
  <si>
    <t>Cu2C14H16I2N4O4</t>
  </si>
  <si>
    <t>Cu2C40H52N4O12</t>
  </si>
  <si>
    <t>Cu2Ru2C24H44N20</t>
  </si>
  <si>
    <t>FeC20H14N16S2</t>
  </si>
  <si>
    <t>Cu2C28H40N8O12</t>
  </si>
  <si>
    <t>Zn3C38H24N12O8</t>
  </si>
  <si>
    <t>Zn2C31H20N2O9</t>
  </si>
  <si>
    <t>Cd2Cu2C20Cl4H20N8O12</t>
  </si>
  <si>
    <t>Ni4C8H24O24</t>
  </si>
  <si>
    <t>Cu2C36H32N8O14S2</t>
  </si>
  <si>
    <t>Cu4C12H28N4O24S4</t>
  </si>
  <si>
    <t>Zn2C30F2H18N2O16</t>
  </si>
  <si>
    <t>Hg3C6Cl6H8S4</t>
  </si>
  <si>
    <t>NiC24H22N2O14</t>
  </si>
  <si>
    <t>Cu2Sr2C28H20N4O22</t>
  </si>
  <si>
    <t>Co2C28Cl8H24N8O12</t>
  </si>
  <si>
    <t>Zn2Br2C40H40N18O8</t>
  </si>
  <si>
    <t>Ag4C42H36N8O16</t>
  </si>
  <si>
    <t>Ni2C72H52N16</t>
  </si>
  <si>
    <t>Al2C16F6H6N2O10</t>
  </si>
  <si>
    <t>Cu2C32H30I2N10</t>
  </si>
  <si>
    <t>CuC16H18N4O4</t>
  </si>
  <si>
    <t>Tb4C120H96N20O32</t>
  </si>
  <si>
    <t>Cu4C28Cl4H36N8S4</t>
  </si>
  <si>
    <t>Zn4C82F12H48N4O16S4</t>
  </si>
  <si>
    <t>Ni2C40H36N4O12P4</t>
  </si>
  <si>
    <t>Ag8C120H96N16O16</t>
  </si>
  <si>
    <t>CoC24Cl2H20N8O4</t>
  </si>
  <si>
    <t>Cu4C52H52N8O16</t>
  </si>
  <si>
    <t>Cd4C72H52N12O16</t>
  </si>
  <si>
    <t>Fe2Pt2C24F4H12N16</t>
  </si>
  <si>
    <t>Zn4C56H36N4O16</t>
  </si>
  <si>
    <t>Zn2C40H24N16O20</t>
  </si>
  <si>
    <t>Zr6C52H30O48</t>
  </si>
  <si>
    <t>Mn2C16H24N2O10</t>
  </si>
  <si>
    <t>Cu2C38H42N4O12</t>
  </si>
  <si>
    <t>Ni4C84H128N24O16</t>
  </si>
  <si>
    <t>Ag8C88H64N24O24</t>
  </si>
  <si>
    <t>Cu4C48H56N8O12</t>
  </si>
  <si>
    <t>Mn4C100H104N16O16S8</t>
  </si>
  <si>
    <t>Zn4C22H8N4O17</t>
  </si>
  <si>
    <t>Ni2C56H40N12</t>
  </si>
  <si>
    <t>Co2C10H18N2O12S2</t>
  </si>
  <si>
    <t>Cu8C88H64N40</t>
  </si>
  <si>
    <t>CuC26H22N6O6</t>
  </si>
  <si>
    <t>Zn2C32F6H14N6O8</t>
  </si>
  <si>
    <t>Co2C40H28N4O10</t>
  </si>
  <si>
    <t>Tl2U2C42H24I6O16</t>
  </si>
  <si>
    <t>Zr6C52H20O66S20</t>
  </si>
  <si>
    <t>Al2C18H16N6O10</t>
  </si>
  <si>
    <t>NiC8F6H8N4Si</t>
  </si>
  <si>
    <t>Cu8W2C60H48I4N12S14</t>
  </si>
  <si>
    <t>Cu4C24Cl4H28N12O4</t>
  </si>
  <si>
    <t>Al6C102H56N14O32</t>
  </si>
  <si>
    <t>Cu2C20H28N4O14S2</t>
  </si>
  <si>
    <t>Al4C64H48N12O20</t>
  </si>
  <si>
    <t>Ni2C52H44N12O14S2</t>
  </si>
  <si>
    <t>CuC14H12N4O4</t>
  </si>
  <si>
    <t>Zn8C80H80N40O26</t>
  </si>
  <si>
    <t>Cu2Sr2C8H8O16</t>
  </si>
  <si>
    <t>Zn2C32H4I8N4O12</t>
  </si>
  <si>
    <t>Co4C32H24N16S8</t>
  </si>
  <si>
    <t>Mn6C8Cl4H24N40O4</t>
  </si>
  <si>
    <t>La2Ni3C24H30N6O24</t>
  </si>
  <si>
    <t>Ni4C72H108N20O16</t>
  </si>
  <si>
    <t>Ag4C32H36N8O20</t>
  </si>
  <si>
    <t>Mn2C8H8N16</t>
  </si>
  <si>
    <t>Zn4C82F18H24N4O28</t>
  </si>
  <si>
    <t>Cd4C80H80N16O20S4</t>
  </si>
  <si>
    <t>Gd4C136H104N32O84</t>
  </si>
  <si>
    <t>Zn2Br2C32H18N2O10</t>
  </si>
  <si>
    <t>natoms</t>
  </si>
  <si>
    <t>source</t>
  </si>
  <si>
    <t>CSD</t>
  </si>
  <si>
    <t>BoydWoo</t>
  </si>
  <si>
    <t>GMOF</t>
  </si>
  <si>
    <t>CoRE</t>
  </si>
  <si>
    <t>Anderson</t>
  </si>
  <si>
    <t>ToBaCCo</t>
  </si>
  <si>
    <t>Haranczyk_MOF74</t>
  </si>
  <si>
    <t>Haranczyk_MOF5</t>
  </si>
  <si>
    <t>Criteria</t>
  </si>
  <si>
    <t>eV</t>
  </si>
  <si>
    <t>Reduction Reaction</t>
  </si>
  <si>
    <t>JMCA, 2015, 3, 23458 (Hamad et. al.) [vacuum scale)</t>
  </si>
  <si>
    <t>H2O -&gt; O2</t>
  </si>
  <si>
    <t>CO2 -&gt; CH4</t>
  </si>
  <si>
    <t>CO2 -&gt; CH3OH</t>
  </si>
  <si>
    <t>CO2 -&gt; HCOOH</t>
  </si>
  <si>
    <t>Chem Soc Rev, 2014, 43, 7963 (Rongé et. al.) [vs NHE]</t>
  </si>
  <si>
    <t>2H2O -&gt; O2 + 4H + 4e</t>
  </si>
  <si>
    <t>CO2 + 2H + 2e -&gt; HCOOH</t>
  </si>
  <si>
    <t>CO2 + 2H + 2e -&gt; CO + H2O</t>
  </si>
  <si>
    <t>CO2 + 4H + 4e -&gt; H2CO + H2O</t>
  </si>
  <si>
    <t>CO2 + 6H + 6e -&gt; CH3OH + H2O</t>
  </si>
  <si>
    <t>CO2 + 8H + 8e -&gt; CH4 + 2H2O</t>
  </si>
  <si>
    <t>SELECTOR (CH4)</t>
  </si>
  <si>
    <t>SELECTOR (CH3OH)</t>
  </si>
  <si>
    <t>SELECTOR (HCOOH)</t>
  </si>
  <si>
    <t>Zn</t>
  </si>
  <si>
    <t>Cd</t>
  </si>
  <si>
    <t>Al</t>
  </si>
  <si>
    <t>B</t>
  </si>
  <si>
    <t>U</t>
  </si>
  <si>
    <t>Ag</t>
  </si>
  <si>
    <t>Cu</t>
  </si>
  <si>
    <t>Hg</t>
  </si>
  <si>
    <t>Zr</t>
  </si>
  <si>
    <t>Mn</t>
  </si>
  <si>
    <t>Pb</t>
  </si>
  <si>
    <t>K</t>
  </si>
  <si>
    <t>Mg</t>
  </si>
  <si>
    <t>Na</t>
  </si>
  <si>
    <t>Y</t>
  </si>
  <si>
    <t>Gd</t>
  </si>
  <si>
    <t>No</t>
  </si>
  <si>
    <t>Sm</t>
  </si>
  <si>
    <t>Li</t>
  </si>
  <si>
    <t>Nd</t>
  </si>
  <si>
    <t>Rb</t>
  </si>
  <si>
    <t>Tb</t>
  </si>
  <si>
    <t>Cs</t>
  </si>
  <si>
    <t>Sn</t>
  </si>
  <si>
    <t>Ca</t>
  </si>
  <si>
    <t>Mo</t>
  </si>
  <si>
    <t>Dy</t>
  </si>
  <si>
    <t>Hf</t>
  </si>
  <si>
    <t>La</t>
  </si>
  <si>
    <t>Ba</t>
  </si>
  <si>
    <t>Fe</t>
  </si>
  <si>
    <t>Pr</t>
  </si>
  <si>
    <t>Si</t>
  </si>
  <si>
    <t>Au</t>
  </si>
  <si>
    <t>Pt</t>
  </si>
  <si>
    <t>Co</t>
  </si>
  <si>
    <t>Er</t>
  </si>
  <si>
    <t>Ho</t>
  </si>
  <si>
    <t>Tl</t>
  </si>
  <si>
    <t>V</t>
  </si>
  <si>
    <t>Ni</t>
  </si>
  <si>
    <t>Pd</t>
  </si>
  <si>
    <t>Tc</t>
  </si>
  <si>
    <t>W</t>
  </si>
  <si>
    <t>Sr</t>
  </si>
  <si>
    <t>As</t>
  </si>
  <si>
    <t>Bi</t>
  </si>
  <si>
    <t>Yb</t>
  </si>
  <si>
    <t>Ac</t>
  </si>
  <si>
    <t>Cr</t>
  </si>
  <si>
    <t>In</t>
  </si>
  <si>
    <t>Eu</t>
  </si>
  <si>
    <t>Nb</t>
  </si>
  <si>
    <t>Rh</t>
  </si>
  <si>
    <t>Tm</t>
  </si>
  <si>
    <t>Db</t>
  </si>
  <si>
    <t>Ir</t>
  </si>
  <si>
    <t>Sb</t>
  </si>
  <si>
    <t>Sc</t>
  </si>
  <si>
    <t>Th</t>
  </si>
  <si>
    <t>Am</t>
  </si>
  <si>
    <t>Be</t>
  </si>
  <si>
    <t>Bh</t>
  </si>
  <si>
    <t>Bk</t>
  </si>
  <si>
    <t>Ce</t>
  </si>
  <si>
    <t>Cf</t>
  </si>
  <si>
    <t>Cm</t>
  </si>
  <si>
    <t>Cn</t>
  </si>
  <si>
    <t>Ds</t>
  </si>
  <si>
    <t>Es</t>
  </si>
  <si>
    <t>Fm</t>
  </si>
  <si>
    <t>Fr</t>
  </si>
  <si>
    <t>Ga</t>
  </si>
  <si>
    <t>Ge</t>
  </si>
  <si>
    <t>Hs</t>
  </si>
  <si>
    <t>Lr</t>
  </si>
  <si>
    <t>Lu</t>
  </si>
  <si>
    <t>Md</t>
  </si>
  <si>
    <t>Mt</t>
  </si>
  <si>
    <t>Np</t>
  </si>
  <si>
    <t>Os</t>
  </si>
  <si>
    <t>Pa</t>
  </si>
  <si>
    <t>Pm</t>
  </si>
  <si>
    <t>Po</t>
  </si>
  <si>
    <t>Pu</t>
  </si>
  <si>
    <t>Ra</t>
  </si>
  <si>
    <t>Re</t>
  </si>
  <si>
    <t>Rf</t>
  </si>
  <si>
    <t>Rg</t>
  </si>
  <si>
    <t>Ru</t>
  </si>
  <si>
    <t>Sg</t>
  </si>
  <si>
    <t>Ta</t>
  </si>
  <si>
    <t>Te</t>
  </si>
  <si>
    <t>Ti</t>
  </si>
  <si>
    <t>qmof-80c10f6</t>
  </si>
  <si>
    <t>qmof-b7be715</t>
  </si>
  <si>
    <t>qmof-15285c1</t>
  </si>
  <si>
    <t>qmof-dc2dcc2</t>
  </si>
  <si>
    <t>qmof-2cf73c1</t>
  </si>
  <si>
    <t>qmof-02909bf</t>
  </si>
  <si>
    <t>qmof-2adaa4e</t>
  </si>
  <si>
    <t>qmof-c716cfc</t>
  </si>
  <si>
    <t>qmof-d6d1915</t>
  </si>
  <si>
    <t>qmof-3be1907</t>
  </si>
  <si>
    <t>qmof-b68a0ad</t>
  </si>
  <si>
    <t>qmof-6b45ff6</t>
  </si>
  <si>
    <t>qmof-88b90c9</t>
  </si>
  <si>
    <t>qmof-42a8827</t>
  </si>
  <si>
    <t>qmof-0315b97</t>
  </si>
  <si>
    <t>qmof-22ff87f</t>
  </si>
  <si>
    <t>qmof-6c81e33</t>
  </si>
  <si>
    <t>qmof-569fecc</t>
  </si>
  <si>
    <t>qmof-7998d02</t>
  </si>
  <si>
    <t>qmof-83d60f6</t>
  </si>
  <si>
    <t>qmof-51faf5d</t>
  </si>
  <si>
    <t>qmof-b9e9c9e</t>
  </si>
  <si>
    <t>qmof-1eebafa</t>
  </si>
  <si>
    <t>qmof-058b1bf</t>
  </si>
  <si>
    <t>qmof-6903e0b</t>
  </si>
  <si>
    <t>qmof-3467823</t>
  </si>
  <si>
    <t>qmof-1382eec</t>
  </si>
  <si>
    <t>qmof-3d489e4</t>
  </si>
  <si>
    <t>qmof-9d07fdc</t>
  </si>
  <si>
    <t>qmof-69ba10c</t>
  </si>
  <si>
    <t>qmof-2943f96</t>
  </si>
  <si>
    <t>qmof-7d881b1</t>
  </si>
  <si>
    <t>qmof-705b6ab</t>
  </si>
  <si>
    <t>qmof-0162588</t>
  </si>
  <si>
    <t>qmof-25af73a</t>
  </si>
  <si>
    <t>qmof-f0dfa44</t>
  </si>
  <si>
    <t>qmof-9433b10</t>
  </si>
  <si>
    <t>qmof-36d73a2</t>
  </si>
  <si>
    <t>qmof-2ad6ccc</t>
  </si>
  <si>
    <t>qmof-6e4326e</t>
  </si>
  <si>
    <t>qmof-a0e80c5</t>
  </si>
  <si>
    <t>qmof-8f38e7a</t>
  </si>
  <si>
    <t>qmof-781949d</t>
  </si>
  <si>
    <t>qmof-d84f27e</t>
  </si>
  <si>
    <t>qmof-5dcb48a</t>
  </si>
  <si>
    <t>qmof-13463bb</t>
  </si>
  <si>
    <t>qmof-22084e3</t>
  </si>
  <si>
    <t>qmof-8bfc542</t>
  </si>
  <si>
    <t>qmof-85fa9ba</t>
  </si>
  <si>
    <t>qmof-85fbc0d</t>
  </si>
  <si>
    <t>qmof-1eb97da</t>
  </si>
  <si>
    <t>qmof-d03c776</t>
  </si>
  <si>
    <t>qmof-5f3eef5</t>
  </si>
  <si>
    <t>qmof-3336366</t>
  </si>
  <si>
    <t>qmof-35b83fb</t>
  </si>
  <si>
    <t>qmof-ca683eb</t>
  </si>
  <si>
    <t>qmof-1f153d6</t>
  </si>
  <si>
    <t>qmof-87f5303</t>
  </si>
  <si>
    <t>qmof-59aa942</t>
  </si>
  <si>
    <t>qmof-21c3882</t>
  </si>
  <si>
    <t>qmof-16dd495</t>
  </si>
  <si>
    <t>qmof-a3c0179</t>
  </si>
  <si>
    <t>qmof-0091bbc</t>
  </si>
  <si>
    <t>qmof-d108947</t>
  </si>
  <si>
    <t>qmof-76ab95c</t>
  </si>
  <si>
    <t>qmof-a715883</t>
  </si>
  <si>
    <t>qmof-91b0193</t>
  </si>
  <si>
    <t>qmof-74b1a87</t>
  </si>
  <si>
    <t>qmof-97d5d0e</t>
  </si>
  <si>
    <t>qmof-28770b1</t>
  </si>
  <si>
    <t>qmof-011c3e3</t>
  </si>
  <si>
    <t>qmof-2665f66</t>
  </si>
  <si>
    <t>qmof-a918c8a</t>
  </si>
  <si>
    <t>qmof-534fef5</t>
  </si>
  <si>
    <t>qmof-6d62075</t>
  </si>
  <si>
    <t>qmof-4b9ff08</t>
  </si>
  <si>
    <t>qmof-2d04c0a</t>
  </si>
  <si>
    <t>qmof-a89b009</t>
  </si>
  <si>
    <t>qmof-cb3b518</t>
  </si>
  <si>
    <t>qmof-9852a98</t>
  </si>
  <si>
    <t>qmof-16e1e21</t>
  </si>
  <si>
    <t>qmof-f1b0a1e</t>
  </si>
  <si>
    <t>qmof-ec02694</t>
  </si>
  <si>
    <t>qmof-12c7df0</t>
  </si>
  <si>
    <t>qmof-4bdce90</t>
  </si>
  <si>
    <t>qmof-7e5ffee</t>
  </si>
  <si>
    <t>qmof-e0cfb23</t>
  </si>
  <si>
    <t>qmof-4c15177</t>
  </si>
  <si>
    <t>qmof-0906587</t>
  </si>
  <si>
    <t>qmof-7076722</t>
  </si>
  <si>
    <t>qmof-4b4c416</t>
  </si>
  <si>
    <t>qmof-0b6ef72</t>
  </si>
  <si>
    <t>qmof-5f8bb84</t>
  </si>
  <si>
    <t>qmof-0180057</t>
  </si>
  <si>
    <t>qmof-a4aabcf</t>
  </si>
  <si>
    <t>TIZBIQ_FSR</t>
  </si>
  <si>
    <t>HACTEM_FSR</t>
  </si>
  <si>
    <t>CISXAE_FSR</t>
  </si>
  <si>
    <t>KEYFIF01_FSR</t>
  </si>
  <si>
    <t>XOSTEF_FSR</t>
  </si>
  <si>
    <t>KIPXIT_FSR</t>
  </si>
  <si>
    <t>boydwoo_str_m3_o11_o23_pcu_sym_256</t>
  </si>
  <si>
    <t>PASGEY_FSR</t>
  </si>
  <si>
    <t>DIZDAT_FSR</t>
  </si>
  <si>
    <t>MUFTOX_FSR</t>
  </si>
  <si>
    <t>NOCDOY_FSR</t>
  </si>
  <si>
    <t>ZEFWIS_FSR</t>
  </si>
  <si>
    <t>IJIRUP_FSR</t>
  </si>
  <si>
    <t>OPOJUA_FSR</t>
  </si>
  <si>
    <t>XECGOD_FSR</t>
  </si>
  <si>
    <t>ZEKNOV_FSR</t>
  </si>
  <si>
    <t>HEFZUO_FSR</t>
  </si>
  <si>
    <t>TIYXIL01_FSR</t>
  </si>
  <si>
    <t>KOLKOL01_FSR</t>
  </si>
  <si>
    <t>FEXVUA_FSR</t>
  </si>
  <si>
    <t>BUVWOF01_FSR</t>
  </si>
  <si>
    <t>ROBNIG_FSR</t>
  </si>
  <si>
    <t>boydwoo_str_m5_Al_o2_o27_sra_sym_79</t>
  </si>
  <si>
    <t>SOCDAQ_FSR</t>
  </si>
  <si>
    <t>AROTAD_FSR</t>
  </si>
  <si>
    <t>core_NUVYIN_freeONLY</t>
  </si>
  <si>
    <t>CELYIE_FSR</t>
  </si>
  <si>
    <t>XEMBUN_FSR</t>
  </si>
  <si>
    <t>YERGIO_FSR</t>
  </si>
  <si>
    <t>QOPHAF_FSR</t>
  </si>
  <si>
    <t>boydwoo_str_m3_o3_o7_pcu_sym_4</t>
  </si>
  <si>
    <t>FENSUN01_FSR</t>
  </si>
  <si>
    <t>boydwoo_str_m7_Zn_o17_o26_bcu_sym_182</t>
  </si>
  <si>
    <t>core_QIWCOQ_freeONLY</t>
  </si>
  <si>
    <t>HAWTUW_FSR</t>
  </si>
  <si>
    <t>boydwoo_str_m7_Zn_o8_o17_bcu_sym_104</t>
  </si>
  <si>
    <t>BIJQER_FSR</t>
  </si>
  <si>
    <t>AKAQEI_FSR</t>
  </si>
  <si>
    <t>boydwoo_str_m3_o1_o8_pcu_sym_63</t>
  </si>
  <si>
    <t>DORGUO_FSR</t>
  </si>
  <si>
    <t>IGOZIN_FSR</t>
  </si>
  <si>
    <t>TEJXIQ_FSR</t>
  </si>
  <si>
    <t>HAWSEG_FSR</t>
  </si>
  <si>
    <t>MIVDAW_FSR</t>
  </si>
  <si>
    <t>LIWHEF_FSR</t>
  </si>
  <si>
    <t>VEGYIR_FSR</t>
  </si>
  <si>
    <t>gmof_Uio66Zr-BDC_A-irmof7_A_No182</t>
  </si>
  <si>
    <t>SATBOE01_FSR</t>
  </si>
  <si>
    <t>ILULOQ_FSR</t>
  </si>
  <si>
    <t>MEKJEU_FSR</t>
  </si>
  <si>
    <t>boydwoo_str_m3_o23_o28_pcu_sym_36</t>
  </si>
  <si>
    <t>gmof_Zn2O8N2-AZO_A-irmof14_A_No372</t>
  </si>
  <si>
    <t>RAHDIQ_FSR</t>
  </si>
  <si>
    <t>boydwoo_str_m4_Al_o17_o17_acs_sym_23</t>
  </si>
  <si>
    <t>RUKTIB_FSR</t>
  </si>
  <si>
    <t>DIHFAD_FSR</t>
  </si>
  <si>
    <t>AKAQAE_FSR</t>
  </si>
  <si>
    <t>boydwoo_str_m3_o12_o25_pcu_sym_3</t>
  </si>
  <si>
    <t>gmof_Uio66Zr-irmof6_A-irmof7_A_No18</t>
  </si>
  <si>
    <t>boydwoo_str_m3_o4_o17_pcu_sym_246</t>
  </si>
  <si>
    <t>GUWFAG_FSR</t>
  </si>
  <si>
    <t>boydwoo_str_m3_o4_o28_pcu_sym_260</t>
  </si>
  <si>
    <t>boydwoo_str_m7_Zn_o8_o23_bcu_sym_22</t>
  </si>
  <si>
    <t>CORZAL_FSR</t>
  </si>
  <si>
    <t>POCNUS_FSR</t>
  </si>
  <si>
    <t>gmof_Zn2O8N2-irmof14_A-irmof8_A_No145</t>
  </si>
  <si>
    <t>OYUCAN_FSR</t>
  </si>
  <si>
    <t>boydwoo_str_m3_o6_o21_pcu_sym_214</t>
  </si>
  <si>
    <t>gmof_Zn2O8N2-DPAC_A-irmof14_A_No414</t>
  </si>
  <si>
    <t>core_BEXPAX_freeONLY</t>
  </si>
  <si>
    <t>ROPWEA_FSR</t>
  </si>
  <si>
    <t>boydwoo_str_m3_o7_o29_pcu_sym_1</t>
  </si>
  <si>
    <t>VEJLUU_FSR</t>
  </si>
  <si>
    <t>ROGSUE_FSR</t>
  </si>
  <si>
    <t>OGUXOE_FSR</t>
  </si>
  <si>
    <t>gmof_Zn4O13-BDC_A-DPAC_A_No596</t>
  </si>
  <si>
    <t>WILPEN_FSR</t>
  </si>
  <si>
    <t>ANIYUS_FSR</t>
  </si>
  <si>
    <t>ONABAI_FSR</t>
  </si>
  <si>
    <t>HUCXEK_FSR</t>
  </si>
  <si>
    <t>core_BEZDUH_freeONLY</t>
  </si>
  <si>
    <t>boydwoo_str_m5_Al_o3_o27_sra_sym_43</t>
  </si>
  <si>
    <t>EBASIK_FSR</t>
  </si>
  <si>
    <t>WUVJII_FSR</t>
  </si>
  <si>
    <t>TERSUH_FSR</t>
  </si>
  <si>
    <t>SERGUU_FSR</t>
  </si>
  <si>
    <t>REBROH_FSR</t>
  </si>
  <si>
    <t>FIBMUA_FSR</t>
  </si>
  <si>
    <t>JEVBOC_FSR</t>
  </si>
  <si>
    <t>TIJHAW_FSR</t>
  </si>
  <si>
    <t>boydwoo_str_m1_o8_o18_pcu_sym_32</t>
  </si>
  <si>
    <t>EHOQOH01_FSR</t>
  </si>
  <si>
    <t>IMULUX_FSR</t>
  </si>
  <si>
    <t>OFUZUL_FSR</t>
  </si>
  <si>
    <t>PEYTEU_FSR</t>
  </si>
  <si>
    <t>qmof-88d427b</t>
  </si>
  <si>
    <t>qmof-57e2359</t>
  </si>
  <si>
    <t>qmof-57bb27b</t>
  </si>
  <si>
    <t>qmof-ad7387b</t>
  </si>
  <si>
    <t>qmof-10cb6cd</t>
  </si>
  <si>
    <t>qmof-6a4cff2</t>
  </si>
  <si>
    <t>qmof-5a8d3cc</t>
  </si>
  <si>
    <t>qmof-43a9124</t>
  </si>
  <si>
    <t>qmof-55d409b</t>
  </si>
  <si>
    <t>qmof-c430d7c</t>
  </si>
  <si>
    <t>qmof-7c33b5f</t>
  </si>
  <si>
    <t>qmof-7bc9775</t>
  </si>
  <si>
    <t>qmof-e2db1dc</t>
  </si>
  <si>
    <t>qmof-83de5c7</t>
  </si>
  <si>
    <t>qmof-4a50fa6</t>
  </si>
  <si>
    <t>qmof-b11bf9e</t>
  </si>
  <si>
    <t>qmof-93c87bd</t>
  </si>
  <si>
    <t>qmof-cafbd5e</t>
  </si>
  <si>
    <t>qmof-182d6dc</t>
  </si>
  <si>
    <t>qmof-caff655</t>
  </si>
  <si>
    <t>qmof-7a13182</t>
  </si>
  <si>
    <t>qmof-9f661a9</t>
  </si>
  <si>
    <t>qmof-ba67bb7</t>
  </si>
  <si>
    <t>qmof-0b83e38</t>
  </si>
  <si>
    <t>qmof-7df997f</t>
  </si>
  <si>
    <t>qmof-d724ac4</t>
  </si>
  <si>
    <t>qmof-e2c816e</t>
  </si>
  <si>
    <t>qmof-f07e952</t>
  </si>
  <si>
    <t>qmof-d3fae93</t>
  </si>
  <si>
    <t>qmof-6c1a7d6</t>
  </si>
  <si>
    <t>qmof-9dce9f9</t>
  </si>
  <si>
    <t>qmof-6d7fe34</t>
  </si>
  <si>
    <t>qmof-3298011</t>
  </si>
  <si>
    <t>qmof-b078db5</t>
  </si>
  <si>
    <t>qmof-38e0c3c</t>
  </si>
  <si>
    <t>qmof-3172fe0</t>
  </si>
  <si>
    <t>qmof-0d326c4</t>
  </si>
  <si>
    <t>qmof-600a106</t>
  </si>
  <si>
    <t>qmof-60ed3b0</t>
  </si>
  <si>
    <t>qmof-55ea716</t>
  </si>
  <si>
    <t>qmof-2d64b34</t>
  </si>
  <si>
    <t>qmof-e89cb56</t>
  </si>
  <si>
    <t>qmof-40c4e6c</t>
  </si>
  <si>
    <t>qmof-e4c240e</t>
  </si>
  <si>
    <t>qmof-61282f6</t>
  </si>
  <si>
    <t>qmof-11a9c18</t>
  </si>
  <si>
    <t>qmof-726ab18</t>
  </si>
  <si>
    <t>qmof-762bfda</t>
  </si>
  <si>
    <t>qmof-ed9a745</t>
  </si>
  <si>
    <t>qmof-b13adc9</t>
  </si>
  <si>
    <t>qmof-d15d784</t>
  </si>
  <si>
    <t>qmof-d4c0a72</t>
  </si>
  <si>
    <t>qmof-e5adf3c</t>
  </si>
  <si>
    <t>qmof-c82cbb7</t>
  </si>
  <si>
    <t>qmof-9174c13</t>
  </si>
  <si>
    <t>qmof-e0af624</t>
  </si>
  <si>
    <t>qmof-25eb644</t>
  </si>
  <si>
    <t>qmof-8636073</t>
  </si>
  <si>
    <t>qmof-2cfb7a7</t>
  </si>
  <si>
    <t>qmof-9da8e10</t>
  </si>
  <si>
    <t>qmof-0b4817e</t>
  </si>
  <si>
    <t>qmof-b6395f5</t>
  </si>
  <si>
    <t>qmof-d851c65</t>
  </si>
  <si>
    <t>qmof-284c1aa</t>
  </si>
  <si>
    <t>qmof-b1d7587</t>
  </si>
  <si>
    <t>qmof-a77a87b</t>
  </si>
  <si>
    <t>qmof-1fe9d39</t>
  </si>
  <si>
    <t>qmof-4a54aa8</t>
  </si>
  <si>
    <t>qmof-e6bb80c</t>
  </si>
  <si>
    <t>qmof-cda8e7d</t>
  </si>
  <si>
    <t>qmof-e252678</t>
  </si>
  <si>
    <t>qmof-08b67ba</t>
  </si>
  <si>
    <t>qmof-9fbe71b</t>
  </si>
  <si>
    <t>qmof-ec3c0e8</t>
  </si>
  <si>
    <t>qmof-ac0b22d</t>
  </si>
  <si>
    <t>qmof-ba95831</t>
  </si>
  <si>
    <t>qmof-324fde1</t>
  </si>
  <si>
    <t>qmof-64ce5e9</t>
  </si>
  <si>
    <t>qmof-9653578</t>
  </si>
  <si>
    <t>qmof-4b12f48</t>
  </si>
  <si>
    <t>qmof-e9ceb52</t>
  </si>
  <si>
    <t>qmof-7c271cd</t>
  </si>
  <si>
    <t>qmof-5d60ff1</t>
  </si>
  <si>
    <t>qmof-671d1a2</t>
  </si>
  <si>
    <t>qmof-0ad522b</t>
  </si>
  <si>
    <t>qmof-34bb4c6</t>
  </si>
  <si>
    <t>qmof-bf979d0</t>
  </si>
  <si>
    <t>qmof-a62b5e5</t>
  </si>
  <si>
    <t>qmof-1fe6988</t>
  </si>
  <si>
    <t>qmof-930ace4</t>
  </si>
  <si>
    <t>qmof-c7f2375</t>
  </si>
  <si>
    <t>qmof-dda1cb2</t>
  </si>
  <si>
    <t>qmof-638a2cb</t>
  </si>
  <si>
    <t>qmof-33b0cbe</t>
  </si>
  <si>
    <t>qmof-285da54</t>
  </si>
  <si>
    <t>qmof-d1565a5</t>
  </si>
  <si>
    <t>qmof-efedb54</t>
  </si>
  <si>
    <t>qmof-0fb4c2f</t>
  </si>
  <si>
    <t>qmof-764dc05</t>
  </si>
  <si>
    <t>qmof-35f76d8</t>
  </si>
  <si>
    <t>qmof-b46b341</t>
  </si>
  <si>
    <t>qmof-b8e941c</t>
  </si>
  <si>
    <t>qmof-421c2b7</t>
  </si>
  <si>
    <t>qmof-4be7f74</t>
  </si>
  <si>
    <t>qmof-9c78145</t>
  </si>
  <si>
    <t>qmof-3ef068e</t>
  </si>
  <si>
    <t>qmof-22c6575</t>
  </si>
  <si>
    <t>qmof-39d4547</t>
  </si>
  <si>
    <t>qmof-304d957</t>
  </si>
  <si>
    <t>qmof-d9c6d97</t>
  </si>
  <si>
    <t>qmof-0d33b0c</t>
  </si>
  <si>
    <t>qmof-c0a61f9</t>
  </si>
  <si>
    <t>qmof-1d25033</t>
  </si>
  <si>
    <t>qmof-73b0d64</t>
  </si>
  <si>
    <t>qmof-a90117c</t>
  </si>
  <si>
    <t>qmof-e17884e</t>
  </si>
  <si>
    <t>qmof-77aef10</t>
  </si>
  <si>
    <t>qmof-a8dd8d4</t>
  </si>
  <si>
    <t>qmof-55c6596</t>
  </si>
  <si>
    <t>qmof-190750b</t>
  </si>
  <si>
    <t>qmof-12e958e</t>
  </si>
  <si>
    <t>qmof-c7fdbb6</t>
  </si>
  <si>
    <t>qmof-1ca8fd0</t>
  </si>
  <si>
    <t>qmof-d192e8d</t>
  </si>
  <si>
    <t>qmof-b7f8729</t>
  </si>
  <si>
    <t>qmof-be1b006</t>
  </si>
  <si>
    <t>qmof-dabb11e</t>
  </si>
  <si>
    <t>qmof-26888fa</t>
  </si>
  <si>
    <t>qmof-8ed0ec6</t>
  </si>
  <si>
    <t>qmof-ad7ba6d</t>
  </si>
  <si>
    <t>qmof-0a7a2fd</t>
  </si>
  <si>
    <t>qmof-4454b13</t>
  </si>
  <si>
    <t>qmof-5dfc500</t>
  </si>
  <si>
    <t>qmof-277fc99</t>
  </si>
  <si>
    <t>qmof-20f3edb</t>
  </si>
  <si>
    <t>qmof-1278662</t>
  </si>
  <si>
    <t>qmof-18924f9</t>
  </si>
  <si>
    <t>qmof-6038f07</t>
  </si>
  <si>
    <t>qmof-c312b02</t>
  </si>
  <si>
    <t>qmof-61fda9f</t>
  </si>
  <si>
    <t>qmof-b7479eb</t>
  </si>
  <si>
    <t>qmof-7901ba3</t>
  </si>
  <si>
    <t>qmof-2e2ea03</t>
  </si>
  <si>
    <t>qmof-97fc651</t>
  </si>
  <si>
    <t>qmof-e44a050</t>
  </si>
  <si>
    <t>qmof-749e21d</t>
  </si>
  <si>
    <t>qmof-6d69c36</t>
  </si>
  <si>
    <t>qmof-dd74e9c</t>
  </si>
  <si>
    <t>qmof-c71dee9</t>
  </si>
  <si>
    <t>qmof-b70466d</t>
  </si>
  <si>
    <t>qmof-2c46c8a</t>
  </si>
  <si>
    <t>qmof-061fb4f</t>
  </si>
  <si>
    <t>qmof-e100550</t>
  </si>
  <si>
    <t>qmof-3d44993</t>
  </si>
  <si>
    <t>qmof-4e4607a</t>
  </si>
  <si>
    <t>qmof-8d2aecd</t>
  </si>
  <si>
    <t>qmof-e534471</t>
  </si>
  <si>
    <t>qmof-204eab0</t>
  </si>
  <si>
    <t>qmof-b1a98b4</t>
  </si>
  <si>
    <t>qmof-1c69162</t>
  </si>
  <si>
    <t>qmof-35e0b44</t>
  </si>
  <si>
    <t>qmof-9c8ecba</t>
  </si>
  <si>
    <t>qmof-dc7e5a3</t>
  </si>
  <si>
    <t>qmof-9fa0d98</t>
  </si>
  <si>
    <t>qmof-d429569</t>
  </si>
  <si>
    <t>qmof-4f2b4da</t>
  </si>
  <si>
    <t>qmof-4033975</t>
  </si>
  <si>
    <t>qmof-dcf8019</t>
  </si>
  <si>
    <t>qmof-d44c3fa</t>
  </si>
  <si>
    <t>qmof-6d04fee</t>
  </si>
  <si>
    <t>qmof-12edc8c</t>
  </si>
  <si>
    <t>qmof-08f8729</t>
  </si>
  <si>
    <t>qmof-48a8af6</t>
  </si>
  <si>
    <t>qmof-c2a60c1</t>
  </si>
  <si>
    <t>qmof-cc4910d</t>
  </si>
  <si>
    <t>qmof-1f248c3</t>
  </si>
  <si>
    <t>qmof-5402e4d</t>
  </si>
  <si>
    <t>qmof-994af66</t>
  </si>
  <si>
    <t>qmof-a4a4669</t>
  </si>
  <si>
    <t>qmof-5ce36bf</t>
  </si>
  <si>
    <t>qmof-8648a69</t>
  </si>
  <si>
    <t>qmof-5cd94b8</t>
  </si>
  <si>
    <t>qmof-0ca8b3d</t>
  </si>
  <si>
    <t>qmof-458a962</t>
  </si>
  <si>
    <t>qmof-15486a3</t>
  </si>
  <si>
    <t>qmof-2f09f08</t>
  </si>
  <si>
    <t>qmof-5ed2725</t>
  </si>
  <si>
    <t>qmof-2eb73bf</t>
  </si>
  <si>
    <t>qmof-02650f9</t>
  </si>
  <si>
    <t>qmof-9f315fd</t>
  </si>
  <si>
    <t>qmof-9fd6fe0</t>
  </si>
  <si>
    <t>qmof-a42e6fd</t>
  </si>
  <si>
    <t>qmof-ca6a000</t>
  </si>
  <si>
    <t>qmof-094542b</t>
  </si>
  <si>
    <t>qmof-decffa9</t>
  </si>
  <si>
    <t>qmof-87274e3</t>
  </si>
  <si>
    <t>qmof-e7f4b5f</t>
  </si>
  <si>
    <t>qmof-16edcac</t>
  </si>
  <si>
    <t>qmof-4140970</t>
  </si>
  <si>
    <t>qmof-59a2ee1</t>
  </si>
  <si>
    <t>qmof-e4f97d4</t>
  </si>
  <si>
    <t>qmof-a4d16f2</t>
  </si>
  <si>
    <t>qmof-00744ff</t>
  </si>
  <si>
    <t>qmof-9ea13da</t>
  </si>
  <si>
    <t>qmof-3c5c124</t>
  </si>
  <si>
    <t>qmof-ae58b33</t>
  </si>
  <si>
    <t>qmof-ccf41ca</t>
  </si>
  <si>
    <t>qmof-363e93c</t>
  </si>
  <si>
    <t>qmof-555bacb</t>
  </si>
  <si>
    <t>qmof-3dcb1ed</t>
  </si>
  <si>
    <t>qmof-15b32d5</t>
  </si>
  <si>
    <t>qmof-79f0214</t>
  </si>
  <si>
    <t>qmof-0e0cf73</t>
  </si>
  <si>
    <t>qmof-d74c3da</t>
  </si>
  <si>
    <t>qmof-7015fdd</t>
  </si>
  <si>
    <t>qmof-7322852</t>
  </si>
  <si>
    <t>qmof-1658787</t>
  </si>
  <si>
    <t>qmof-48537be</t>
  </si>
  <si>
    <t>qmof-d01663e</t>
  </si>
  <si>
    <t>qmof-0d0bec4</t>
  </si>
  <si>
    <t>qmof-bab1656</t>
  </si>
  <si>
    <t>qmof-9adf032</t>
  </si>
  <si>
    <t>qmof-a6f4cc1</t>
  </si>
  <si>
    <t>qmof-d6f338e</t>
  </si>
  <si>
    <t>qmof-cafa193</t>
  </si>
  <si>
    <t>qmof-2389400</t>
  </si>
  <si>
    <t>qmof-e273077</t>
  </si>
  <si>
    <t>qmof-e581c0e</t>
  </si>
  <si>
    <t>qmof-9aa7703</t>
  </si>
  <si>
    <t>qmof-270bfcd</t>
  </si>
  <si>
    <t>qmof-c389047</t>
  </si>
  <si>
    <t>qmof-1b44fef</t>
  </si>
  <si>
    <t>qmof-d5b7dd9</t>
  </si>
  <si>
    <t>qmof-45649ec</t>
  </si>
  <si>
    <t>qmof-76e7dc6</t>
  </si>
  <si>
    <t>qmof-14291f8</t>
  </si>
  <si>
    <t>qmof-4a2d090</t>
  </si>
  <si>
    <t>qmof-b23591b</t>
  </si>
  <si>
    <t>qmof-bc2bf53</t>
  </si>
  <si>
    <t>qmof-d42765b</t>
  </si>
  <si>
    <t>qmof-bd9a33a</t>
  </si>
  <si>
    <t>qmof-b0b952a</t>
  </si>
  <si>
    <t>qmof-6919937</t>
  </si>
  <si>
    <t>qmof-3f2cc61</t>
  </si>
  <si>
    <t>qmof-cf29560</t>
  </si>
  <si>
    <t>qmof-77bd44c</t>
  </si>
  <si>
    <t>qmof-6812d65</t>
  </si>
  <si>
    <t>qmof-8e732a8</t>
  </si>
  <si>
    <t>qmof-24e85d6</t>
  </si>
  <si>
    <t>qmof-44fa197</t>
  </si>
  <si>
    <t>qmof-e6da489</t>
  </si>
  <si>
    <t>qmof-6400cd1</t>
  </si>
  <si>
    <t>qmof-08a6002</t>
  </si>
  <si>
    <t>qmof-761ed66</t>
  </si>
  <si>
    <t>qmof-b537f4f</t>
  </si>
  <si>
    <t>qmof-e1625e5</t>
  </si>
  <si>
    <t>qmof-730a3ab</t>
  </si>
  <si>
    <t>qmof-be643de</t>
  </si>
  <si>
    <t>qmof-29c0bd6</t>
  </si>
  <si>
    <t>qmof-3f821f2</t>
  </si>
  <si>
    <t>qmof-16738f7</t>
  </si>
  <si>
    <t>qmof-5a5686e</t>
  </si>
  <si>
    <t>qmof-abd1ccd</t>
  </si>
  <si>
    <t>qmof-bc01827</t>
  </si>
  <si>
    <t>qmof-be2d371</t>
  </si>
  <si>
    <t>qmof-e268c52</t>
  </si>
  <si>
    <t>qmof-8ffd817</t>
  </si>
  <si>
    <t>qmof-56a4d8e</t>
  </si>
  <si>
    <t>qmof-d6798a9</t>
  </si>
  <si>
    <t>qmof-5a2471d</t>
  </si>
  <si>
    <t>qmof-47d81d6</t>
  </si>
  <si>
    <t>qmof-a09abf4</t>
  </si>
  <si>
    <t>qmof-6e89a67</t>
  </si>
  <si>
    <t>qmof-47efcfb</t>
  </si>
  <si>
    <t>qmof-844af13</t>
  </si>
  <si>
    <t>qmof-67dd780</t>
  </si>
  <si>
    <t>qmof-8443b22</t>
  </si>
  <si>
    <t>qmof-d5697d2</t>
  </si>
  <si>
    <t>qmof-0f66a7d</t>
  </si>
  <si>
    <t>qmof-8be7b17</t>
  </si>
  <si>
    <t>qmof-648c41f</t>
  </si>
  <si>
    <t>qmof-bc956a0</t>
  </si>
  <si>
    <t>qmof-02d6206</t>
  </si>
  <si>
    <t>REMVUC_FSR</t>
  </si>
  <si>
    <t>Zn4C24H22N22O12</t>
  </si>
  <si>
    <t>Cu2C54F2H30N8O8</t>
  </si>
  <si>
    <t>U2C44H28O14</t>
  </si>
  <si>
    <t>Cu6C54H42N6O18</t>
  </si>
  <si>
    <t>MALQUN_FSR</t>
  </si>
  <si>
    <t>Pb2C22H12I4N4O2</t>
  </si>
  <si>
    <t>Cu2C24H40N2O8</t>
  </si>
  <si>
    <t>HALPUI_FSR</t>
  </si>
  <si>
    <t>FePdC20H16N12S2</t>
  </si>
  <si>
    <t>Cu2C44Cl2H28N6O4</t>
  </si>
  <si>
    <t>Zn2C31H38N2O11</t>
  </si>
  <si>
    <t>IGEMEN_FSR</t>
  </si>
  <si>
    <t>Mo8NiC16H22N8O28</t>
  </si>
  <si>
    <t>boydwoo_str_m3_o1_o4_pcu_sym_24</t>
  </si>
  <si>
    <t>Zn2C22H10N6O16</t>
  </si>
  <si>
    <t>RAZGEF_FSR</t>
  </si>
  <si>
    <t>Ni2C40H40N16O8</t>
  </si>
  <si>
    <t>YADSUS_FSR</t>
  </si>
  <si>
    <t>Ni2C40H28N4O10</t>
  </si>
  <si>
    <t>Cu2C24H20N8O20</t>
  </si>
  <si>
    <t>MUQWUS_FSR</t>
  </si>
  <si>
    <t>Li4C56H32N4O24</t>
  </si>
  <si>
    <t>boydwoo_str_m5_Al_o18_o28_sra_sym_87</t>
  </si>
  <si>
    <t>Al4Br4C100H44N4O32</t>
  </si>
  <si>
    <t>boydwoo_str_m3_o22_o27_nbo_sym_53</t>
  </si>
  <si>
    <t>Zn6C72H64N8O26</t>
  </si>
  <si>
    <t>NIDRAW_FSR</t>
  </si>
  <si>
    <t>Cu6C20H14N16</t>
  </si>
  <si>
    <t>Pb4C52H40N24O12S4</t>
  </si>
  <si>
    <t>GEBQUB01_FSR</t>
  </si>
  <si>
    <t>Li8C32H56O40</t>
  </si>
  <si>
    <t>GAKYAU_FSR</t>
  </si>
  <si>
    <t>Cu4C30H32I4N6S2</t>
  </si>
  <si>
    <t>IZIQUD_FSR</t>
  </si>
  <si>
    <t>CoC42H36N10S2</t>
  </si>
  <si>
    <t>IZIQOX_FSR</t>
  </si>
  <si>
    <t>CoC40Cl2H36N8</t>
  </si>
  <si>
    <t>boydwoo_str_m3_o6_o23_pcu_sym_3</t>
  </si>
  <si>
    <t>Zn2C40H32N2O12</t>
  </si>
  <si>
    <t>NOFQUW_FSR</t>
  </si>
  <si>
    <t>Cu2C42H42N6O18</t>
  </si>
  <si>
    <t>EBIVAO_FSR</t>
  </si>
  <si>
    <t>Zn2C34Cl6H18N4O6</t>
  </si>
  <si>
    <t>boydwoo_str_m3_o12_o29_pcu_sym_142</t>
  </si>
  <si>
    <t>boydwoo_str_m3_o6_o16_pcu_sym_121</t>
  </si>
  <si>
    <t>Zn2C40H20I4N2O10</t>
  </si>
  <si>
    <t>RELZUF_FSR</t>
  </si>
  <si>
    <t>Cu2C16Cl2H18N4O6S2</t>
  </si>
  <si>
    <t>UMEZOB_FSR</t>
  </si>
  <si>
    <t>CoC18H20N4O6</t>
  </si>
  <si>
    <t>Zn4C96H88N8S8</t>
  </si>
  <si>
    <t>PIGYEK_FSR</t>
  </si>
  <si>
    <t>Cu2C36H30N12O8S2</t>
  </si>
  <si>
    <t>ODOBAL_FSR</t>
  </si>
  <si>
    <t>Ni4C30Cl6H62N12</t>
  </si>
  <si>
    <t>Ni4V8C48H56N8O28</t>
  </si>
  <si>
    <t>HAJLIO_FSR</t>
  </si>
  <si>
    <t>Fe3C66H84N30S6</t>
  </si>
  <si>
    <t>Cu2Hg2C30Cl8H22N6</t>
  </si>
  <si>
    <t>HEQLOH_FSR</t>
  </si>
  <si>
    <t>Cu2K2C36H24N4O4</t>
  </si>
  <si>
    <t>YOPJOF_FSR</t>
  </si>
  <si>
    <t>Cd4C208F24H128N32O32Si4</t>
  </si>
  <si>
    <t>UGOREN_FSR</t>
  </si>
  <si>
    <t>Ag4C52H44N12O12</t>
  </si>
  <si>
    <t>QENHOG_FSR</t>
  </si>
  <si>
    <t>Cu8C112H64N40</t>
  </si>
  <si>
    <t>CuC32H29N5O6</t>
  </si>
  <si>
    <t>Ni2C24H20N8O8</t>
  </si>
  <si>
    <t>boydwoo_str_m3_o17_o25_pcu_sym_15</t>
  </si>
  <si>
    <t>Zn2C50Cl8H10N6O8</t>
  </si>
  <si>
    <t>QUFBID_FSR</t>
  </si>
  <si>
    <t>Cu2C36F8H16N4O8</t>
  </si>
  <si>
    <t>WEHREJ_FSR</t>
  </si>
  <si>
    <t>Mn4C140H120N8O32</t>
  </si>
  <si>
    <t>IWECIY_FSR</t>
  </si>
  <si>
    <t>Ni2C44H44N8O18</t>
  </si>
  <si>
    <t>OKILEA_FSR</t>
  </si>
  <si>
    <t>Mn9C66H66N12O42</t>
  </si>
  <si>
    <t>core_ATIXAE_freeONLY</t>
  </si>
  <si>
    <t>Tb4C112H72N12O32S12</t>
  </si>
  <si>
    <t>boydwoo_str_m3_o11_o22_pcu_sym_258</t>
  </si>
  <si>
    <t>Zn2C19H20N2O10</t>
  </si>
  <si>
    <t>ADEGAU_FSR</t>
  </si>
  <si>
    <t>MnNiC18H18N6O2</t>
  </si>
  <si>
    <t>Zn2C32H24N8O8</t>
  </si>
  <si>
    <t>ZnC22H24N4O4</t>
  </si>
  <si>
    <t>boydwoo_str_m3_o11_o16_pcu_sym_105</t>
  </si>
  <si>
    <t>Zn2C33H26N2O8</t>
  </si>
  <si>
    <t>BACMOH10_FSR</t>
  </si>
  <si>
    <t>Cu4C28H36N12O16</t>
  </si>
  <si>
    <t>TAZTOG_FSR</t>
  </si>
  <si>
    <t>Cd2C16H20O12</t>
  </si>
  <si>
    <t>tobacco_bor_sym_3_mc_0_sym_4_on_6_L_13</t>
  </si>
  <si>
    <t>Cu12C63H24N72</t>
  </si>
  <si>
    <t>PAZBEY01_FSR</t>
  </si>
  <si>
    <t>Cu2C38H36N4O8</t>
  </si>
  <si>
    <t>NiC18H22N4O8</t>
  </si>
  <si>
    <t>Cu4Mo8C48H32N12O26</t>
  </si>
  <si>
    <t>gmof_CuN4-SiF6-DPAC_No19</t>
  </si>
  <si>
    <t>CuC24F6H16N4O8Si</t>
  </si>
  <si>
    <t>Fe2C48H32N20</t>
  </si>
  <si>
    <t>OSANED_FSR</t>
  </si>
  <si>
    <t>Ni2C20H16N4O8</t>
  </si>
  <si>
    <t>boydwoo_str_m3_o4_o23_pcu_sym_41</t>
  </si>
  <si>
    <t>Zn2C35H19N7O8</t>
  </si>
  <si>
    <t>Cu2Br2C34H44N2O6</t>
  </si>
  <si>
    <t>WATWIA_FSR</t>
  </si>
  <si>
    <t>Fe2Ni2C30H30N22O4</t>
  </si>
  <si>
    <t>Al4C60H36N8O20</t>
  </si>
  <si>
    <t>NUVXOS_FSR</t>
  </si>
  <si>
    <t>Cu4C8Cl2H6N4S2</t>
  </si>
  <si>
    <t>boydwoo_str_m1_o8_o12_pcu_sym_43</t>
  </si>
  <si>
    <t>Zn4C37H16I4N4O16</t>
  </si>
  <si>
    <t>UDANAQ_FSR</t>
  </si>
  <si>
    <t>Zn2C72H48N2O8</t>
  </si>
  <si>
    <t>MUTBUA_FSR</t>
  </si>
  <si>
    <t>Cu2C32F6H28I2N10O2</t>
  </si>
  <si>
    <t>JEXSEL_FSR</t>
  </si>
  <si>
    <t>Ni2C20H20N8O8</t>
  </si>
  <si>
    <t>NiC14H20N18S2</t>
  </si>
  <si>
    <t>Cu2C34H28N4O14</t>
  </si>
  <si>
    <t>boydwoo_str_m3_o7_o28_pcu_sym_11</t>
  </si>
  <si>
    <t>Zn2C62Cl8H32N4O18</t>
  </si>
  <si>
    <t>Ni6C120H84N12O32</t>
  </si>
  <si>
    <t>FePdC12H8N8</t>
  </si>
  <si>
    <t>boydwoo_str_m5_Al_o27_o27_sra_sym_116</t>
  </si>
  <si>
    <t>Al4C64Cl8H28N16O20</t>
  </si>
  <si>
    <t>Au2Pt2C34Cl2H22N10</t>
  </si>
  <si>
    <t>gmof_Zn4O13-BDC_A-DPAC_A_No72</t>
  </si>
  <si>
    <t>Zn8C80H40O58</t>
  </si>
  <si>
    <t>Ni2C40H28N8O8</t>
  </si>
  <si>
    <t>MARHEU_FSR</t>
  </si>
  <si>
    <t>Ag8C28H28N12O18</t>
  </si>
  <si>
    <t>boydwoo_str_m4_Al_o6_o25_acs_sym_153</t>
  </si>
  <si>
    <t>Al6C88H48O28</t>
  </si>
  <si>
    <t>gmof_Uio66Zr-BDC_A-irmof7_A_No122</t>
  </si>
  <si>
    <t>Zr6C72H70O38</t>
  </si>
  <si>
    <t>EDOXEB_FSR</t>
  </si>
  <si>
    <t>Cu2Na4C20H40N4O22</t>
  </si>
  <si>
    <t>boydwoo_str_m3_o18_o28_pcu_sym_253</t>
  </si>
  <si>
    <t>Zn2C76Cl4H52N4O16</t>
  </si>
  <si>
    <t>core_HIYYEU_freeONLY</t>
  </si>
  <si>
    <t>Mo2Ni4C80H144N32</t>
  </si>
  <si>
    <t>BEBCOB_FSR</t>
  </si>
  <si>
    <t>Cu2C44H24N4O16</t>
  </si>
  <si>
    <t>gmof_Uio66Zr-BDC_A-irmof6_A_No371</t>
  </si>
  <si>
    <t>Zr6C50H41N11O32</t>
  </si>
  <si>
    <t>Fe4Zn4C88H64N8O16</t>
  </si>
  <si>
    <t>boydwoo_str_m3_o26_o27_pcu_sym_63</t>
  </si>
  <si>
    <t>Zn2C44H26N8O12</t>
  </si>
  <si>
    <t>Zn2C68H80N18O8</t>
  </si>
  <si>
    <t>gmof_CuN4-SiF6-DPAC_No14</t>
  </si>
  <si>
    <t>CuC24F6H12N8O8Si</t>
  </si>
  <si>
    <t>Mn8C40H32N16O40</t>
  </si>
  <si>
    <t>boydwoo_str_m5_Al_o13_o19_sra_sym_136</t>
  </si>
  <si>
    <t>Al4C44F4H28O28</t>
  </si>
  <si>
    <t>KIJRIG_FSR</t>
  </si>
  <si>
    <t>Ag4C72H68N16O12</t>
  </si>
  <si>
    <t>MODWUX_FSR</t>
  </si>
  <si>
    <t>Ni6C16H28O28</t>
  </si>
  <si>
    <t>Zn4C89H53N25O18</t>
  </si>
  <si>
    <t>core_LIJNOJ01_freeONLY</t>
  </si>
  <si>
    <t>Mn8C192H128N16O32</t>
  </si>
  <si>
    <t>PRCUDX_FSR</t>
  </si>
  <si>
    <t>Cu4C32H56O20</t>
  </si>
  <si>
    <t>Cu4C84H52N16O16</t>
  </si>
  <si>
    <t>CUYDAC_FSR</t>
  </si>
  <si>
    <t>Cu2C36H28N8O8S4</t>
  </si>
  <si>
    <t>LEYFED_FSR</t>
  </si>
  <si>
    <t>CoC32H32N8O6</t>
  </si>
  <si>
    <t>Cu4C8H8I4N4S2</t>
  </si>
  <si>
    <t>CITBIS_FSR</t>
  </si>
  <si>
    <t>Cu2C52H44N24O28</t>
  </si>
  <si>
    <t>boydwoo_str_m3_o18_o29_pcu_sym_154</t>
  </si>
  <si>
    <t>Zn2Br4C74F2H30N4O12</t>
  </si>
  <si>
    <t>VOBLOO_FSR</t>
  </si>
  <si>
    <t>AgCu2KC40H40N6O8</t>
  </si>
  <si>
    <t>IPEPIC_FSR</t>
  </si>
  <si>
    <t>Cu2C24Cl2H16N10O8</t>
  </si>
  <si>
    <t>XIDQOQ01_FSR</t>
  </si>
  <si>
    <t>CoC12H14N8O2</t>
  </si>
  <si>
    <t>boydwoo_str_m3_o17_o23_pcu_sym_80</t>
  </si>
  <si>
    <t>Zn2C64Cl12H28N2O8</t>
  </si>
  <si>
    <t>YITDUC_FSR</t>
  </si>
  <si>
    <t>Ag4C40H24N8O8</t>
  </si>
  <si>
    <t>JETZUE01_FSR</t>
  </si>
  <si>
    <t>Cu4C24H16N8S6</t>
  </si>
  <si>
    <t>Zn4C87H69N27O12S4</t>
  </si>
  <si>
    <t>SISPOC_FSR</t>
  </si>
  <si>
    <t>Li4C44H32N4O16</t>
  </si>
  <si>
    <t>FALXUN_FSR</t>
  </si>
  <si>
    <t>Pb4C56H64N24O28</t>
  </si>
  <si>
    <t>gmof_Uio66Zr-irmof20_A-irmof8_A_No121</t>
  </si>
  <si>
    <t>Zr6C52Cl5H19N4O32S10</t>
  </si>
  <si>
    <t>AQUQUZ_FSR</t>
  </si>
  <si>
    <t>Mo8NiC48H42N16O26</t>
  </si>
  <si>
    <t>LARZUB_FSR</t>
  </si>
  <si>
    <t>CoC26H24N2O6S2</t>
  </si>
  <si>
    <t>PYCACU01_FSR</t>
  </si>
  <si>
    <t>boydwoo_str_m3_o11_o27_pcu_sym_42</t>
  </si>
  <si>
    <t>Zn2C44H28N6O12</t>
  </si>
  <si>
    <t>boydwoo_str_m5_Al_o8_o26_sra_sym_165</t>
  </si>
  <si>
    <t>Al4C76F14H60N6O38</t>
  </si>
  <si>
    <t>gmof_Zn2O8N2-DPAC_A-irmof6_A_No347</t>
  </si>
  <si>
    <t>Zn4C92F2H44N4O36</t>
  </si>
  <si>
    <t>LUGTOX_FSR</t>
  </si>
  <si>
    <t>Ni2C28H28N16O4</t>
  </si>
  <si>
    <t>WOPXAA01_FSR</t>
  </si>
  <si>
    <t>Mo8C16H16N8O24</t>
  </si>
  <si>
    <t>OZUKOL_FSR</t>
  </si>
  <si>
    <t>Mn6C24H12O18</t>
  </si>
  <si>
    <t>WAQCEY01_FSR</t>
  </si>
  <si>
    <t>CuC24Cl2H24N12</t>
  </si>
  <si>
    <t>Cu16C40H32I16N8</t>
  </si>
  <si>
    <t>Cu8C24Cl8H32N8</t>
  </si>
  <si>
    <t>Zn2C34Cl4H28N4O8</t>
  </si>
  <si>
    <t>XELVIW_FSR</t>
  </si>
  <si>
    <t>Mn2C10H14N6O12</t>
  </si>
  <si>
    <t>Ni4C92H60N8O16</t>
  </si>
  <si>
    <t>WUJFEN_FSR</t>
  </si>
  <si>
    <t>Cu4Br4C16H16O16P4S4</t>
  </si>
  <si>
    <t>LEWGUQ_FSR</t>
  </si>
  <si>
    <t>Mn4C32H56N8O24</t>
  </si>
  <si>
    <t>Ni2C32H28N4O12</t>
  </si>
  <si>
    <t>Rb4C22H8N8O10</t>
  </si>
  <si>
    <t>COWVIU_FSR</t>
  </si>
  <si>
    <t>Cu2Dy4C20H28N8O36S2</t>
  </si>
  <si>
    <t>boydwoo_str_m3_o23_o24_pcu_sym_217</t>
  </si>
  <si>
    <t>Zn2C34F20H2N10O24</t>
  </si>
  <si>
    <t>ICACAS_FSR</t>
  </si>
  <si>
    <t>Cu4Br4C24H16N8S4</t>
  </si>
  <si>
    <t>YOYFEY_FSR</t>
  </si>
  <si>
    <t>CuC36H36N4O6</t>
  </si>
  <si>
    <t>ZITWEH_FSR</t>
  </si>
  <si>
    <t>Ni2C80H54N10O14</t>
  </si>
  <si>
    <t>CuC42F6H32N12O6S2</t>
  </si>
  <si>
    <t>boydwoo_str_m3_o14_o19_pcu_sym_89</t>
  </si>
  <si>
    <t>Zn2Br6C32H6N2O14</t>
  </si>
  <si>
    <t>VIBCIV_FSR</t>
  </si>
  <si>
    <t>Cu2C38H30N8O8</t>
  </si>
  <si>
    <t>OQEDUK_FSR</t>
  </si>
  <si>
    <t>NiC32H26N10O6</t>
  </si>
  <si>
    <t>FESBAJ_FSR</t>
  </si>
  <si>
    <t>Mn4C80H56N8O36</t>
  </si>
  <si>
    <t>Cu4C36H36I4N8S4</t>
  </si>
  <si>
    <t>CADYOZ_FSR</t>
  </si>
  <si>
    <t>Mn6C36H12O18</t>
  </si>
  <si>
    <t>GAHZAS_FSR</t>
  </si>
  <si>
    <t>CuC24H32N8O4S2</t>
  </si>
  <si>
    <t>HEFNUD_FSR</t>
  </si>
  <si>
    <t>Cu2C44H40N8O14</t>
  </si>
  <si>
    <t>PUYREH01_FSR</t>
  </si>
  <si>
    <t>Cu4C44H44N4O20</t>
  </si>
  <si>
    <t>ROGSIQ_FSR</t>
  </si>
  <si>
    <t>Cu4C76H56N8O28</t>
  </si>
  <si>
    <t>core_MUGQAI_freeONLY</t>
  </si>
  <si>
    <t>Cu16C112H64N64</t>
  </si>
  <si>
    <t>Cu2C20Cl2H16N8O8</t>
  </si>
  <si>
    <t>NUGBUO_FSR</t>
  </si>
  <si>
    <t>Ni3C72H144N18O12</t>
  </si>
  <si>
    <t>MATVAF_FSR</t>
  </si>
  <si>
    <t>Mn4C102F36H52O24</t>
  </si>
  <si>
    <t>Zr6C57H32N2O42</t>
  </si>
  <si>
    <t>YOVZAL_FSR</t>
  </si>
  <si>
    <t>Cu4C28H20N12O2</t>
  </si>
  <si>
    <t>boydwoo_str_m4_Al_o17_o23_acs_sym_46</t>
  </si>
  <si>
    <t>Al6C96Cl12H50O46S6</t>
  </si>
  <si>
    <t>COKGAK_FSR</t>
  </si>
  <si>
    <t>Cu2C28H52O10</t>
  </si>
  <si>
    <t>AGUTEC_FSR</t>
  </si>
  <si>
    <t>Cd2Cu2Br8C16H28N24O6</t>
  </si>
  <si>
    <t>ABIFAT01_FSR</t>
  </si>
  <si>
    <t>YATRIV_FSR</t>
  </si>
  <si>
    <t>CUMFUM_FSR</t>
  </si>
  <si>
    <t>PETGON_FSR</t>
  </si>
  <si>
    <t>Cu2C20H28N4O12S2</t>
  </si>
  <si>
    <t>CAQXAT01_FSR</t>
  </si>
  <si>
    <t>Cu2C8H8I2N4</t>
  </si>
  <si>
    <t>EMOTAC_FSR</t>
  </si>
  <si>
    <t>Ni2C20H24N4O10</t>
  </si>
  <si>
    <t>REKSAC_FSR</t>
  </si>
  <si>
    <t>CoC8H12N8O4</t>
  </si>
  <si>
    <t>IDIWOH01_FSR</t>
  </si>
  <si>
    <t>Cu4C48H48N8O16</t>
  </si>
  <si>
    <t>OZONIC_FSR</t>
  </si>
  <si>
    <t>Ni2C32H24N20O8</t>
  </si>
  <si>
    <t>Cd4C20H16I8N8O8</t>
  </si>
  <si>
    <t>boydwoo_str_m3_o8_o8_pcu_sym_193</t>
  </si>
  <si>
    <t>Zn2C38F4H6N22O36</t>
  </si>
  <si>
    <t>YIHYUK_FSR</t>
  </si>
  <si>
    <t>Zn2C55H45N7O12</t>
  </si>
  <si>
    <t>MEHPAQ_FSR</t>
  </si>
  <si>
    <t>Cu4C20H36N4O20</t>
  </si>
  <si>
    <t>Zn4Br8C92H48N16O16</t>
  </si>
  <si>
    <t>EJEBOL01_FSR</t>
  </si>
  <si>
    <t>Mn4C24H32N8O24</t>
  </si>
  <si>
    <t>KEXJUU_FSR</t>
  </si>
  <si>
    <t>CuMo4C40H28N8O13</t>
  </si>
  <si>
    <t>Ni2C38H46N12O12S2</t>
  </si>
  <si>
    <t>KUXFAK_FSR</t>
  </si>
  <si>
    <t>CuNa2C12H20N12O18</t>
  </si>
  <si>
    <t>HUCXIO_FSR</t>
  </si>
  <si>
    <t>Dy4C100H84N16O28</t>
  </si>
  <si>
    <t>Al6Br12C108Cl12H26O28</t>
  </si>
  <si>
    <t>Cu4C40H64N16O12</t>
  </si>
  <si>
    <t>GOCSOI_FSR</t>
  </si>
  <si>
    <t>CuC32H26N6O12</t>
  </si>
  <si>
    <t>gmof_Zn4O13-BDC_A-irmof20_A_No27</t>
  </si>
  <si>
    <t>Zn16C96H32O68S16</t>
  </si>
  <si>
    <t>SODXEQ_FSR</t>
  </si>
  <si>
    <t>Zn2C40H28N8O8</t>
  </si>
  <si>
    <t>WUZRIU_FSR</t>
  </si>
  <si>
    <t>CuC16Cl2H24N12O10</t>
  </si>
  <si>
    <t>CUGVUW_FSR</t>
  </si>
  <si>
    <t>Cu3C66H42N36</t>
  </si>
  <si>
    <t>Mn2PtC38H28N10O4S6</t>
  </si>
  <si>
    <t>boydwoo_str_m3_o12_o15_pcu_sym_70</t>
  </si>
  <si>
    <t>Zn2Br6C24H8N4O12</t>
  </si>
  <si>
    <t>ECAWUC_FSR</t>
  </si>
  <si>
    <t>Cu4C60H60N4O16</t>
  </si>
  <si>
    <t>boydwoo_str_m3_o3_o17_pcu_sym_86</t>
  </si>
  <si>
    <t>Zn2C58H44N6O8</t>
  </si>
  <si>
    <t>Cu6C24Cl6H32N8</t>
  </si>
  <si>
    <t>boydwoo_str_m3_o18_o18_pcu_sym_112</t>
  </si>
  <si>
    <t>Zn2C56H36N8O8</t>
  </si>
  <si>
    <t>CUVCOM_FSR</t>
  </si>
  <si>
    <t>U4C56H32O24S8</t>
  </si>
  <si>
    <t>KOBGOY02_FSR</t>
  </si>
  <si>
    <t>Cu2C12H12N16O8</t>
  </si>
  <si>
    <t>Zn2C40H48N4O18</t>
  </si>
  <si>
    <t>core_HEGNIR_freeONLY</t>
  </si>
  <si>
    <t>Ga9Mn3C24H78N18O48P12</t>
  </si>
  <si>
    <t>Zr6C62H40O42</t>
  </si>
  <si>
    <t>boydwoo_str_m3_o2_o11_pcu_sym_158</t>
  </si>
  <si>
    <t>Zn2C36H34N4O8</t>
  </si>
  <si>
    <t>boydwoo_str_m3_o26_o28_pcu_sym_165</t>
  </si>
  <si>
    <t>Zn2C56H34N6O12</t>
  </si>
  <si>
    <t>NOCBOW_FSR</t>
  </si>
  <si>
    <t>Cu4C16H24N12O8</t>
  </si>
  <si>
    <t>boydwoo_str_m3_o10_o23_pcu_sym_65</t>
  </si>
  <si>
    <t>Zn2C21H22N2O11</t>
  </si>
  <si>
    <t>HACBUJ_FSR</t>
  </si>
  <si>
    <t>Cu2C52H36N4O16</t>
  </si>
  <si>
    <t>Zn2C46H26N4O18</t>
  </si>
  <si>
    <t>AMIPUJ_FSR</t>
  </si>
  <si>
    <t>CuC28H18N8O4</t>
  </si>
  <si>
    <t>Ni2C44H40N8O10</t>
  </si>
  <si>
    <t>Zn2C44Cl6F9H9N4O12</t>
  </si>
  <si>
    <t>Zn4C83F12H44N20O11</t>
  </si>
  <si>
    <t>ANAGUS_FSR</t>
  </si>
  <si>
    <t>Ag4C96H68N8O16</t>
  </si>
  <si>
    <t>boydwoo_str_m3_o7_o9_pcu_sym_164</t>
  </si>
  <si>
    <t>Zn2C72H40N2O26</t>
  </si>
  <si>
    <t>VANGIB_FSR</t>
  </si>
  <si>
    <t>Ni2C24H28O16</t>
  </si>
  <si>
    <t>Cu2Mo6C20H16N4O24Te2</t>
  </si>
  <si>
    <t>Co2C28H36N8O8</t>
  </si>
  <si>
    <t>LUTKES_FSR</t>
  </si>
  <si>
    <t>Ni2C40F8H36N8O8</t>
  </si>
  <si>
    <t>gmof_Zn4O13-BDC_A-irmof20_A_No574</t>
  </si>
  <si>
    <t>Zn16C96H24N8O76S16</t>
  </si>
  <si>
    <t>boydwoo_str_m3_o10_o28_pcu_sym_104</t>
  </si>
  <si>
    <t>Zn2C40H8I8N4O28</t>
  </si>
  <si>
    <t>Zn4C82Cl6H36N4O22</t>
  </si>
  <si>
    <t>Cu2C24H34N6O10</t>
  </si>
  <si>
    <t>EJOCEM_FSR</t>
  </si>
  <si>
    <t>Ba2Co2C16H26N2O20</t>
  </si>
  <si>
    <t>UFAVED_FSR</t>
  </si>
  <si>
    <t>Cu2C28H28N4O12S4</t>
  </si>
  <si>
    <t>Zn2Br6C28H4N2O8</t>
  </si>
  <si>
    <t>IXOWAV_FSR</t>
  </si>
  <si>
    <t>QUMGUC_FSR</t>
  </si>
  <si>
    <t>Cu4Br2C36H24N10</t>
  </si>
  <si>
    <t>EMELOX_FSR</t>
  </si>
  <si>
    <t>Zn4C100H48N4O42S2</t>
  </si>
  <si>
    <t>ESUCUR01_FSR</t>
  </si>
  <si>
    <t>Fe2C62H42N22O4S4</t>
  </si>
  <si>
    <t>QEQLAC_FSR</t>
  </si>
  <si>
    <t>FeHg2C34H28N14S6</t>
  </si>
  <si>
    <t>Ni3C60H60N6O24</t>
  </si>
  <si>
    <t>CUQXUJ_FSR</t>
  </si>
  <si>
    <t>Cu2C50H38N6O14</t>
  </si>
  <si>
    <t>KIVVUH_FSR</t>
  </si>
  <si>
    <t>Cu4C60H32N20</t>
  </si>
  <si>
    <t>Mo2C30H24N4O12</t>
  </si>
  <si>
    <t>RUQGAN_FSR</t>
  </si>
  <si>
    <t>Mn2Br2C36H40N4O8</t>
  </si>
  <si>
    <t>Zn2C66H32N4O12</t>
  </si>
  <si>
    <t>MASMEY02_FSR</t>
  </si>
  <si>
    <t>Cu8C48H32N16</t>
  </si>
  <si>
    <t>Mn2C10Cl4H14N2O4</t>
  </si>
  <si>
    <t>boydwoo_str_m5_Al_o8_o26_sra_sym_100</t>
  </si>
  <si>
    <t>Al4C58H38N6O36</t>
  </si>
  <si>
    <t>BOCXUO_FSR</t>
  </si>
  <si>
    <t>Ni3C36H30N12S6</t>
  </si>
  <si>
    <t>gmof_Zn4O13-BDC_A-irmof20_A_No437</t>
  </si>
  <si>
    <t>Zn16C96F16H24N8O52S16</t>
  </si>
  <si>
    <t>DACMUQ_FSR</t>
  </si>
  <si>
    <t>Ba2NiC6H14O16</t>
  </si>
  <si>
    <t>DAYCEN_FSR</t>
  </si>
  <si>
    <t>Cu4C76H56N16O16</t>
  </si>
  <si>
    <t>Cu2C14Cl2H16N8S2</t>
  </si>
  <si>
    <t>VAQQEK_FSR</t>
  </si>
  <si>
    <t>Cu2Mo8C24H22N4O26</t>
  </si>
  <si>
    <t>HINROO_FSR</t>
  </si>
  <si>
    <t>CoC30Cl2H24N4O6</t>
  </si>
  <si>
    <t>NOBWIM_FSR</t>
  </si>
  <si>
    <t>Fe2Pt2C44H32N16</t>
  </si>
  <si>
    <t>QEZLAK_FSR</t>
  </si>
  <si>
    <t>Cu4C144H108I4N28O12</t>
  </si>
  <si>
    <t>METMUT_FSR</t>
  </si>
  <si>
    <t>Ni2C40H32N12O12</t>
  </si>
  <si>
    <t>QOGTIQ_FSR</t>
  </si>
  <si>
    <t>Cu4C28H16N16O4</t>
  </si>
  <si>
    <t>DOFWUR_FSR</t>
  </si>
  <si>
    <t>Ba2C20H24N12O32</t>
  </si>
  <si>
    <t>CUMSEJ01_FSR</t>
  </si>
  <si>
    <t>Cd2C72H56N8O8</t>
  </si>
  <si>
    <t>POYQOK_FSR</t>
  </si>
  <si>
    <t>Mn2C38Cl4H26N2O10</t>
  </si>
  <si>
    <t>Fe2C2H6O14P2</t>
  </si>
  <si>
    <t>Zn8C88H40O58</t>
  </si>
  <si>
    <t>SIWGUB_FSR</t>
  </si>
  <si>
    <t>Cu2C16H20O8</t>
  </si>
  <si>
    <t>GICDON_FSR</t>
  </si>
  <si>
    <t>Mn2C32H44I8N4O16</t>
  </si>
  <si>
    <t>Pb2C44H24N8O8</t>
  </si>
  <si>
    <t>core_HAJYEZ_freeONLY</t>
  </si>
  <si>
    <t>Ni4C44H32O22</t>
  </si>
  <si>
    <t>SAPVOV_FSR</t>
  </si>
  <si>
    <t>CuC16H20O12P2</t>
  </si>
  <si>
    <t>PYAZCU10_FSR</t>
  </si>
  <si>
    <t>Cu4C20H16N12</t>
  </si>
  <si>
    <t>gmof_AlO6-ADC_A_No22</t>
  </si>
  <si>
    <t>Al2C48H54N24O12</t>
  </si>
  <si>
    <t>Mn2C82H58N14O8</t>
  </si>
  <si>
    <t>XIPHIP_FSR</t>
  </si>
  <si>
    <t>Ni3C24H32N6O10</t>
  </si>
  <si>
    <t>JAZJIE_FSR</t>
  </si>
  <si>
    <t>Ag6C84H66N12O18S6</t>
  </si>
  <si>
    <t>Tb4C100H84N16O28</t>
  </si>
  <si>
    <t>boydwoo_str_m3_o18_o28_pcu_sym_234</t>
  </si>
  <si>
    <t>Zn2C70H42N6O18</t>
  </si>
  <si>
    <t>ECUVUV_FSR</t>
  </si>
  <si>
    <t>CuC22H20N4O12</t>
  </si>
  <si>
    <t>MUQVOL01_FSR</t>
  </si>
  <si>
    <t>Li4C28H20O12</t>
  </si>
  <si>
    <t>boydwoo_str_m3_o24_o27_nbo_sym_260</t>
  </si>
  <si>
    <t>Zn6C84H64N8O30S2</t>
  </si>
  <si>
    <t>FUYYAA_FSR</t>
  </si>
  <si>
    <t>Cu2Nd2C30H22N4O24</t>
  </si>
  <si>
    <t>gmof_Uio66Zr-irmof20_A-irmof8_A_No32</t>
  </si>
  <si>
    <t>Zr6C52H24N4O32S10</t>
  </si>
  <si>
    <t>gmof_AlO6-AZO_A_No16</t>
  </si>
  <si>
    <t>Al2C42H36N18O12</t>
  </si>
  <si>
    <t>PEGTUS_FSR</t>
  </si>
  <si>
    <t>NAPHIY_FSR</t>
  </si>
  <si>
    <t>CoC22H24N2O6</t>
  </si>
  <si>
    <t>JOXPET_FSR</t>
  </si>
  <si>
    <t>Ag8C24H8N8O16</t>
  </si>
  <si>
    <t>INOKAZ_FSR</t>
  </si>
  <si>
    <t>Cs2Ni2C6H6O12</t>
  </si>
  <si>
    <t>SAWWES_FSR</t>
  </si>
  <si>
    <t>Cu4C40H36I4N4</t>
  </si>
  <si>
    <t>boydwoo_str_m3_o10_o16_pcu_sym_63</t>
  </si>
  <si>
    <t>Zn2C21H12N2O12S</t>
  </si>
  <si>
    <t>PELBEQ_FSR</t>
  </si>
  <si>
    <t>ZOZHON_FSR</t>
  </si>
  <si>
    <t>Co4Pr4C144H72N24O48</t>
  </si>
  <si>
    <t>Ag6Mn2C18H14N16O2</t>
  </si>
  <si>
    <t>MUPLUF_FSR</t>
  </si>
  <si>
    <t>Cu2Br2C24H20N12</t>
  </si>
  <si>
    <t>EBOKAI_FSR</t>
  </si>
  <si>
    <t>Ni2C44H36N4O12</t>
  </si>
  <si>
    <t>Al4C76H40I8N4O20</t>
  </si>
  <si>
    <t>JEZLIM_FSR</t>
  </si>
  <si>
    <t>Mn2C44H34N8O8</t>
  </si>
  <si>
    <t>boydwoo_str_m3_o11_o19_pcu_sym_120</t>
  </si>
  <si>
    <t>Zn2C14H5I3N2O8</t>
  </si>
  <si>
    <t>Cu2Hg2C34Cl4H22N10</t>
  </si>
  <si>
    <t>boydwoo_str_m3_o2_o14_pcu_sym_151</t>
  </si>
  <si>
    <t>Zn2C40H34N6O8</t>
  </si>
  <si>
    <t>EXUMOZ_FSR</t>
  </si>
  <si>
    <t>Mn2C24H12N4O8</t>
  </si>
  <si>
    <t>boydwoo_str_m3_o11_o12_pcu_sym_260</t>
  </si>
  <si>
    <t>Zn2C16FH15N2O8</t>
  </si>
  <si>
    <t>gmof_Uio66Zr-irmof20_A-irmof8_A_No278</t>
  </si>
  <si>
    <t>Zr6C52H17N7O42S10</t>
  </si>
  <si>
    <t>mof74_101_1_all_conf_413_0</t>
  </si>
  <si>
    <t>Mg6C72H36N12O18</t>
  </si>
  <si>
    <t>boydwoo_str_m3_o14_o24_pcu_sym_219</t>
  </si>
  <si>
    <t>Zn2C31H20N2O8</t>
  </si>
  <si>
    <t>HOYMUD02_FSR</t>
  </si>
  <si>
    <t>AROTEH_FSR</t>
  </si>
  <si>
    <t>Cu2C14H16O18</t>
  </si>
  <si>
    <t>ASOGEW_FSR</t>
  </si>
  <si>
    <t>Co2C54Cl2H36N2O12S2</t>
  </si>
  <si>
    <t>DUMMAB_FSR</t>
  </si>
  <si>
    <t>Cu4C40H32N16O16</t>
  </si>
  <si>
    <t>DEDWOB_FSR</t>
  </si>
  <si>
    <t>Cu2C20H24N4O12S4</t>
  </si>
  <si>
    <t>OPIZET_FSR</t>
  </si>
  <si>
    <t>NiC36H42N20O6</t>
  </si>
  <si>
    <t>DOBFUW_FSR</t>
  </si>
  <si>
    <t>Cu2C48H32N4O8</t>
  </si>
  <si>
    <t>UJUFEK_FSR</t>
  </si>
  <si>
    <t>Cu2Mo2C30H20N6O8</t>
  </si>
  <si>
    <t>OCEYIH_FSR</t>
  </si>
  <si>
    <t>NiC18Cl4H18N4O6</t>
  </si>
  <si>
    <t>AYAYEG_FSR</t>
  </si>
  <si>
    <t>Cu2C20H20N6O6</t>
  </si>
  <si>
    <t>Co2Br8C44H28N8O8</t>
  </si>
  <si>
    <t>FOFWII_FSR</t>
  </si>
  <si>
    <t>Fe4K2C24H48N8O20S2</t>
  </si>
  <si>
    <t>gmof_Zn2O8N2-DPAC_A-irmof7_A_No596</t>
  </si>
  <si>
    <t>Zn4C84Cl2F20H24N4O16</t>
  </si>
  <si>
    <t>boydwoo_str_m3_o10_o13_pcu_sym_98</t>
  </si>
  <si>
    <t>Zn2C18H10N2O10</t>
  </si>
  <si>
    <t>KOZZOQ_FSR</t>
  </si>
  <si>
    <t>CdC36H56N8O10P2</t>
  </si>
  <si>
    <t>Ni2C54H44N8O12</t>
  </si>
  <si>
    <t>SORVOL_FSR</t>
  </si>
  <si>
    <t>Cu2C40H24N4O16</t>
  </si>
  <si>
    <t>boydwoo_str_m7_Zn_o25_o25_bcu_sym_151</t>
  </si>
  <si>
    <t>Zn4C72H32N24O18</t>
  </si>
  <si>
    <t>XANBUL_FSR</t>
  </si>
  <si>
    <t>Cu4C24H20N8</t>
  </si>
  <si>
    <t>VIRJOW_FSR</t>
  </si>
  <si>
    <t>Zn2C28H36N4O4S8</t>
  </si>
  <si>
    <t>Cu2C34F8H26N12O12</t>
  </si>
  <si>
    <t>VUYTAL_FSR</t>
  </si>
  <si>
    <t>CoC18H16N6O2S2</t>
  </si>
  <si>
    <t>MISQUB_FSR</t>
  </si>
  <si>
    <t>Cu2C12H16N4O14</t>
  </si>
  <si>
    <t>boydwoo_str_m1_o5_o17_pcu_sym_39</t>
  </si>
  <si>
    <t>Zn8C52Cl8H8O34</t>
  </si>
  <si>
    <t>boydwoo_str_m3_o11_o25_pcu_sym_76</t>
  </si>
  <si>
    <t>Zn2Br7C22H7N2O8</t>
  </si>
  <si>
    <t>IWEDEV_FSR</t>
  </si>
  <si>
    <t>Cu4C88H80N16O28S4</t>
  </si>
  <si>
    <t>Cu2Br2C44H36N2P2</t>
  </si>
  <si>
    <t>CuC12Cl2H22N6O8</t>
  </si>
  <si>
    <t>YAHPED_FSR</t>
  </si>
  <si>
    <t>Ni4C136H96N8O24</t>
  </si>
  <si>
    <t>DIMBIM_FSR</t>
  </si>
  <si>
    <t>Cu8Br8C36H40N12</t>
  </si>
  <si>
    <t>gmof_Zn2O8N2-irmof6_A-irmof7_A_No412</t>
  </si>
  <si>
    <t>Zn4C54H44N16O20</t>
  </si>
  <si>
    <t>gmof_Uio66Zr-irmof8_A-imd_No17</t>
  </si>
  <si>
    <t>Zr6C72H40O56</t>
  </si>
  <si>
    <t>AVUJEH_FSR</t>
  </si>
  <si>
    <t>Cu2C52H40N12O8</t>
  </si>
  <si>
    <t>OHIRED02_FSR</t>
  </si>
  <si>
    <t>Cu2C36F20H8N4O8</t>
  </si>
  <si>
    <t>GISHIC_FSR</t>
  </si>
  <si>
    <t>Cu2C34H40N4O10</t>
  </si>
  <si>
    <t>boydwoo_str_m3_o2_o26_pcu_sym_171</t>
  </si>
  <si>
    <t>Zn2C66H58N2O44</t>
  </si>
  <si>
    <t>PUNZEE_FSR</t>
  </si>
  <si>
    <t>Ni3C14H24N2O18P4</t>
  </si>
  <si>
    <t>boydwoo_str_m5_Al_o7_o18_sra_sym_79</t>
  </si>
  <si>
    <t>Al4C72H24N16O60</t>
  </si>
  <si>
    <t>QEJLUN01_FSR</t>
  </si>
  <si>
    <t>Ag4C32H24N12O12</t>
  </si>
  <si>
    <t>Ni2C40H36N8O12S4</t>
  </si>
  <si>
    <t>DEZPUU_FSR</t>
  </si>
  <si>
    <t>Cu8W24C80H64N16O80Si2</t>
  </si>
  <si>
    <t>CETMAS_FSR</t>
  </si>
  <si>
    <t>Cu20Ni8C88H96I20N48</t>
  </si>
  <si>
    <t>boydwoo_str_m3_o14_o14_pcu_sym_89</t>
  </si>
  <si>
    <t>Zn2C44H24N8O8</t>
  </si>
  <si>
    <t>Cu2V4C30H20N6O12</t>
  </si>
  <si>
    <t>FENSUN_FSR</t>
  </si>
  <si>
    <t>Mn2C10H8N4O10</t>
  </si>
  <si>
    <t>EFEBIB_FSR</t>
  </si>
  <si>
    <t>Cu6Mo2Br4C56H66N6S6</t>
  </si>
  <si>
    <t>boydwoo_str_m3_o7_o26_pcu_sym_259</t>
  </si>
  <si>
    <t>Zn2C50H26N2O20</t>
  </si>
  <si>
    <t>Zn4C60H50N4O19</t>
  </si>
  <si>
    <t>KOSKUA_FSR</t>
  </si>
  <si>
    <t>Co6C24H12O18</t>
  </si>
  <si>
    <t>boydwoo_str_m1_o8_o10_pcu_sym_91</t>
  </si>
  <si>
    <t>Zn4C32H18N4O23</t>
  </si>
  <si>
    <t>FUMQAF_FSR</t>
  </si>
  <si>
    <t>Ni4C16H48O32</t>
  </si>
  <si>
    <t>boydwoo_str_m3_o23_o25_pcu_sym_75</t>
  </si>
  <si>
    <t>Zn2C48H32I18N2O8</t>
  </si>
  <si>
    <t>gmof_Zn2O8N2-ADC_A-irmof7_A_No1057</t>
  </si>
  <si>
    <t>Zn2C44H34N2O12</t>
  </si>
  <si>
    <t>JUPHEH_FSR</t>
  </si>
  <si>
    <t>CuC12H12N2O6S2</t>
  </si>
  <si>
    <t>Cu2FeC12H8N8</t>
  </si>
  <si>
    <t>KIBCAA_FSR</t>
  </si>
  <si>
    <t>Cu4Re4C16H16N8O16</t>
  </si>
  <si>
    <t>boydwoo_str_m5_Al_o2_o2_sra_sym_20</t>
  </si>
  <si>
    <t>Al4C60Cl4H27N5O30</t>
  </si>
  <si>
    <t>boydwoo_str_m3_o14_o18_pcu_sym_32</t>
  </si>
  <si>
    <t>Zn2C43H25N3O10</t>
  </si>
  <si>
    <t>boydwoo_str_m3_o2_o21_pcu_sym_68</t>
  </si>
  <si>
    <t>Zn2C32Cl6H16N6O8</t>
  </si>
  <si>
    <t>HADMIL_FSR</t>
  </si>
  <si>
    <t>Co2C28H24N8</t>
  </si>
  <si>
    <t>SABZIH_FSR</t>
  </si>
  <si>
    <t>CuGd2C32H16N4O26</t>
  </si>
  <si>
    <t>boydwoo_str_m3_o22_o28_pcu_sym_84</t>
  </si>
  <si>
    <t>Zn2C50H36N8O12</t>
  </si>
  <si>
    <t>core_AGUWUV_freeONLY</t>
  </si>
  <si>
    <t>Ni3C20H16N12O12</t>
  </si>
  <si>
    <t>FATJOA_FSR</t>
  </si>
  <si>
    <t>CdCu2C56Cl2H72N4O12</t>
  </si>
  <si>
    <t>GUNCEZ_FSR</t>
  </si>
  <si>
    <t>Cu2C36H28N8O8</t>
  </si>
  <si>
    <t>AWOLAA_FSR</t>
  </si>
  <si>
    <t>CoGd6C20H36N8O54S6</t>
  </si>
  <si>
    <t>MIZYAV_FSR</t>
  </si>
  <si>
    <t>La2C18Cl6H12O18</t>
  </si>
  <si>
    <t>core_NORJEL_freeONLY</t>
  </si>
  <si>
    <t>Cd4C128H90N6O26</t>
  </si>
  <si>
    <t>boydwoo_str_m4_Al_o6_o6_acs_sym_43</t>
  </si>
  <si>
    <t>Al6Br12C84H14O52</t>
  </si>
  <si>
    <t>MUSQIC_FSR</t>
  </si>
  <si>
    <t>Ni4C106H136N24O16</t>
  </si>
  <si>
    <t>XIWSIF02_FSR</t>
  </si>
  <si>
    <t>Cu2V2C20H16N4O12P2</t>
  </si>
  <si>
    <t>MUSHEN_FSR</t>
  </si>
  <si>
    <t>Cu4C48H32I4N8</t>
  </si>
  <si>
    <t>QAPSUY_FSR</t>
  </si>
  <si>
    <t>Ni2C36H56N4O8P4S8</t>
  </si>
  <si>
    <t>boydwoo_str_m1_o4_o9_pcu_sym_213</t>
  </si>
  <si>
    <t>Zn8C70F13H37N8O26</t>
  </si>
  <si>
    <t>Cu6C30H30I6N6S6</t>
  </si>
  <si>
    <t>DIZYIV_FSR</t>
  </si>
  <si>
    <t>Cu4C40Cl4H32N8</t>
  </si>
  <si>
    <t>BAKXOC_FSR</t>
  </si>
  <si>
    <t>Co2Br2C42H34N4O8</t>
  </si>
  <si>
    <t>gmof_AlO6-mof177-N_No33</t>
  </si>
  <si>
    <t>Al3C63H27N12O36</t>
  </si>
  <si>
    <t>boydwoo_str_m3_o4_o26_pcu_sym_14</t>
  </si>
  <si>
    <t>Zn2C32Cl8F13HN2O8</t>
  </si>
  <si>
    <t>Cu4C8H8N12</t>
  </si>
  <si>
    <t>Er2C36H26O28</t>
  </si>
  <si>
    <t>qmof-002580c</t>
  </si>
  <si>
    <t>qmof-01cfceb</t>
  </si>
  <si>
    <t>qmof-0385604</t>
  </si>
  <si>
    <t>qmof-05cc789</t>
  </si>
  <si>
    <t>qmof-06bc0e5</t>
  </si>
  <si>
    <t>qmof-07a7f85</t>
  </si>
  <si>
    <t>qmof-07c2760</t>
  </si>
  <si>
    <t>qmof-07fbe14</t>
  </si>
  <si>
    <t>qmof-08a8079</t>
  </si>
  <si>
    <t>qmof-0c10f91</t>
  </si>
  <si>
    <t>qmof-0e16ae3</t>
  </si>
  <si>
    <t>qmof-0ec2ee1</t>
  </si>
  <si>
    <t>qmof-0f178f1</t>
  </si>
  <si>
    <t>qmof-0fbdbe2</t>
  </si>
  <si>
    <t>qmof-0fd78a4</t>
  </si>
  <si>
    <t>qmof-1105864</t>
  </si>
  <si>
    <t>qmof-1195366</t>
  </si>
  <si>
    <t>qmof-13889cb</t>
  </si>
  <si>
    <t>qmof-1406ccc</t>
  </si>
  <si>
    <t>qmof-14733c4</t>
  </si>
  <si>
    <t>qmof-15fdf79</t>
  </si>
  <si>
    <t>qmof-1681ab3</t>
  </si>
  <si>
    <t>qmof-17e43c6</t>
  </si>
  <si>
    <t>qmof-18442f6</t>
  </si>
  <si>
    <t>qmof-18b151e</t>
  </si>
  <si>
    <t>qmof-19caac2</t>
  </si>
  <si>
    <t>qmof-1a45ce8</t>
  </si>
  <si>
    <t>qmof-1a49402</t>
  </si>
  <si>
    <t>qmof-1bef540</t>
  </si>
  <si>
    <t>qmof-1e2a4e1</t>
  </si>
  <si>
    <t>qmof-1e427c5</t>
  </si>
  <si>
    <t>qmof-1f95408</t>
  </si>
  <si>
    <t>qmof-201ddfa</t>
  </si>
  <si>
    <t>qmof-204bfd2</t>
  </si>
  <si>
    <t>qmof-219f39d</t>
  </si>
  <si>
    <t>qmof-21e5b1b</t>
  </si>
  <si>
    <t>qmof-2593f7a</t>
  </si>
  <si>
    <t>qmof-2aa8eb1</t>
  </si>
  <si>
    <t>qmof-2ade4ad</t>
  </si>
  <si>
    <t>qmof-2e02fed</t>
  </si>
  <si>
    <t>qmof-315acfe</t>
  </si>
  <si>
    <t>qmof-3415203</t>
  </si>
  <si>
    <t>qmof-34239b6</t>
  </si>
  <si>
    <t>qmof-3459f4d</t>
  </si>
  <si>
    <t>qmof-374a046</t>
  </si>
  <si>
    <t>qmof-375c7bc</t>
  </si>
  <si>
    <t>qmof-3a8aeef</t>
  </si>
  <si>
    <t>qmof-3b0015d</t>
  </si>
  <si>
    <t>qmof-3d4b29f</t>
  </si>
  <si>
    <t>qmof-3e65b16</t>
  </si>
  <si>
    <t>qmof-3eec122</t>
  </si>
  <si>
    <t>qmof-3f10a21</t>
  </si>
  <si>
    <t>qmof-417cefc</t>
  </si>
  <si>
    <t>qmof-437d9f5</t>
  </si>
  <si>
    <t>qmof-44b1658</t>
  </si>
  <si>
    <t>qmof-46ab5ba</t>
  </si>
  <si>
    <t>qmof-46fd06d</t>
  </si>
  <si>
    <t>qmof-476a5b8</t>
  </si>
  <si>
    <t>qmof-47eb3b5</t>
  </si>
  <si>
    <t>qmof-4d684e3</t>
  </si>
  <si>
    <t>qmof-4d83581</t>
  </si>
  <si>
    <t>qmof-4f48bfd</t>
  </si>
  <si>
    <t>qmof-511e8da</t>
  </si>
  <si>
    <t>qmof-511ea8e</t>
  </si>
  <si>
    <t>qmof-514abfb</t>
  </si>
  <si>
    <t>qmof-5250d6e</t>
  </si>
  <si>
    <t>qmof-545a299</t>
  </si>
  <si>
    <t>qmof-55ae928</t>
  </si>
  <si>
    <t>qmof-56bffcf</t>
  </si>
  <si>
    <t>qmof-585e841</t>
  </si>
  <si>
    <t>qmof-59b7a9f</t>
  </si>
  <si>
    <t>qmof-59fd38f</t>
  </si>
  <si>
    <t>qmof-5c0fddb</t>
  </si>
  <si>
    <t>qmof-5c4ddd4</t>
  </si>
  <si>
    <t>qmof-5d009d5</t>
  </si>
  <si>
    <t>qmof-5d3ef84</t>
  </si>
  <si>
    <t>qmof-5d6869e</t>
  </si>
  <si>
    <t>qmof-5dfdc69</t>
  </si>
  <si>
    <t>qmof-60450dd</t>
  </si>
  <si>
    <t>qmof-60d01a8</t>
  </si>
  <si>
    <t>qmof-60df73a</t>
  </si>
  <si>
    <t>qmof-6247dea</t>
  </si>
  <si>
    <t>qmof-648d493</t>
  </si>
  <si>
    <t>qmof-6581895</t>
  </si>
  <si>
    <t>qmof-683ccdc</t>
  </si>
  <si>
    <t>qmof-6c6014c</t>
  </si>
  <si>
    <t>qmof-6f8a430</t>
  </si>
  <si>
    <t>qmof-7185c72</t>
  </si>
  <si>
    <t>qmof-71a0ea3</t>
  </si>
  <si>
    <t>qmof-7245894</t>
  </si>
  <si>
    <t>qmof-725dfa2</t>
  </si>
  <si>
    <t>qmof-72acbf0</t>
  </si>
  <si>
    <t>qmof-7375a78</t>
  </si>
  <si>
    <t>qmof-743e1bf</t>
  </si>
  <si>
    <t>qmof-767c706</t>
  </si>
  <si>
    <t>qmof-77e8a1f</t>
  </si>
  <si>
    <t>qmof-785f2a9</t>
  </si>
  <si>
    <t>qmof-792ff35</t>
  </si>
  <si>
    <t>qmof-799305a</t>
  </si>
  <si>
    <t>qmof-7a701d8</t>
  </si>
  <si>
    <t>qmof-7abf8f7</t>
  </si>
  <si>
    <t>qmof-7aca348</t>
  </si>
  <si>
    <t>qmof-7b81e21</t>
  </si>
  <si>
    <t>qmof-7bfb29d</t>
  </si>
  <si>
    <t>qmof-7bfdb52</t>
  </si>
  <si>
    <t>qmof-7c5f404</t>
  </si>
  <si>
    <t>qmof-7c7b193</t>
  </si>
  <si>
    <t>qmof-7cb301f</t>
  </si>
  <si>
    <t>qmof-7de7cfe</t>
  </si>
  <si>
    <t>qmof-80852fd</t>
  </si>
  <si>
    <t>qmof-824f9fd</t>
  </si>
  <si>
    <t>qmof-82e3584</t>
  </si>
  <si>
    <t>qmof-831f088</t>
  </si>
  <si>
    <t>qmof-835ab05</t>
  </si>
  <si>
    <t>qmof-850f45a</t>
  </si>
  <si>
    <t>qmof-88c8be3</t>
  </si>
  <si>
    <t>qmof-893d0b0</t>
  </si>
  <si>
    <t>qmof-897ea77</t>
  </si>
  <si>
    <t>qmof-899ea4d</t>
  </si>
  <si>
    <t>qmof-8b93db2</t>
  </si>
  <si>
    <t>qmof-8c0809c</t>
  </si>
  <si>
    <t>qmof-8cd108f</t>
  </si>
  <si>
    <t>qmof-8d7621b</t>
  </si>
  <si>
    <t>qmof-8e256bb</t>
  </si>
  <si>
    <t>qmof-8e45bb8</t>
  </si>
  <si>
    <t>qmof-8fd5f30</t>
  </si>
  <si>
    <t>qmof-938e4e7</t>
  </si>
  <si>
    <t>qmof-9513924</t>
  </si>
  <si>
    <t>qmof-95786c6</t>
  </si>
  <si>
    <t>qmof-95efdd8</t>
  </si>
  <si>
    <t>qmof-9651473</t>
  </si>
  <si>
    <t>qmof-9883216</t>
  </si>
  <si>
    <t>qmof-98ad58c</t>
  </si>
  <si>
    <t>qmof-993b30b</t>
  </si>
  <si>
    <t>qmof-99810c8</t>
  </si>
  <si>
    <t>qmof-99ecd48</t>
  </si>
  <si>
    <t>qmof-9ac831b</t>
  </si>
  <si>
    <t>qmof-9b0bbdf</t>
  </si>
  <si>
    <t>qmof-9c5aaea</t>
  </si>
  <si>
    <t>qmof-9cfc8a3</t>
  </si>
  <si>
    <t>qmof-9df80d1</t>
  </si>
  <si>
    <t>qmof-9e4d3cd</t>
  </si>
  <si>
    <t>qmof-9e9806d</t>
  </si>
  <si>
    <t>qmof-9ed183c</t>
  </si>
  <si>
    <t>qmof-9fb6152</t>
  </si>
  <si>
    <t>qmof-9fe4370</t>
  </si>
  <si>
    <t>qmof-a1d1c28</t>
  </si>
  <si>
    <t>qmof-a2a082e</t>
  </si>
  <si>
    <t>qmof-a4420e2</t>
  </si>
  <si>
    <t>qmof-a5a3523</t>
  </si>
  <si>
    <t>qmof-a653a76</t>
  </si>
  <si>
    <t>qmof-a9114c3</t>
  </si>
  <si>
    <t>qmof-a996d0c</t>
  </si>
  <si>
    <t>qmof-aa662d6</t>
  </si>
  <si>
    <t>qmof-aa8159f</t>
  </si>
  <si>
    <t>qmof-af5c9df</t>
  </si>
  <si>
    <t>qmof-afb7457</t>
  </si>
  <si>
    <t>qmof-b01516c</t>
  </si>
  <si>
    <t>qmof-b053c87</t>
  </si>
  <si>
    <t>qmof-b1020c2</t>
  </si>
  <si>
    <t>qmof-b127925</t>
  </si>
  <si>
    <t>qmof-b155426</t>
  </si>
  <si>
    <t>qmof-b265206</t>
  </si>
  <si>
    <t>qmof-b32e4aa</t>
  </si>
  <si>
    <t>qmof-b3f1619</t>
  </si>
  <si>
    <t>qmof-b4bad2f</t>
  </si>
  <si>
    <t>qmof-b4e6ea2</t>
  </si>
  <si>
    <t>qmof-b5a7513</t>
  </si>
  <si>
    <t>qmof-b5c2834</t>
  </si>
  <si>
    <t>qmof-b5d466b</t>
  </si>
  <si>
    <t>qmof-b65c1f5</t>
  </si>
  <si>
    <t>qmof-b7815da</t>
  </si>
  <si>
    <t>qmof-b9094ed</t>
  </si>
  <si>
    <t>qmof-b92e7e5</t>
  </si>
  <si>
    <t>qmof-bb9d22a</t>
  </si>
  <si>
    <t>qmof-bc46dbc</t>
  </si>
  <si>
    <t>qmof-bc76ca2</t>
  </si>
  <si>
    <t>qmof-bd3dde7</t>
  </si>
  <si>
    <t>qmof-bd93f70</t>
  </si>
  <si>
    <t>qmof-be04ff1</t>
  </si>
  <si>
    <t>qmof-be54856</t>
  </si>
  <si>
    <t>qmof-bedebdd</t>
  </si>
  <si>
    <t>qmof-bf9ccaf</t>
  </si>
  <si>
    <t>qmof-c064653</t>
  </si>
  <si>
    <t>qmof-c098fd3</t>
  </si>
  <si>
    <t>qmof-c45f4aa</t>
  </si>
  <si>
    <t>qmof-c53c937</t>
  </si>
  <si>
    <t>qmof-c585aa5</t>
  </si>
  <si>
    <t>qmof-c605c0a</t>
  </si>
  <si>
    <t>qmof-c775fd7</t>
  </si>
  <si>
    <t>qmof-c8f0292</t>
  </si>
  <si>
    <t>qmof-c8f72fc</t>
  </si>
  <si>
    <t>qmof-c96d53b</t>
  </si>
  <si>
    <t>qmof-c988bec</t>
  </si>
  <si>
    <t>qmof-ca7241d</t>
  </si>
  <si>
    <t>qmof-cb3e9e8</t>
  </si>
  <si>
    <t>qmof-cc1705b</t>
  </si>
  <si>
    <t>qmof-ccee605</t>
  </si>
  <si>
    <t>qmof-cd31982</t>
  </si>
  <si>
    <t>qmof-ce0c773</t>
  </si>
  <si>
    <t>qmof-ce1173f</t>
  </si>
  <si>
    <t>qmof-ce2d153</t>
  </si>
  <si>
    <t>qmof-cebd596</t>
  </si>
  <si>
    <t>qmof-d0096f1</t>
  </si>
  <si>
    <t>qmof-d028335</t>
  </si>
  <si>
    <t>qmof-d06ef43</t>
  </si>
  <si>
    <t>qmof-d10ccb2</t>
  </si>
  <si>
    <t>qmof-d184693</t>
  </si>
  <si>
    <t>qmof-d1ed4a4</t>
  </si>
  <si>
    <t>qmof-d390079</t>
  </si>
  <si>
    <t>qmof-d3f2126</t>
  </si>
  <si>
    <t>qmof-d4dbf80</t>
  </si>
  <si>
    <t>qmof-d655f8d</t>
  </si>
  <si>
    <t>qmof-d65a0ec</t>
  </si>
  <si>
    <t>qmof-d65a785</t>
  </si>
  <si>
    <t>qmof-d6b4784</t>
  </si>
  <si>
    <t>qmof-d73b859</t>
  </si>
  <si>
    <t>qmof-d83a3a6</t>
  </si>
  <si>
    <t>qmof-d867a6e</t>
  </si>
  <si>
    <t>qmof-d97f36e</t>
  </si>
  <si>
    <t>qmof-db61142</t>
  </si>
  <si>
    <t>qmof-dbbcff4</t>
  </si>
  <si>
    <t>qmof-dd76d21</t>
  </si>
  <si>
    <t>qmof-e029d32</t>
  </si>
  <si>
    <t>qmof-e1d3c58</t>
  </si>
  <si>
    <t>qmof-e2af422</t>
  </si>
  <si>
    <t>qmof-e2e748b</t>
  </si>
  <si>
    <t>qmof-e2e9e5f</t>
  </si>
  <si>
    <t>qmof-e436871</t>
  </si>
  <si>
    <t>qmof-e4633f0</t>
  </si>
  <si>
    <t>qmof-e5198b3</t>
  </si>
  <si>
    <t>qmof-e72c3e9</t>
  </si>
  <si>
    <t>qmof-e7ec47b</t>
  </si>
  <si>
    <t>qmof-e8e4dc5</t>
  </si>
  <si>
    <t>qmof-e8e772c</t>
  </si>
  <si>
    <t>qmof-e97bef9</t>
  </si>
  <si>
    <t>qmof-e99de19</t>
  </si>
  <si>
    <t>qmof-e9fbf5f</t>
  </si>
  <si>
    <t>qmof-ec286a6</t>
  </si>
  <si>
    <t>qmof-ed04df4</t>
  </si>
  <si>
    <t>qmof-ef047dc</t>
  </si>
  <si>
    <t>qmof-efaa9ca</t>
  </si>
  <si>
    <t>qmof-f04954c</t>
  </si>
  <si>
    <t>qmof-f09c00f</t>
  </si>
  <si>
    <t>qmof-f1c984a</t>
  </si>
  <si>
    <t>qmof-f1d2550</t>
  </si>
  <si>
    <t>qmof-f26628c</t>
  </si>
  <si>
    <t>qmof-f2717c4</t>
  </si>
  <si>
    <t>qmof-f293ac8</t>
  </si>
  <si>
    <t>qmof-f2e16cf</t>
  </si>
  <si>
    <t>qmof-f2fe5ba</t>
  </si>
  <si>
    <t>qmof-f343390</t>
  </si>
  <si>
    <t>qmof-f391693</t>
  </si>
  <si>
    <t>qmof-f3daf4c</t>
  </si>
  <si>
    <t>qmof-f441841</t>
  </si>
  <si>
    <t>qmof-f49b443</t>
  </si>
  <si>
    <t>qmof-f4a5f09</t>
  </si>
  <si>
    <t>qmof-f4e3be2</t>
  </si>
  <si>
    <t>qmof-f522cce</t>
  </si>
  <si>
    <t>qmof-f564469</t>
  </si>
  <si>
    <t>qmof-f57add2</t>
  </si>
  <si>
    <t>qmof-f645d00</t>
  </si>
  <si>
    <t>qmof-f66d709</t>
  </si>
  <si>
    <t>qmof-f67a0ff</t>
  </si>
  <si>
    <t>qmof-f72ed6d</t>
  </si>
  <si>
    <t>qmof-f771839</t>
  </si>
  <si>
    <t>qmof-f7de712</t>
  </si>
  <si>
    <t>qmof-f818993</t>
  </si>
  <si>
    <t>qmof-f848e64</t>
  </si>
  <si>
    <t>qmof-f87c9d1</t>
  </si>
  <si>
    <t>qmof-f8c1b29</t>
  </si>
  <si>
    <t>qmof-f91dbb9</t>
  </si>
  <si>
    <t>qmof-f9b83bc</t>
  </si>
  <si>
    <t>qmof-f9c3fbb</t>
  </si>
  <si>
    <t>qmof-f9dc87c</t>
  </si>
  <si>
    <t>qmof-f9e6ec3</t>
  </si>
  <si>
    <t>qmof-fa0c5a7</t>
  </si>
  <si>
    <t>qmof-fae8514</t>
  </si>
  <si>
    <t>qmof-faf4b45</t>
  </si>
  <si>
    <t>qmof-fb77b5b</t>
  </si>
  <si>
    <t>qmof-fb7f2ef</t>
  </si>
  <si>
    <t>qmof-fbba869</t>
  </si>
  <si>
    <t>qmof-fbdc467</t>
  </si>
  <si>
    <t>qmof-fc17802</t>
  </si>
  <si>
    <t>qmof-fc193c1</t>
  </si>
  <si>
    <t>qmof-fc8a9d4</t>
  </si>
  <si>
    <t>qmof-fd023ea</t>
  </si>
  <si>
    <t>qmof-fd0958d</t>
  </si>
  <si>
    <t>qmof-fd388d5</t>
  </si>
  <si>
    <t>qmof-fd6b778</t>
  </si>
  <si>
    <t>qmof-fd6d700</t>
  </si>
  <si>
    <t>qmof-fd9a4f6</t>
  </si>
  <si>
    <t>qmof-fd9adfa</t>
  </si>
  <si>
    <t>qmof-fd9d828</t>
  </si>
  <si>
    <t>qmof-fd9f0a1</t>
  </si>
  <si>
    <t>qmof-fdeb493</t>
  </si>
  <si>
    <t>qmof-fe66204</t>
  </si>
  <si>
    <t>qmof-fe6f735</t>
  </si>
  <si>
    <t>qmof-fe916fb</t>
  </si>
  <si>
    <t>qmof-fee2e35</t>
  </si>
  <si>
    <t>qmof-ff169e1</t>
  </si>
  <si>
    <t>qmof-ff432b6</t>
  </si>
  <si>
    <t>MOF</t>
  </si>
  <si>
    <t>DFT</t>
  </si>
  <si>
    <t>Ligand 1</t>
  </si>
  <si>
    <t>Ligand 2</t>
  </si>
  <si>
    <t>Ligand 3</t>
  </si>
  <si>
    <t>Ligand 4</t>
  </si>
  <si>
    <t>Ligand 5</t>
  </si>
  <si>
    <t>Ligand 6</t>
  </si>
  <si>
    <t>DIFF</t>
  </si>
  <si>
    <t>Name</t>
  </si>
  <si>
    <t>Bandgap1</t>
  </si>
  <si>
    <t>Bandgap2</t>
  </si>
  <si>
    <t>Bandgap3</t>
  </si>
  <si>
    <t>Bandgap4</t>
  </si>
  <si>
    <t>Bandgap5</t>
  </si>
  <si>
    <t>Bandgap6</t>
  </si>
  <si>
    <t>Formula</t>
  </si>
  <si>
    <t>AKUWIO_FSR</t>
  </si>
  <si>
    <t>JEXSIP_FSR</t>
  </si>
  <si>
    <t>BUSCIC_FSR</t>
  </si>
  <si>
    <t>core_HAMRIY_freeONLY</t>
  </si>
  <si>
    <t>EMOHIZ_FSR</t>
  </si>
  <si>
    <t>WAHWAE_FSR</t>
  </si>
  <si>
    <t>ZIPRIC_FSR</t>
  </si>
  <si>
    <t>MOLKAA_FSR</t>
  </si>
  <si>
    <t>MOXNUJ_FSR</t>
  </si>
  <si>
    <t>EJIQIX_FSR</t>
  </si>
  <si>
    <t>CNPRCV_FSR</t>
  </si>
  <si>
    <t>KAXXIS_FSR</t>
  </si>
  <si>
    <t>OFORUX_FSR</t>
  </si>
  <si>
    <t>COFNOB_FSR</t>
  </si>
  <si>
    <t>GAMMUF_FSR</t>
  </si>
  <si>
    <t>LAQKAS_FSR</t>
  </si>
  <si>
    <t>XILWOF_FSR</t>
  </si>
  <si>
    <t>core_BUSNAF_freeONLY</t>
  </si>
  <si>
    <t>WEPWIA_FSR</t>
  </si>
  <si>
    <t>HAVFAM_FSR</t>
  </si>
  <si>
    <t>GUWLIV_FSR</t>
  </si>
  <si>
    <t>DUJRAD_FSR</t>
  </si>
  <si>
    <t>IBATEM_FSR</t>
  </si>
  <si>
    <t>SUGVUM_FSR</t>
  </si>
  <si>
    <t>PEGTUS02_FSR</t>
  </si>
  <si>
    <t>FEMTIB_FSR</t>
  </si>
  <si>
    <t>SAYWUN_FSR</t>
  </si>
  <si>
    <t>OMAYOS_FSR</t>
  </si>
  <si>
    <t>JUMDEC_FSR</t>
  </si>
  <si>
    <t>KEKJOB_FSR</t>
  </si>
  <si>
    <t>ONAWIK01_FSR</t>
  </si>
  <si>
    <t>core_IFUNUU_freeONLY</t>
  </si>
  <si>
    <t>VILKUX_FSR</t>
  </si>
  <si>
    <t>PHALCV_FSR</t>
  </si>
  <si>
    <t>WICXOW_FSR</t>
  </si>
  <si>
    <t>EWAXOP_FSR</t>
  </si>
  <si>
    <t>OLUCAZ_FSR</t>
  </si>
  <si>
    <t>LICXAX_FSR</t>
  </si>
  <si>
    <t>QEYWOH_FSR</t>
  </si>
  <si>
    <t>OKOSOY_FSR</t>
  </si>
  <si>
    <t>XURGAS_FSR</t>
  </si>
  <si>
    <t>FUYTID01_FSR</t>
  </si>
  <si>
    <t>PAPROO_FSR</t>
  </si>
  <si>
    <t>core_FALQEQ_freeONLY</t>
  </si>
  <si>
    <t>EBINEK_FSR</t>
  </si>
  <si>
    <t>QOTJOY_FSR</t>
  </si>
  <si>
    <t>METPIK_FSR</t>
  </si>
  <si>
    <t>CAVCEI_FSR</t>
  </si>
  <si>
    <t>AKAREJ01_FSR</t>
  </si>
  <si>
    <t>KIGGEN_FSR</t>
  </si>
  <si>
    <t>CECHAW_FSR</t>
  </si>
  <si>
    <t>RIWVAV_FSR</t>
  </si>
  <si>
    <t>UHUXAW01_FSR</t>
  </si>
  <si>
    <t>core_KASPOL_freeONLY</t>
  </si>
  <si>
    <t>LIGRAW_FSR</t>
  </si>
  <si>
    <t>GUXQAS_FSR</t>
  </si>
  <si>
    <t>UPIXOH_FSR</t>
  </si>
  <si>
    <t>MOTXUO_FSR</t>
  </si>
  <si>
    <t>BENJAH_FSR</t>
  </si>
  <si>
    <t>QOJLOR_FSR</t>
  </si>
  <si>
    <t>KESSOS01_FSR</t>
  </si>
  <si>
    <t>WICXUC_FSR</t>
  </si>
  <si>
    <t>core_FALQOA_freeONLY</t>
  </si>
  <si>
    <t>XUFSEZ_FSR</t>
  </si>
  <si>
    <t>RIPFOM_FSR</t>
  </si>
  <si>
    <t>INOJIG_FSR</t>
  </si>
  <si>
    <t>SABWOK_FSR</t>
  </si>
  <si>
    <t>IBARUA_FSR</t>
  </si>
  <si>
    <t>ECULEU_FSR</t>
  </si>
  <si>
    <t>JALPAQ_FSR</t>
  </si>
  <si>
    <t>DIKZED_FSR</t>
  </si>
  <si>
    <t>UTEYOI_FSR</t>
  </si>
  <si>
    <t>AJIQER_FSR</t>
  </si>
  <si>
    <t>core_RONSIY_freeONLY</t>
  </si>
  <si>
    <t>ADUVAX_FSR</t>
  </si>
  <si>
    <t>LIKBAJ_FSR</t>
  </si>
  <si>
    <t>XADFEP_FSR</t>
  </si>
  <si>
    <t>HISVIR_FSR</t>
  </si>
  <si>
    <t>MUNPUH_FSR</t>
  </si>
  <si>
    <t>XIVKES_FSR</t>
  </si>
  <si>
    <t>NACDOL_FSR</t>
  </si>
  <si>
    <t>RAZGOQ_FSR</t>
  </si>
  <si>
    <t>IBASUB_FSR</t>
  </si>
  <si>
    <t>MUCFEX_FSR</t>
  </si>
  <si>
    <t>MGPHCU_FSR</t>
  </si>
  <si>
    <t>SERZAT_FSR</t>
  </si>
  <si>
    <t>SEJTIL_FSR</t>
  </si>
  <si>
    <t>IYAREH_FSR</t>
  </si>
  <si>
    <t>DOGMES_FSR</t>
  </si>
  <si>
    <t>IDIWOH02_FSR</t>
  </si>
  <si>
    <t>MEMYOS_FSR</t>
  </si>
  <si>
    <t>KEZQAI_FSR</t>
  </si>
  <si>
    <t>HEJCIL_FSR</t>
  </si>
  <si>
    <t>QAYKUZ_FSR</t>
  </si>
  <si>
    <t>CAHNAC_FSR</t>
  </si>
  <si>
    <t>HEDNEL01_FSR</t>
  </si>
  <si>
    <t>GEZCOF_FSR</t>
  </si>
  <si>
    <t>PONHEG_FSR</t>
  </si>
  <si>
    <t>VEQYEY_FSR</t>
  </si>
  <si>
    <t>JUMCUR_FSR</t>
  </si>
  <si>
    <t>VAWGUY_FSR</t>
  </si>
  <si>
    <t>YERJEL_FSR</t>
  </si>
  <si>
    <t>KEFQAO_FSR</t>
  </si>
  <si>
    <t>ENANIS_FSR</t>
  </si>
  <si>
    <t>core_ISIKOL_freeONLY</t>
  </si>
  <si>
    <t>ALAJEE_FSR</t>
  </si>
  <si>
    <t>PUQHAL_FSR</t>
  </si>
  <si>
    <t>MULJIO_FSR</t>
  </si>
  <si>
    <t>WUWVIU_FSR</t>
  </si>
  <si>
    <t>OVAZOB_FSR</t>
  </si>
  <si>
    <t>RINMUZ_FSR</t>
  </si>
  <si>
    <t>IRORUD_FSR</t>
  </si>
  <si>
    <t>RAZBUR_FSR</t>
  </si>
  <si>
    <t>GUYGIQ_FSR</t>
  </si>
  <si>
    <t>VAMKAW_FSR</t>
  </si>
  <si>
    <t>XAKYAK_FSR</t>
  </si>
  <si>
    <t>JETJAW_FSR</t>
  </si>
  <si>
    <t>QEBGAH_FSR</t>
  </si>
  <si>
    <t>AXUPIU_FSR</t>
  </si>
  <si>
    <t>CEYMAW_FSR</t>
  </si>
  <si>
    <t>GITTIN_FSR</t>
  </si>
  <si>
    <t>LALBOR_FSR</t>
  </si>
  <si>
    <t>core_GITTOT_manual</t>
  </si>
  <si>
    <t>SAQGAU_FSR</t>
  </si>
  <si>
    <t>WICXEM_FSR</t>
  </si>
  <si>
    <t>EXOHUU_FSR</t>
  </si>
  <si>
    <t>HEJCOR_FSR</t>
  </si>
  <si>
    <t>SABXUR_FSR</t>
  </si>
  <si>
    <t>COWKIJ_FSR</t>
  </si>
  <si>
    <t>KEWMUW_FSR</t>
  </si>
  <si>
    <t>KOWSOG_FSR</t>
  </si>
  <si>
    <t>MOHLOL01_FSR</t>
  </si>
  <si>
    <t>OWUGAP_FSR</t>
  </si>
  <si>
    <t>IXIHUS01_FSR</t>
  </si>
  <si>
    <t>HAGQOX_FSR</t>
  </si>
  <si>
    <t>NUNGEK_FSR</t>
  </si>
  <si>
    <t>MAQZUB01_FSR</t>
  </si>
  <si>
    <t>HEFCIF_FSR</t>
  </si>
  <si>
    <t>OCEQIX_FSR</t>
  </si>
  <si>
    <t>TIBJEW_FSR</t>
  </si>
  <si>
    <t>NIJSAC_FSR</t>
  </si>
  <si>
    <t>METZEQ_FSR</t>
  </si>
  <si>
    <t>WOPJIW_FSR</t>
  </si>
  <si>
    <t>IMAFOS_FSR</t>
  </si>
  <si>
    <t>FUHLIF_FSR</t>
  </si>
  <si>
    <t>QISWUM_FSR</t>
  </si>
  <si>
    <t>GEVNIF01_FSR</t>
  </si>
  <si>
    <t>ULIBEY_FSR</t>
  </si>
  <si>
    <t>IJEDEH_FSR</t>
  </si>
  <si>
    <t>core_IBASEL_freeONLY</t>
  </si>
  <si>
    <t>QUTHOD_FSR</t>
  </si>
  <si>
    <t>SABYIG_FSR</t>
  </si>
  <si>
    <t>GURZID01_FSR</t>
  </si>
  <si>
    <t>AWOZOC_FSR</t>
  </si>
  <si>
    <t>WUTBOC_FSR</t>
  </si>
  <si>
    <t>GOKDOA_FSR</t>
  </si>
  <si>
    <t>ALONOE_FSR</t>
  </si>
  <si>
    <t>EFUMUN_FSR</t>
  </si>
  <si>
    <t>DUYSIC_FSR</t>
  </si>
  <si>
    <t>NAFWUP_FSR</t>
  </si>
  <si>
    <t>PIDVOQ_FSR</t>
  </si>
  <si>
    <t>GIQQOP_FSR</t>
  </si>
  <si>
    <t>JOGQON_FSR</t>
  </si>
  <si>
    <t>LIPZER_FSR</t>
  </si>
  <si>
    <t>PESBAR_FSR</t>
  </si>
  <si>
    <t>PUDGIG_FSR</t>
  </si>
  <si>
    <t>LASXUA_FSR</t>
  </si>
  <si>
    <t>GODDAH_FSR</t>
  </si>
  <si>
    <t>IYUBAG_FSR</t>
  </si>
  <si>
    <t>ONIPIM_FSR</t>
  </si>
  <si>
    <t>IJEKIS_FSR</t>
  </si>
  <si>
    <t>WACRIB_FSR</t>
  </si>
  <si>
    <t>TIZPUP_FSR</t>
  </si>
  <si>
    <t>HALYAX_FSR</t>
  </si>
  <si>
    <t>VIMHAC_FSR</t>
  </si>
  <si>
    <t>EXAVOP_FSR</t>
  </si>
  <si>
    <t>NATKAX_FSR</t>
  </si>
  <si>
    <t>NUZWIQ_FSR</t>
  </si>
  <si>
    <t>BALZAS_FSR</t>
  </si>
  <si>
    <t>YATYIC_FSR</t>
  </si>
  <si>
    <t>gmof_CuN4-SiF6-DPAC_No1</t>
  </si>
  <si>
    <t>XOZLEF_FSR</t>
  </si>
  <si>
    <t>GENLAP_FSR</t>
  </si>
  <si>
    <t>KOBGEO_FSR</t>
  </si>
  <si>
    <t>NELMIA01_FSR</t>
  </si>
  <si>
    <t>MUFKEE_FSR</t>
  </si>
  <si>
    <t>KOHXIP_FSR</t>
  </si>
  <si>
    <t>IFUJUQ_FSR</t>
  </si>
  <si>
    <t>AMAQAG02_FSR</t>
  </si>
  <si>
    <t>MUZTOS_FSR</t>
  </si>
  <si>
    <t>AXUPUG_FSR</t>
  </si>
  <si>
    <t>ROGSAI_FSR</t>
  </si>
  <si>
    <t>LUXRUT_FSR</t>
  </si>
  <si>
    <t>OKELEX_FSR</t>
  </si>
  <si>
    <t>EKUFAR_FSR</t>
  </si>
  <si>
    <t>SOSKOC_FSR</t>
  </si>
  <si>
    <t>EXIDIZ_FSR</t>
  </si>
  <si>
    <t>MEZSAL_FSR</t>
  </si>
  <si>
    <t>ONABUB_FSR</t>
  </si>
  <si>
    <t>KUBYIQ_FSR</t>
  </si>
  <si>
    <t>MEFSEY_FSR</t>
  </si>
  <si>
    <t>DEYXOX_FSR</t>
  </si>
  <si>
    <t>BOJKAM09_FSR</t>
  </si>
  <si>
    <t>WICYAJ_FSR</t>
  </si>
  <si>
    <t>SUSTEF_FSR</t>
  </si>
  <si>
    <t>LEWKEF_FSR</t>
  </si>
  <si>
    <t>NAFGOR01_FSR</t>
  </si>
  <si>
    <t>YIQNAO_FSR</t>
  </si>
  <si>
    <t>DAVXIJ_FSR</t>
  </si>
  <si>
    <t>NICJOA_FSR</t>
  </si>
  <si>
    <t>XEGGEW_FSR</t>
  </si>
  <si>
    <t>COZMEM_FSR</t>
  </si>
  <si>
    <t>EKUFUN_FSR</t>
  </si>
  <si>
    <t>WEXRAT_FSR</t>
  </si>
  <si>
    <t>EKUDUJ_FSR</t>
  </si>
  <si>
    <t>GIMDEM_FSR</t>
  </si>
  <si>
    <t>NUVZEK_FSR</t>
  </si>
  <si>
    <t>OJABUY_FSR</t>
  </si>
  <si>
    <t>FIKDAG_FSR</t>
  </si>
  <si>
    <t>WICYEN_FSR</t>
  </si>
  <si>
    <t>core_IBASOV_freeONLY</t>
  </si>
  <si>
    <t>NAFYUQ_FSR</t>
  </si>
  <si>
    <t>AQOXAG_FSR</t>
  </si>
  <si>
    <t>OWOTAX_FSR</t>
  </si>
  <si>
    <t>XACTUR_FSR</t>
  </si>
  <si>
    <t>EJOGOZ_FSR</t>
  </si>
  <si>
    <t>KEBWEU_FSR</t>
  </si>
  <si>
    <t>AHADUJ_FSR</t>
  </si>
  <si>
    <t>CIHRAN_FSR</t>
  </si>
  <si>
    <t>ASUGOK_FSR</t>
  </si>
  <si>
    <t>HAWZEM_FSR</t>
  </si>
  <si>
    <t>EQOBUH_FSR</t>
  </si>
  <si>
    <t>FIHBIJ_FSR</t>
  </si>
  <si>
    <t>XOMHIR_FSR</t>
  </si>
  <si>
    <t>MADQUF_FSR</t>
  </si>
  <si>
    <t>FALQIU_FSR</t>
  </si>
  <si>
    <t>KUDLUR_FSR</t>
  </si>
  <si>
    <t>GAKNAI_FSR</t>
  </si>
  <si>
    <t>FIQFUH_FSR</t>
  </si>
  <si>
    <t>JOLQAC_FSR</t>
  </si>
  <si>
    <t>BIWWOW_FSR</t>
  </si>
  <si>
    <t>FUQKEI_FSR</t>
  </si>
  <si>
    <t>MATPUV_FSR</t>
  </si>
  <si>
    <t>FABYUE_FSR</t>
  </si>
  <si>
    <t>KOBGOY01_FSR</t>
  </si>
  <si>
    <t>IBAGOI01_FSR</t>
  </si>
  <si>
    <t>core_LOBHAM_freeONLY</t>
  </si>
  <si>
    <t>DAWCOV_FSR</t>
  </si>
  <si>
    <t>YUMHOF_FSR</t>
  </si>
  <si>
    <t>IKEZIH_FSR</t>
  </si>
  <si>
    <t>REQDEY_FSR</t>
  </si>
  <si>
    <t>WIGSAH_FSR</t>
  </si>
  <si>
    <t>FAFMEG_FSR</t>
  </si>
  <si>
    <t>JUFXOZ_FSR</t>
  </si>
  <si>
    <t>ANIQOE_FSR</t>
  </si>
  <si>
    <t>QUFBUP_FSR</t>
  </si>
  <si>
    <t>TUPDIT01_FSR</t>
  </si>
  <si>
    <t>MOPMUB_FSR</t>
  </si>
  <si>
    <t>JUGFAU_FSR</t>
  </si>
  <si>
    <t>COJWUT_FSR</t>
  </si>
  <si>
    <t>TUNBUB_FSR</t>
  </si>
  <si>
    <t>DEYYEO_FSR</t>
  </si>
  <si>
    <t>ELUGUO_FSR</t>
  </si>
  <si>
    <t>core_SEJBAL_freeONLY</t>
  </si>
  <si>
    <t>RAMHIW_FSR</t>
  </si>
  <si>
    <t>ULINIO_FSR</t>
  </si>
  <si>
    <t>KUXTUT_FSR</t>
  </si>
  <si>
    <t>core_HOBGEL_freeONLY</t>
  </si>
  <si>
    <t>AHAFAR_FSR</t>
  </si>
  <si>
    <t>YIWRAZ_FSR</t>
  </si>
  <si>
    <t>FOTPOV_FSR</t>
  </si>
  <si>
    <t>ZIKJIO_FSR</t>
  </si>
  <si>
    <t>DAWWIJ_FSR</t>
  </si>
  <si>
    <t>EBIPEM_FSR</t>
  </si>
  <si>
    <t>LETKOL01_FSR</t>
  </si>
  <si>
    <t>OHIRUS_FSR</t>
  </si>
  <si>
    <t>NAXTAI_FSR</t>
  </si>
  <si>
    <t>BIBBAR_FSR</t>
  </si>
  <si>
    <t>MESZEQ_FSR</t>
  </si>
  <si>
    <t>XOGXUN02_FSR</t>
  </si>
  <si>
    <t>ADIQEL_FSR</t>
  </si>
  <si>
    <t>KURKUE_FSR</t>
  </si>
  <si>
    <t>core_GOLYOX_freeONLY</t>
  </si>
  <si>
    <t>PIBFEM01_FSR</t>
  </si>
  <si>
    <t>TUDMEL_FSR</t>
  </si>
  <si>
    <t>ESIPUR02_FSR</t>
  </si>
  <si>
    <t>ROZSOP_FSR</t>
  </si>
  <si>
    <t>BOXMUY_FSR</t>
  </si>
  <si>
    <t>SABWUQ_FSR</t>
  </si>
  <si>
    <t>VAWHAF_FSR</t>
  </si>
  <si>
    <t>KADROY_FSR</t>
  </si>
  <si>
    <t>YIJTAP_FSR</t>
  </si>
  <si>
    <t>PUVQUT_FSR</t>
  </si>
  <si>
    <t>EQOCIW_FSR</t>
  </si>
  <si>
    <t>WICWUB_FSR</t>
  </si>
  <si>
    <t>GIXNAE_FSR</t>
  </si>
  <si>
    <t>NIPWEP_FSR</t>
  </si>
  <si>
    <t>MARMEZ_FSR</t>
  </si>
  <si>
    <t>LAYFIC_FSR</t>
  </si>
  <si>
    <t>COVVAM_FSR</t>
  </si>
  <si>
    <t>FOXQUF_FSR</t>
  </si>
  <si>
    <t>RABMUE_FSR</t>
  </si>
  <si>
    <t>Co2C32H32N8O8</t>
  </si>
  <si>
    <t>Cu4C40H40N16O16</t>
  </si>
  <si>
    <t>Cu2C36H32N4O20P4</t>
  </si>
  <si>
    <t>Cu6Ho4C48H60N12O48</t>
  </si>
  <si>
    <t>Co4C80H84N16O20</t>
  </si>
  <si>
    <t>Cu4C84H56N8O16</t>
  </si>
  <si>
    <t>Cu4C44H44N24O20</t>
  </si>
  <si>
    <t>Cu2Ni2C32H56N16</t>
  </si>
  <si>
    <t>Cu4C66H88N8O32</t>
  </si>
  <si>
    <t>Cu4C28H40N32</t>
  </si>
  <si>
    <t>Cu4C48H40N16O8</t>
  </si>
  <si>
    <t>Co4C100H80N24O16</t>
  </si>
  <si>
    <t>Cd2Cu2C52Cl4H44N8O4</t>
  </si>
  <si>
    <t>Co2C40H56N8O12</t>
  </si>
  <si>
    <t>Cu2C40Cl4H56N16</t>
  </si>
  <si>
    <t>Co2C86H88N8O14</t>
  </si>
  <si>
    <t>Cu2C36H32N8O8</t>
  </si>
  <si>
    <t>Co3C78H60N30</t>
  </si>
  <si>
    <t>Co2C28H24N12O12S6</t>
  </si>
  <si>
    <t>Co2C44H32N8O8</t>
  </si>
  <si>
    <t>Cu4C48H48N16O24</t>
  </si>
  <si>
    <t>Ba4Cu4C60H52N4O40S8</t>
  </si>
  <si>
    <t>Cu6Gd4C48H60N12O48</t>
  </si>
  <si>
    <t>Cu4C80H56N16O16</t>
  </si>
  <si>
    <t>Cu4Pt4C56H44N28</t>
  </si>
  <si>
    <t>Cu2C52H30N10O8</t>
  </si>
  <si>
    <t>Cu2C40H24N6O8</t>
  </si>
  <si>
    <t>V4C48H48O20S4</t>
  </si>
  <si>
    <t>Cu2C46H46N6O8</t>
  </si>
  <si>
    <t>Cu2C32Cl4H48N24</t>
  </si>
  <si>
    <t>Tb4C72F4H56N4O32</t>
  </si>
  <si>
    <t>Cu2C40Cl4H32N8O16S8</t>
  </si>
  <si>
    <t>Cu3Nd2C30H24N6O18P6</t>
  </si>
  <si>
    <t>Cu2C28H40N8O14S2</t>
  </si>
  <si>
    <t>Cu4C72H80N16O20</t>
  </si>
  <si>
    <t>Co2C32F24H8N6O10S4</t>
  </si>
  <si>
    <t>Cu2C24H20N24O8</t>
  </si>
  <si>
    <t>Co2C64H44N8O10</t>
  </si>
  <si>
    <t>Co4C16Cl8H40N8</t>
  </si>
  <si>
    <t>Cu4C48H48N24O20S4</t>
  </si>
  <si>
    <t>Cu6Tb4C48H60N12O48</t>
  </si>
  <si>
    <t>Cu3La2C36H54N6O24</t>
  </si>
  <si>
    <t>Cu2C20H36N12O12</t>
  </si>
  <si>
    <t>Cu2C36H44N4O12</t>
  </si>
  <si>
    <t>Co2C40H32N12O12</t>
  </si>
  <si>
    <t>Co4C8H24N4O12P4</t>
  </si>
  <si>
    <t>Co2C22H18N8O8</t>
  </si>
  <si>
    <t>Cu2C32Cl12H24N8O12</t>
  </si>
  <si>
    <t>Cu3C120H72N24</t>
  </si>
  <si>
    <t>Co2C28H24N8O8</t>
  </si>
  <si>
    <t>Cu2C16H20O12P4</t>
  </si>
  <si>
    <t>Co4C36H40N4O20P4</t>
  </si>
  <si>
    <t>Cu8C128F16H112N48O40</t>
  </si>
  <si>
    <t>Cu4C68H44N16O24</t>
  </si>
  <si>
    <t>Cu2C32H24N16</t>
  </si>
  <si>
    <t>Cu2C32H24N4O12</t>
  </si>
  <si>
    <t>Cu2C56H36N8O10</t>
  </si>
  <si>
    <t>Cu2C36H20N8O12</t>
  </si>
  <si>
    <t>Cu3Pr2C30H24N6O18P6</t>
  </si>
  <si>
    <t>Cu3Nd2C36H54N6O24</t>
  </si>
  <si>
    <t>Co4C64H64N16O16S4</t>
  </si>
  <si>
    <t>Au2Cu2C20Cl2H36N8O8</t>
  </si>
  <si>
    <t>Ni2Rb2C6H6O12</t>
  </si>
  <si>
    <t>CuDy2C32H16N4O26</t>
  </si>
  <si>
    <t>Cu6Er4C48H60N12O48</t>
  </si>
  <si>
    <t>Cu2C32H32N20S4</t>
  </si>
  <si>
    <t>Cu8C104H56N8O32</t>
  </si>
  <si>
    <t>Mn6C24H36O36</t>
  </si>
  <si>
    <t>Co2Br2C34H30N8O8</t>
  </si>
  <si>
    <t>Co2C52H40N8O14</t>
  </si>
  <si>
    <t>Cu4C100H72N8O16</t>
  </si>
  <si>
    <t>Co4C56Cl8H56N16</t>
  </si>
  <si>
    <t>Cu8C136H144N16O40</t>
  </si>
  <si>
    <t>Ni4C36H32N8O24</t>
  </si>
  <si>
    <t>Co2C58H56N8O8</t>
  </si>
  <si>
    <t>Co2C56H44N8O8</t>
  </si>
  <si>
    <t>Cu2Hg2C20Cl4H12N8O8</t>
  </si>
  <si>
    <t>Cu8C32H48O48</t>
  </si>
  <si>
    <t>Cu6Sm4C48H60N12O48</t>
  </si>
  <si>
    <t>Cu2C32H44N4O16S4</t>
  </si>
  <si>
    <t>Cu2Mg2C32H32O24</t>
  </si>
  <si>
    <t>Cu2C38H44O14</t>
  </si>
  <si>
    <t>Mn2C36H36N8O10</t>
  </si>
  <si>
    <t>Co2C50H46N8O8</t>
  </si>
  <si>
    <t>V2C16H8O10</t>
  </si>
  <si>
    <t>Cu4C68H88N16O16</t>
  </si>
  <si>
    <t>Cu4C96H72N8O28S4</t>
  </si>
  <si>
    <t>Cu4C112H80N8O16</t>
  </si>
  <si>
    <t>NiC26H16N2O10</t>
  </si>
  <si>
    <t>Co4C56H48N16O16</t>
  </si>
  <si>
    <t>Cu4C48H32N8O20</t>
  </si>
  <si>
    <t>Cu4C68Cl4H60N16O16</t>
  </si>
  <si>
    <t>Cu2Hg4C24Cl12H56N16O8</t>
  </si>
  <si>
    <t>Cu4C56H60N12O16</t>
  </si>
  <si>
    <t>V4C48H52N4O20S4</t>
  </si>
  <si>
    <t>CuDy2C20H28O22</t>
  </si>
  <si>
    <t>Ni4C96H64N8O20</t>
  </si>
  <si>
    <t>CuC26H20N6O14</t>
  </si>
  <si>
    <t>Cu4C80H48N24O32</t>
  </si>
  <si>
    <t>Co4C76H76N16O20</t>
  </si>
  <si>
    <t>Cu4C40H28N28O4</t>
  </si>
  <si>
    <t>Ni16C80H80O80</t>
  </si>
  <si>
    <t>Co4C120H100N16O24</t>
  </si>
  <si>
    <t>Cu2C24H28N8O8</t>
  </si>
  <si>
    <t>Cu4C44H48N12O16</t>
  </si>
  <si>
    <t>Cu4C48H40N16O20S8</t>
  </si>
  <si>
    <t>Cu2C48H44N4O14</t>
  </si>
  <si>
    <t>Cu8C44H32N16O28</t>
  </si>
  <si>
    <t>Cd4Cu2C20Cl8H24N8O14</t>
  </si>
  <si>
    <t>Cu8C88H136N24O32</t>
  </si>
  <si>
    <t>Cu2V4C24H28N4O20P4</t>
  </si>
  <si>
    <t>Co2Br8C54H40N8O8</t>
  </si>
  <si>
    <t>Co4C120H68N12O24</t>
  </si>
  <si>
    <t>Cu2C44H48N12O12</t>
  </si>
  <si>
    <t>Cu2C54H36N4O12</t>
  </si>
  <si>
    <t>Co6C36H24N36O24</t>
  </si>
  <si>
    <t>Cu2Pt2C32H16N12</t>
  </si>
  <si>
    <t>Co6C48H60N24</t>
  </si>
  <si>
    <t>CuC14H16N2O6</t>
  </si>
  <si>
    <t>Cu3Gd2C30H24N6O18P6</t>
  </si>
  <si>
    <t>Cu2C24Cl4H32N4O20</t>
  </si>
  <si>
    <t>Cu2C56H40N4O8</t>
  </si>
  <si>
    <t>CuNd2C32H16N4O26</t>
  </si>
  <si>
    <t>Cu2C48Cl4H48N24</t>
  </si>
  <si>
    <t>Co2C50H40N8O8</t>
  </si>
  <si>
    <t>Ni2C46H44N8O10</t>
  </si>
  <si>
    <t>Cu6C88H108N48O36S4</t>
  </si>
  <si>
    <t>Co2Cu4C24H24N16</t>
  </si>
  <si>
    <t>Co2C46H34N4O14</t>
  </si>
  <si>
    <t>Cu6Gd2C48H42O42</t>
  </si>
  <si>
    <t>Co4C24H32O16</t>
  </si>
  <si>
    <t>CuC18H14N12</t>
  </si>
  <si>
    <t>Co4C20H20N8O8</t>
  </si>
  <si>
    <t>Cu2U2C24H24N4O26S2</t>
  </si>
  <si>
    <t>Cu4C64H52N28O32</t>
  </si>
  <si>
    <t>Cu2C16Cl4H40O24S8</t>
  </si>
  <si>
    <t>Co2Pt2C38H26N14O2</t>
  </si>
  <si>
    <t>Mn4C32H16N32</t>
  </si>
  <si>
    <t>Co4C84H96N16O16</t>
  </si>
  <si>
    <t>Co2C60H52N8O14</t>
  </si>
  <si>
    <t>Cu4C48H40N24O4</t>
  </si>
  <si>
    <t>Ni2C32H32N4O8</t>
  </si>
  <si>
    <t>Cu4C68H40N8O24</t>
  </si>
  <si>
    <t>Cu6La4C48H60N12O48</t>
  </si>
  <si>
    <t>Co2C36H36N8O8</t>
  </si>
  <si>
    <t>CuSm2C32H20N4O28</t>
  </si>
  <si>
    <t>Cd4Cu4C24H48O48</t>
  </si>
  <si>
    <t>CoSm6C20H36N8O54S6</t>
  </si>
  <si>
    <t>Cu6Eu4C48H60N12O48</t>
  </si>
  <si>
    <t>Cu2C56H60N8O20</t>
  </si>
  <si>
    <t>V8C72H48N12O36</t>
  </si>
  <si>
    <t>Cu2Mo2C22H24N4O18P4</t>
  </si>
  <si>
    <t>Cu4C96H88N16O16</t>
  </si>
  <si>
    <t>Cu2C32H32N20O8</t>
  </si>
  <si>
    <t>Ni3C48H60N18S6</t>
  </si>
  <si>
    <t>Ni2C80H68N8O16</t>
  </si>
  <si>
    <t>V4C8F8H8N4O4</t>
  </si>
  <si>
    <t>Co4C80H72N16O16</t>
  </si>
  <si>
    <t>Co2C52H48N8O14</t>
  </si>
  <si>
    <t>Cu2C54H32N4O12</t>
  </si>
  <si>
    <t>Co4C88Cl8H72N16</t>
  </si>
  <si>
    <t>Cu4C32H32N12O16P4</t>
  </si>
  <si>
    <t>Cu2Hg2C28Cl8H32N16</t>
  </si>
  <si>
    <t>Co4C96H80O16P8</t>
  </si>
  <si>
    <t>Cu4C120H96N16O24</t>
  </si>
  <si>
    <t>Co2C46H30N4O10</t>
  </si>
  <si>
    <t>Ni2C16H24O16</t>
  </si>
  <si>
    <t>Cu2C56H36N8O24</t>
  </si>
  <si>
    <t>Cu2C80F12H48N8Si2</t>
  </si>
  <si>
    <t>Cu4C40H28N12O16</t>
  </si>
  <si>
    <t>Cu2C44H44N8O12</t>
  </si>
  <si>
    <t>Cu2C38H26N6O8</t>
  </si>
  <si>
    <t>CuC24F6H16N4Si</t>
  </si>
  <si>
    <t>Cd2CuC18H10O14</t>
  </si>
  <si>
    <t>Cu6Br6C102H66N12O18</t>
  </si>
  <si>
    <t>Cu2C24H20N4O20P4</t>
  </si>
  <si>
    <t>Cu2C20H16N20</t>
  </si>
  <si>
    <t>Cu4C16H40N40</t>
  </si>
  <si>
    <t>CuC18H32N2O8P2</t>
  </si>
  <si>
    <t>Cu2C32H28N4O22</t>
  </si>
  <si>
    <t>Ni2C38H34N6O8</t>
  </si>
  <si>
    <t>Co2C28H28N8O16</t>
  </si>
  <si>
    <t>Co2C44H48N12O12</t>
  </si>
  <si>
    <t>Ni8C44H48N4O36</t>
  </si>
  <si>
    <t>Co2C72H56N8O8</t>
  </si>
  <si>
    <t>MnC22H12O8</t>
  </si>
  <si>
    <t>Co2C28Cl4H28N8</t>
  </si>
  <si>
    <t>Cu4C86H64N8O32</t>
  </si>
  <si>
    <t>Co4C20H24O16</t>
  </si>
  <si>
    <t>Cu2V4C20H18N6O12</t>
  </si>
  <si>
    <t>Cu2C36H44N8O16</t>
  </si>
  <si>
    <t>Cu4C88H88N8O20S4</t>
  </si>
  <si>
    <t>Cu2Br4C20H32N32O12</t>
  </si>
  <si>
    <t>Ni4C16H36N4O24</t>
  </si>
  <si>
    <t>Cu3Sm2C30H24N6O18P6</t>
  </si>
  <si>
    <t>Cu2C28Cl4H32N16</t>
  </si>
  <si>
    <t>Co2C52H56N8O8</t>
  </si>
  <si>
    <t>Co8C48H48N32</t>
  </si>
  <si>
    <t>Cu4C96H80N16O20</t>
  </si>
  <si>
    <t>Co2C48H44N8O8</t>
  </si>
  <si>
    <t>Ba6Cu6C60H84O54</t>
  </si>
  <si>
    <t>Co6C60H36N24</t>
  </si>
  <si>
    <t>Co2C44H48N8O14S2</t>
  </si>
  <si>
    <t>Co2C34H24N6O10</t>
  </si>
  <si>
    <t>Cu2C46H46N10O8</t>
  </si>
  <si>
    <t>Cu4C72H76N12O32</t>
  </si>
  <si>
    <t>Cu2C52Cl4H40N4O10</t>
  </si>
  <si>
    <t>Cu2C56H40N4O16</t>
  </si>
  <si>
    <t>Cu3Tb2C30H24N6O18P6</t>
  </si>
  <si>
    <t>Cu6Nd4C48H60N12O48</t>
  </si>
  <si>
    <t>Cu3C72H48N12O18</t>
  </si>
  <si>
    <t>Cu4C24Cl16H32O40S8</t>
  </si>
  <si>
    <t>Cu4C84H58N18O20</t>
  </si>
  <si>
    <t>Cu2C24H32N16O8S2</t>
  </si>
  <si>
    <t>Cu6C102H72N12O18</t>
  </si>
  <si>
    <t>Cu2V2C50H48N6O16P4</t>
  </si>
  <si>
    <t>Co4C72H68N16O16</t>
  </si>
  <si>
    <t>Cu4C48H32N12O32</t>
  </si>
  <si>
    <t>Cu4C80H56N8O20</t>
  </si>
  <si>
    <t>Co4C24H24N16</t>
  </si>
  <si>
    <t>Cu2C28H18N2O10</t>
  </si>
  <si>
    <t>Co2Na4C20H24O16</t>
  </si>
  <si>
    <t>Cu2C44H28N8O8</t>
  </si>
  <si>
    <t>Cu3Pr2C36H54N6O24</t>
  </si>
  <si>
    <t>Cu6Dy4C48H60N12O48</t>
  </si>
  <si>
    <t>Cu2C38H28N4O12S2</t>
  </si>
  <si>
    <t>Cu4C20H20N12O24</t>
  </si>
  <si>
    <t>Cu2Ti2C40F12H40N8</t>
  </si>
  <si>
    <t>Cu4La8C128H112N8O76S16</t>
  </si>
  <si>
    <t>Cu2C24H20N20O2</t>
  </si>
  <si>
    <t>Co4Tb4C96Cl4H80N16O48</t>
  </si>
  <si>
    <t>Co4C36H32N8O8</t>
  </si>
  <si>
    <t>Cu2C24H24N6O12</t>
  </si>
  <si>
    <t>Ni6C60H52N24O28</t>
  </si>
  <si>
    <t>Mn6C88H60O28</t>
  </si>
  <si>
    <t>Cu4C68H60N12O16</t>
  </si>
  <si>
    <t>Cu4C56H32N48</t>
  </si>
  <si>
    <t>Co2C34H22N6O8</t>
  </si>
  <si>
    <t>Cu4V4C24F12H32N24O4</t>
  </si>
  <si>
    <t>Cu2K4C20H16O22</t>
  </si>
  <si>
    <t>Cu2C32H28N4O12</t>
  </si>
  <si>
    <t>Cu4C56F16H32N8O16</t>
  </si>
  <si>
    <t>Cu4C72H48N24O16</t>
  </si>
  <si>
    <t>NiC10H22O10P2</t>
  </si>
  <si>
    <t>Cu2C34H26N2O20S2</t>
  </si>
  <si>
    <t>Cu2C24H44O10</t>
  </si>
  <si>
    <t>Cu2C20H16N4O8Se4</t>
  </si>
  <si>
    <t>Cu2Br4C8H16N16O12</t>
  </si>
  <si>
    <t>Cu2C40F8H32N4O10</t>
  </si>
  <si>
    <t>Ni2C36H26N4O11</t>
  </si>
  <si>
    <t>Cu2C40H24N4O8</t>
  </si>
  <si>
    <t>Co2C38H40N8O8</t>
  </si>
  <si>
    <t>Cu2C30H24N8O8</t>
  </si>
  <si>
    <t>Ni2C23H21N5O8</t>
  </si>
  <si>
    <t>CuC22H28N2O4</t>
  </si>
  <si>
    <t>Cu2Mo4C14H12N8O14</t>
  </si>
  <si>
    <t>Cu4C60H58N6O20</t>
  </si>
  <si>
    <t>Mn12C64H64N40O48</t>
  </si>
  <si>
    <t>Cu2C32H32N12O8</t>
  </si>
  <si>
    <t>Cu2C14Cl2H16N2O2</t>
  </si>
  <si>
    <t>Mn2C36H28N4O8</t>
  </si>
  <si>
    <t>Mn4C48H24O16</t>
  </si>
  <si>
    <t>Ni4B4C84H124N24O16</t>
  </si>
  <si>
    <t>Cu2Hg2C44H28I4N8O8</t>
  </si>
  <si>
    <t>Cu2C20H24N4O16S4</t>
  </si>
  <si>
    <t>Co2C32H24N4O8</t>
  </si>
  <si>
    <t>Cu2C16H16N4O12</t>
  </si>
  <si>
    <t>Ni6C148H96N8O40S6</t>
  </si>
  <si>
    <t>Co2C28H24N12O8S4</t>
  </si>
  <si>
    <t>Ni4C76H116N20O16</t>
  </si>
  <si>
    <t>Cu4C102F36H52O24</t>
  </si>
  <si>
    <t>Cu2C56H40N8O8</t>
  </si>
  <si>
    <t>Cu2Sr2C28H12N4O16</t>
  </si>
  <si>
    <t>CuDy2C32H20N4O28</t>
  </si>
  <si>
    <t>CuTb2C20H28O22</t>
  </si>
  <si>
    <t>Cu2C28H26N4O10</t>
  </si>
  <si>
    <t>Co8C164H176N32O40</t>
  </si>
  <si>
    <t>Mn2C18H22N18O4</t>
  </si>
  <si>
    <t>Cu3Dy2C30H24N6O18P6</t>
  </si>
  <si>
    <t>Ni4C56H48N8O20</t>
  </si>
  <si>
    <t>Ni2C36H56N4O8P4S10</t>
  </si>
  <si>
    <t>Co2C58H64N8O12</t>
  </si>
  <si>
    <t>CoC24H20N10O6</t>
  </si>
  <si>
    <t>CuC18H20N4O6</t>
  </si>
  <si>
    <t>Co2C36H44N12O12S2</t>
  </si>
  <si>
    <t>Co2C28H20N12O8</t>
  </si>
  <si>
    <t>SMILES</t>
  </si>
  <si>
    <t>Ligand</t>
  </si>
  <si>
    <t>CNc1c(NC)c(C#CC(=O)[O-])c(c(c1C#CC(=O)[O-])I)I</t>
  </si>
  <si>
    <t>N#CC(=C1C=C(C=Cc2cccnc2)CC(C1)(C)C)C#N</t>
  </si>
  <si>
    <t>n1ccncc1</t>
  </si>
  <si>
    <t>N#C[S-]</t>
  </si>
  <si>
    <t>OC1=NN=C([C]1c1ccc(c(c1Cl)O)[N][N]c1cc(Cl)c(c(c1Cl)Cl)C1=C(Cl)N=N[C]1Cl)Cl</t>
  </si>
  <si>
    <t>OC1=NN=C[C]1C#CC12C3(O)C4C2(C2(C1(C3C42C#C[C]1C=NN=C1O)Cl)O)Cl</t>
  </si>
  <si>
    <t>['Cl[C]1N=NC(=C1C#CC12C3C4C1C1(C2(C3C41C#CC1=C[N]N=C1)O)Cl)Cl', '', '', '']</t>
  </si>
  <si>
    <t>Oc1cc(c(cc1[N][N]c1c(O)c(Cl)c(c(c1Cl)Cl)[C]1C(=NN=C1O)O)O)C1=C(Cl)[N]N=C1Cl</t>
  </si>
  <si>
    <t>[C-]#N</t>
  </si>
  <si>
    <t>COc1c([O-])c([O-])c(OC)c([O-])c1[O-]</t>
  </si>
  <si>
    <t>-</t>
  </si>
  <si>
    <t>n1ccc(C#Cc2ccccc2)cc1</t>
  </si>
  <si>
    <t>[N+]([O-])(=O)[O-]</t>
  </si>
  <si>
    <t>CH4</t>
  </si>
  <si>
    <t>CH3OH</t>
  </si>
  <si>
    <t>HCOOH</t>
  </si>
  <si>
    <t>Diff</t>
  </si>
  <si>
    <t xml:space="preserve"> HOMO/IP</t>
  </si>
  <si>
    <t>LUMO/EA</t>
  </si>
  <si>
    <t>HOMO/IP</t>
  </si>
  <si>
    <t>Metal Type</t>
  </si>
  <si>
    <t>Metal Core Type</t>
  </si>
  <si>
    <t>Double</t>
  </si>
  <si>
    <t>Single</t>
  </si>
  <si>
    <t>Post-Transition</t>
  </si>
  <si>
    <t>Halogens</t>
  </si>
  <si>
    <t>C1=CN=CC(/C=N/C2=C3C=CC=C(/N=C/C4C=NC=CC=4)C3=CC=C2)=C1</t>
  </si>
  <si>
    <t>O=NC1C=C(Cl)C=CC=1[O-]</t>
  </si>
  <si>
    <t>CN1C(=S)C(=S)N(C)CC1</t>
  </si>
  <si>
    <t>[O-]C(=O)C1=CC=C(C2N=C3N=C(N=C4N3C(=NC(=N4)C3=CC=C(C(=O)[O-])C(N)=C3)N=2)C2=CC=C(C(=O)[O-])C(N)=C2)C=C1N</t>
  </si>
  <si>
    <t>C1C=C([N+](=O)[O-])C=C([O-])C=1</t>
  </si>
  <si>
    <t>[n-]1c(c(c[n]1[O-])[N+]([O-])=O)[N+](=O)[O-]</t>
  </si>
  <si>
    <t>n1ccc(-c2nc(-c3ccncc3)nc(-c3ccncc3)n2)cc1</t>
  </si>
  <si>
    <t>[O-]C(c1c(-c2c3ccccc3ccc2C([O-])=O)c2ccccc2cc1)=O</t>
  </si>
  <si>
    <t>ClC1C([O-])=C([O-])C(Cl)=C([O-])C=1[O-]</t>
  </si>
  <si>
    <t>C12N=C[NH+]=CC=1NC(=S)N2</t>
  </si>
  <si>
    <t>[S-]C1C=C[NH+]=CC=1</t>
  </si>
  <si>
    <t>C1=CC2=C(C3C(C2=O)=CC=CN=3)N=C1</t>
  </si>
  <si>
    <t>c1(ccc(NC(C(Nc2ncc(C)cc2)=O)=O)nc1)C</t>
  </si>
  <si>
    <t>c1cnc(-c2c(-c3ncccc3)nc(-c3ncccc3)c(-c3ncccc3)n2)cc1</t>
  </si>
  <si>
    <t>C12=CC=CC=C1NC(C1=CC=NC=C1)=N2</t>
  </si>
  <si>
    <t>C[n+]1ccc(-c2[n-]nnn2)cc1</t>
  </si>
  <si>
    <t>N#Cc1ccc(C#N)cc1</t>
  </si>
  <si>
    <t>[O-]C(c1ncc(C)nc1)=O</t>
  </si>
  <si>
    <t>N[n]1c(-c2ccncc2)nnc1-c1ccncc1</t>
  </si>
  <si>
    <t>n1ccc(C2C3=NC(=C(C4=NC(=C(C5=NC(=C(C6=NC=2C=C6)c2ccncc2)C=C5)c2ccncc2)C=C4)c2ccncc2)C=C3)cc1 |c:7,11,15,t:19|</t>
  </si>
  <si>
    <t>[O-]C(c1c(O)cc(C([O-])=O)c(O)c1)=O</t>
  </si>
  <si>
    <t>Transition (with partially filled d-shell)</t>
  </si>
  <si>
    <t>I</t>
  </si>
  <si>
    <t>Br</t>
  </si>
  <si>
    <t>Cl</t>
  </si>
  <si>
    <t>Alkali</t>
  </si>
  <si>
    <t>Actinide</t>
  </si>
  <si>
    <t>Transition (with fully filled d-shell)</t>
  </si>
  <si>
    <t>c1[n-]ncc1-c1c(F)c2ccc(-c3cn[n-]c3)cc2cc1</t>
  </si>
  <si>
    <t>N1[N-]C=C([C]2C(C3C=N[N-]C=3F)[CH][C]=C3C(C[C]23)F)C=1 |^1:4,12,13,17|</t>
  </si>
  <si>
    <t>c1[n-]ncc1-c1cc2ccc(-c3c[n-]nc3)cc2cc1</t>
  </si>
  <si>
    <t>c1n[n-]cc1-c1c2CCc2c(-c2c[n-]nc2)c(F)c1</t>
  </si>
  <si>
    <t>Transition (both)</t>
  </si>
  <si>
    <t>F</t>
  </si>
  <si>
    <t xml:space="preserve">Single </t>
  </si>
  <si>
    <t>Br F</t>
  </si>
  <si>
    <t>Transition (with partially filled d-shell) / Lanthanide</t>
  </si>
  <si>
    <t>Lanthanide</t>
  </si>
  <si>
    <t>c1ncc(/C=N/N=C/c2cccnc2)cc1</t>
  </si>
  <si>
    <t>c1cnc(C(O)=O)cn1</t>
  </si>
  <si>
    <t>O=C(c1cc([N+]([O-])=O)cc([N+]([O-])=O)c1C)O</t>
  </si>
  <si>
    <t>Nc1n[nH]c(N)n1</t>
  </si>
  <si>
    <t>[O-][N+](c1cc(C(O)=O)cc(C(O)=O)c1)=O</t>
  </si>
  <si>
    <t>C#N</t>
  </si>
  <si>
    <t>c1c[n]c(C(c2ccccc2)=O)cc1</t>
  </si>
  <si>
    <t>n1ccc(/C=N/N=C/c2ccncc2)cc1</t>
  </si>
  <si>
    <t>Metal</t>
  </si>
  <si>
    <t>Number of Structures</t>
  </si>
  <si>
    <t>Percentage of Dataset</t>
  </si>
  <si>
    <t>[O-]C(C#CC#CC([O-])=O)=O</t>
  </si>
  <si>
    <t>COc1c2c(c(c(OC)c(OC)c2c(F)c(C([O-])=O)c1OC)C([O-])=O)F</t>
  </si>
  <si>
    <t>[O-]C(C#CC#CC#CC([O-])=O)=O</t>
  </si>
  <si>
    <t>[O-]C(C#CC12C3(N)C4(N)C5(C#CC([O-])=O)C3C1(N)C5(N)C24)=O</t>
  </si>
  <si>
    <t>O=C(NCC([O-])=O)c1cc(C(NCC([O-])=O)=O)ccc1</t>
  </si>
  <si>
    <t>NC1=[C-]C([n]2cncc2)=C(N)[C-]=C1[n]1cncc1</t>
  </si>
  <si>
    <t>Nc1c(-c2c(N)cc(C([O-])=O)cc2)ccc(C([O-])=O)c1</t>
  </si>
  <si>
    <t>[O-]C(c1c([N+](=O)[O-])c([N+](=O)[O-])c(C([O-])=O)c2c1cccc2)=O</t>
  </si>
  <si>
    <t>[O-]C(c1c(O)c(O)c(C#Cc2c(O)c(O)c(C([O-])=O)c(O)c2O)c(O)c1O)=O</t>
  </si>
  <si>
    <t>[O-]C(c1ccc(C([O-])=O)cc1)=O</t>
  </si>
  <si>
    <t>[S-]C(c1ccc(C([S-])=S)cc1)=S</t>
  </si>
  <si>
    <t>N(C)(C)C=O</t>
  </si>
  <si>
    <t>O=[N+](c1c(C([O-])=O)ccc(C([O-])=O)c1)[O-]</t>
  </si>
  <si>
    <t>[O-]C(c1c(N)c2sc(C([O-])=O)c(N)c2s1)=O</t>
  </si>
  <si>
    <t>[O-]C(c1c(O)c(O)c(C([O-])=O)c(O)c1O)=O</t>
  </si>
  <si>
    <t>[O-]C(c1c(O)cc(C#Cc2cc(O)c(C([O-])=O)c(O)c2)cc1O)=O</t>
  </si>
  <si>
    <t>[O-]C(c1c(N)cc(C#Cc2cc(N)c(C([O-])=O)cc2)cc1)=O</t>
  </si>
  <si>
    <t>[O-]C(c1c(C([O-])=O)c([N+]([O-])=O)ccc1)=O</t>
  </si>
  <si>
    <t>c1nnccc1</t>
  </si>
  <si>
    <t>C/C(/c1ccncc1)=N\N=C(\c1ccncc1)/C</t>
  </si>
  <si>
    <t>[O-]C(c1ccc(/C=C/c2ccc(C([O-])=O)cc2)cc1)=O</t>
  </si>
  <si>
    <t>n1ccc(-c2ccncc2)cc1</t>
  </si>
  <si>
    <t>[O-]C(C([O-])=O)=O</t>
  </si>
  <si>
    <t>N(/N=C/c1ccncc1)=C\c1ccncc1</t>
  </si>
  <si>
    <t>[O-]C(c1cc2c(-c3ccc(C([O-])=O)cc3C2(C)C)cc1)=O</t>
  </si>
  <si>
    <t>O=[N+](c1c(C([O-])=O)ccc(-c2cc([N+]([O-])=O)c(C([O-])=O)cc2)c1)[O-]</t>
  </si>
  <si>
    <t>[O-]C(c1c(C)c2sc(C([O-])=O)c(C)c2s1)=O</t>
  </si>
  <si>
    <t>[O-]C(c1c(Cl)c(Cl)cc(Cl)c1[O-])=O</t>
  </si>
  <si>
    <t>CCO[P-]([S-])([S-])OCC</t>
  </si>
  <si>
    <t>FC(S(=O)(=O)[O-])(F)F</t>
  </si>
  <si>
    <t>S=c1sc2SCCSc2s1</t>
  </si>
  <si>
    <t>[O-]C(C1SCCSC=1C([O-])=O)=O</t>
  </si>
  <si>
    <t>O=C([O-])c1cc(C(=O)[O-])cc(N=[N+]=[N-])c1</t>
  </si>
  <si>
    <t>n1ccc(C#CC#Cc2ccncc2)cc1</t>
  </si>
  <si>
    <t>O=S(c1cccc(-c2nc(-c3ccccn3)nnc2-c2cccc(S(=O)(=O)[O-])c2)c1)(=O)[O-]</t>
  </si>
  <si>
    <t>C(C(=O)[O-])([H])([H])[H]</t>
  </si>
  <si>
    <t>[O-]C(c1c2CCc2c(C([O-])=O)c(O)c1O)=O</t>
  </si>
  <si>
    <t>[O-]C(c1c2ccccc2c(C([O-])=O)cc1)=O</t>
  </si>
  <si>
    <t>c1ccc(/C=N/N=C/c2cnccc2)cn1</t>
  </si>
  <si>
    <t>[O-]C(c1ccc(/N=N/c2ccc(C([O-])=O)cc2)cc1)=O</t>
  </si>
  <si>
    <t>c1ccncc1</t>
  </si>
  <si>
    <t>c1ncc(-c2ccc(-c3cnccn3)nn2)nc1</t>
  </si>
  <si>
    <t>Oc1c(O)cc2c(c(O)c(O)c(C([O-])=O)c2c1)C([O-])=O</t>
  </si>
  <si>
    <t>[O-]C(c1sc2cc(C([O-])=O)sc2c1)=O</t>
  </si>
  <si>
    <t>c1cc2nc3ccccc3nc2cc1</t>
  </si>
  <si>
    <t>[O-]C(c1c(O)c(Cc2c3ccccc3cc(C([O-])=O)c2O)c2c(cccc2)c1)=O</t>
  </si>
  <si>
    <t>n1ccc(/C=C/c2ccncc2)cc1</t>
  </si>
  <si>
    <t>Cc1c(C)nc2c(cccc2)n1</t>
  </si>
  <si>
    <t>[O-]C(Cc1ccc(CC([O-])=O)cc1)=O</t>
  </si>
  <si>
    <t>n1ccc(/N=N/c2ccncc2)cc1</t>
  </si>
  <si>
    <t>N#C[N-]C#N</t>
  </si>
  <si>
    <t>N(/N=C/c1occc1)=C\c1occc1</t>
  </si>
  <si>
    <t>Nc1nc(N)cc(/N=N/c2c(N)c(N)ncc2)c1</t>
  </si>
  <si>
    <t>[O-]C(c1cc2c(cc3cc(C([O-])=O)cc4c3c2c(cc4Br)c1)Br)=O</t>
  </si>
  <si>
    <t>[O-]C(c1c(N)cc(/N=N/c2cc(N)c(C([O-])=O)cc2)cc1)=O</t>
  </si>
  <si>
    <t>[O-]C(C(C)NCc1c([O-])cccc1)=O</t>
  </si>
  <si>
    <t>[O-]C(c1c2c(c(c(O)c(O)c2c(C([O-])=O)c(O)c1O)O)O)=O</t>
  </si>
  <si>
    <t>c1cc(-c2cccc(-c3ccccn3)n2)ncc1</t>
  </si>
  <si>
    <t>C(=O)(c1ccc(C([O-])=O)cc1)[O-]</t>
  </si>
  <si>
    <t>c1nc2c(c3[nH]c(-c4ccc(OC)cc4)nc3c3c2nccc3)cc1</t>
  </si>
  <si>
    <t>c1nc(-c2nc(-c3ncccc3)c(-c3ccccn3)nc2-c2ncccc2)ccc1</t>
  </si>
  <si>
    <t>P(O)([O-])(Cc1ccc(CP(O)([O-])=O)cc1)=O</t>
  </si>
  <si>
    <t>[O-]c1c(/C=N/CC(=O)[O-])cccc1</t>
  </si>
  <si>
    <t>C([S-])#N</t>
  </si>
  <si>
    <t>c1nccc(C([O-])=O)c1</t>
  </si>
  <si>
    <t>COC1(C2(C([O-])=O)CCC(C([O-])=O)(CC2)C1)OC</t>
  </si>
  <si>
    <t>[O-]C(c1ccc(C#Cc2ccc(C([O-])=O)cc2)cc1)=O</t>
  </si>
  <si>
    <t>n1ccc(C#Cc2ccncc2)cc1</t>
  </si>
  <si>
    <t>Fc1nccc(/C=C/c2cc(F)ncc2)c1</t>
  </si>
  <si>
    <t>[O-]C(=O)c1ccc(/C=C/c2cc(F)c(C(=O)[O-])cc2)cc1F</t>
  </si>
  <si>
    <t>[O-]C(c1cc2sc(C([O-])=O)c(Br)c2s1)=O</t>
  </si>
  <si>
    <t>[O-]C(c1nc(C([O-])=O)ccc1)=O</t>
  </si>
  <si>
    <t>[O-]S([O-])(=O)=O</t>
  </si>
  <si>
    <t>CNC1C2(C([O-])=O)CC(Cl)(Cl)C(C(Cl)C2NC)(C([O-])=O)C1Cl</t>
  </si>
  <si>
    <t>Cc1c(C#Cc2c(C)cc(C([O-])=O)cc2)ccc(C([O-])=O)c1</t>
  </si>
  <si>
    <t>Fc1nccnc1</t>
  </si>
  <si>
    <t>[O-]C(c1cc(F)c(C([O-])=O)cc1)=O</t>
  </si>
  <si>
    <t>CCOC12C3(CC)C4(CC)C5(OCC)C3(C([O-])=O)C1(CC)C5(CC)C24C([O-])=O</t>
  </si>
  <si>
    <t>Clc1cc(-c2cc(Cl)ncc2)ccn1</t>
  </si>
  <si>
    <t>[O-]C(c1c(Cl)cc(-c2cc(Cl)c(C([O-])=O)cc2)cc1)=O</t>
  </si>
  <si>
    <t>[O-]C(c1cc2sc(C([O-])=O)c(C)c2s1)=O</t>
  </si>
  <si>
    <t>[O-]C(=O)c1ccc(C#Cc2ccc(C(=O)[O-])c(S(O)(=O)=O)c2)cc1</t>
  </si>
  <si>
    <t>[O-]C(c1cc2c3c(ccc2cc1)c(C([O-])=O)ccc3)=O</t>
  </si>
  <si>
    <t>[O-]S([O-])(O)c1cc(C#Cc2ccncc2)ccn1</t>
  </si>
  <si>
    <t>COc1c2ccc(C([O-])=O)c(OC)c2c2c(c3c(cc2)cc(C#N)c(C([O-])=O)c3)c1</t>
  </si>
  <si>
    <t>c1cc2nccnc2cc1</t>
  </si>
  <si>
    <t>[O-]C(C#CC12C3C4C5(C#CC([O-])=O)C3C1C5C24)=O</t>
  </si>
  <si>
    <t>[O-]C(c1c2c(cccc2c(C([O-])=O)cc1)F)=O</t>
  </si>
  <si>
    <t>Clc1c2cncc3cc(Cl)c4c(c23)c(cnc4)c1</t>
  </si>
  <si>
    <t>[O-]C(c1cc2c(cc(C([O-])=O)cc2c(O)c1)O)=O</t>
  </si>
  <si>
    <t>[O-]C(c1cc2c(cc3cc(C([O-])=O)cc4c3c2c(cc4Cl)c1)Cl)=O</t>
  </si>
  <si>
    <t>Oc1c(-c2c(O)cc(C([O-])=O)cc2)ccc(C([O-])=O)c1</t>
  </si>
  <si>
    <t>CCCOC(C=N)=N</t>
  </si>
  <si>
    <t>[O-]C(/C(/OCCC)=C/C=C/C([O-])=O)=O</t>
  </si>
  <si>
    <t>COC12C3(c4ccccc4)C4(C#CC([O-])=O)C5(OC)C3C1(C#CC([O-])=O)C5(c1ccccc1)C24</t>
  </si>
  <si>
    <t>Brc1c(Br)c2cncc3c(Br)c(Br)c4c(c23)c1cnc4</t>
  </si>
  <si>
    <t>[O-]C(c1cc2c(c(Br)c3cc(C([O-])=O)cc4c3c2c(c(c4Br)Br)c1)Br)=O</t>
  </si>
  <si>
    <t>[O-]C(c1c(O)c2sc(C([O-])=O)c(O)c2s1)=O</t>
  </si>
  <si>
    <t>I/N=C/C=N</t>
  </si>
  <si>
    <t>[O-]C(/C=C(\I)/C=C(\I)/C([O-])=O)=O</t>
  </si>
  <si>
    <t>[O-]C(c1cc2c3c(c(I)cc2c(I)c1)c1cc(C([O-])=O)c(I)c(I)c1c(I)c3)=O</t>
  </si>
  <si>
    <t>CNC1(C2(CCC(CC2)(C#CC([O-])=O)C1)C#CC([O-])=O)NC</t>
  </si>
  <si>
    <t>CNc1c2C(N(C(c3ccc4c(c23)c(C(N(C4=O)c2ccc(C([O-])=O)cc2)=O)c1)=O)c1ccc(C([O-])=O)cc1)=O</t>
  </si>
  <si>
    <t>N#CC12CCC(C#N)(CC1)CC2</t>
  </si>
  <si>
    <t>CCc1c2c(cc(C([O-])=O)c(CC)c2c(F)c(F)c1C([O-])=O)F</t>
  </si>
  <si>
    <t>CCc1c2c3c(ccc2ccc1C([O-])=O)c(C([O-])=O)c(CC)c(F)c3</t>
  </si>
  <si>
    <t>CCc1c2cnccc2c(F)nc1</t>
  </si>
  <si>
    <t>COC1C2(C(N)C(N)C(C(N)C2)(C([O-])=O)C1)C([O-])=O</t>
  </si>
  <si>
    <t>COc1c(/N=N/c2ccc(C([O-])=O)cc2)ccc(C([O-])=O)c1</t>
  </si>
  <si>
    <t>COc1c(/N=N/c2c(N)cncc2)cc(N)nc1</t>
  </si>
  <si>
    <t>Ic1c2cc(-c3ccccc3)nc(I)c2cc(-c2ccccc2)n1</t>
  </si>
  <si>
    <t>[O-]C(c1c2ccc(I)c(I)c2c(C([O-])=O)c2ccc(I)c(I)c12)=O</t>
  </si>
  <si>
    <t>[O-]C(c1c(I)c2c(cc(C([O-])=O)c(I)c2c(I)c1)I)=O</t>
  </si>
  <si>
    <t>[NH3+]c1cc(C(=O)[O-])cc(C(=O)[O-])c1</t>
  </si>
  <si>
    <t>Nc1cc(C(=O)[O-])cc(C(=O)[O-])c1</t>
  </si>
  <si>
    <t>[O-]C(c1ccc(Oc2ccc(C([O-])=O)cc2)cc1)=O</t>
  </si>
  <si>
    <t>CN(C)C=O</t>
  </si>
  <si>
    <t>C(=O)([O-])/C=C/C=C(/C([O-])=O)\OCC</t>
  </si>
  <si>
    <t>CCOc1cc(OCC)ccc1-c1cc(C(=O)[O-])c(-c2ccccc2)cc1C(=O)[O-]</t>
  </si>
  <si>
    <t>CCOc1ccc(-c2cc(C(=O)[O-])c(-c3cccc(OCC)c3)cc2C(=O)[O-])cc1</t>
  </si>
  <si>
    <t>C(=O)([O-])/C=C/C(=C/C([O-])=O)/C#N</t>
  </si>
  <si>
    <t>[O-]C(=O)c1cc(-c2ccccc2)c(C(=O)[O-])cc1-c1ccccc1</t>
  </si>
  <si>
    <t>CCc1c(C#CC([O-])=O)c(CC)cc(C#CC([O-])=O)c1</t>
  </si>
  <si>
    <t>CCc1c(C#CC([O-])=O)c(NC)cc(C#CC([O-])=O)c1</t>
  </si>
  <si>
    <t>CNc1c2cc(C([O-])=O)cc3ccc4c(c23)c(cc(C([O-])=O)c4)c1</t>
  </si>
  <si>
    <t>CNc1c2cc(C([O-])=O)cc3cc(NC)c4c(c23)c(cc(C([O-])=O)c4)c1</t>
  </si>
  <si>
    <t>[O-]C(C#Cc1ccc(C#CC([O-])=O)cc1)=O</t>
  </si>
  <si>
    <t>[O-]C(c1cc2ccc3cc(C([O-])=O)cc4c3c2c(cc4)c1)=O</t>
  </si>
  <si>
    <t>Average Difference (By Metal Type)</t>
  </si>
  <si>
    <t>Number of Structures (By Metal Type)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</si>
</sst>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scheme val="minor"/>
    </font>
    <font>
      <sz val="10"/>
      <color theme="1"/>
      <name val="Arial"/>
      <family val="2"/>
    </font>
    <font>
      <sz val="11"/>
      <color theme="2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1" fillId="12" borderId="12" xfId="21" applyBorder="1" applyAlignment="1">
      <alignment horizontal="center"/>
    </xf>
    <xf numFmtId="0" fontId="0" fillId="0" borderId="12" xfId="0" applyBorder="1"/>
    <xf numFmtId="0" fontId="18" fillId="0" borderId="12" xfId="0" applyFont="1" applyBorder="1"/>
    <xf numFmtId="0" fontId="1" fillId="15" borderId="0" xfId="24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7" xfId="0" applyBorder="1"/>
    <xf numFmtId="0" fontId="0" fillId="0" borderId="18" xfId="0" applyBorder="1"/>
    <xf numFmtId="0" fontId="0" fillId="0" borderId="16" xfId="0" applyBorder="1"/>
    <xf numFmtId="0" fontId="0" fillId="0" borderId="20" xfId="0" applyBorder="1"/>
    <xf numFmtId="0" fontId="0" fillId="33" borderId="0" xfId="0" applyFill="1"/>
    <xf numFmtId="0" fontId="17" fillId="0" borderId="0" xfId="0" applyFont="1"/>
    <xf numFmtId="0" fontId="0" fillId="0" borderId="21" xfId="0" applyBorder="1"/>
    <xf numFmtId="0" fontId="0" fillId="0" borderId="22" xfId="0" applyBorder="1"/>
    <xf numFmtId="0" fontId="0" fillId="33" borderId="13" xfId="0" applyFill="1" applyBorder="1" applyAlignment="1">
      <alignment vertical="center"/>
    </xf>
    <xf numFmtId="0" fontId="0" fillId="0" borderId="23" xfId="0" applyBorder="1"/>
    <xf numFmtId="0" fontId="0" fillId="0" borderId="0" xfId="0" applyAlignment="1">
      <alignment horizontal="center"/>
    </xf>
    <xf numFmtId="0" fontId="0" fillId="0" borderId="0" xfId="0" quotePrefix="1"/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33" borderId="0" xfId="0" applyFill="1" applyAlignment="1">
      <alignment horizontal="center"/>
    </xf>
    <xf numFmtId="0" fontId="0" fillId="0" borderId="13" xfId="0" quotePrefix="1" applyBorder="1"/>
    <xf numFmtId="0" fontId="0" fillId="0" borderId="0" xfId="42" quotePrefix="1" applyNumberFormat="1" applyFont="1" applyProtection="1"/>
    <xf numFmtId="0" fontId="0" fillId="33" borderId="15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0" fillId="0" borderId="15" xfId="0" applyFont="1" applyBorder="1"/>
    <xf numFmtId="0" fontId="20" fillId="0" borderId="20" xfId="0" applyFont="1" applyBorder="1"/>
    <xf numFmtId="0" fontId="20" fillId="0" borderId="13" xfId="0" applyFont="1" applyBorder="1"/>
    <xf numFmtId="0" fontId="21" fillId="33" borderId="0" xfId="0" applyFont="1" applyFill="1"/>
    <xf numFmtId="0" fontId="20" fillId="0" borderId="0" xfId="0" applyFont="1"/>
    <xf numFmtId="0" fontId="21" fillId="33" borderId="15" xfId="0" applyFont="1" applyFill="1" applyBorder="1"/>
    <xf numFmtId="0" fontId="21" fillId="33" borderId="13" xfId="0" applyFont="1" applyFill="1" applyBorder="1" applyAlignment="1">
      <alignment vertical="center"/>
    </xf>
    <xf numFmtId="0" fontId="0" fillId="0" borderId="14" xfId="15" applyFont="1" applyFill="1" applyBorder="1"/>
    <xf numFmtId="0" fontId="0" fillId="0" borderId="13" xfId="0" quotePrefix="1" applyBorder="1" applyAlignment="1">
      <alignment horizontal="center" vertical="center"/>
    </xf>
    <xf numFmtId="0" fontId="0" fillId="0" borderId="13" xfId="42" quotePrefix="1" applyNumberFormat="1" applyFont="1" applyBorder="1" applyAlignment="1" applyProtection="1">
      <alignment horizontal="center" vertical="center"/>
    </xf>
    <xf numFmtId="0" fontId="0" fillId="33" borderId="14" xfId="0" applyFill="1" applyBorder="1"/>
    <xf numFmtId="0" fontId="0" fillId="33" borderId="13" xfId="0" applyFill="1" applyBorder="1"/>
    <xf numFmtId="0" fontId="0" fillId="0" borderId="18" xfId="0" applyBorder="1" applyAlignment="1">
      <alignment horizontal="center"/>
    </xf>
    <xf numFmtId="0" fontId="17" fillId="9" borderId="10" xfId="18" applyBorder="1" applyAlignment="1">
      <alignment horizontal="center"/>
    </xf>
    <xf numFmtId="0" fontId="17" fillId="9" borderId="11" xfId="18" applyBorder="1" applyAlignment="1">
      <alignment horizontal="center"/>
    </xf>
    <xf numFmtId="0" fontId="1" fillId="14" borderId="10" xfId="23" applyBorder="1" applyAlignment="1">
      <alignment horizontal="center"/>
    </xf>
    <xf numFmtId="0" fontId="1" fillId="14" borderId="11" xfId="23" applyBorder="1" applyAlignment="1">
      <alignment horizontal="center"/>
    </xf>
    <xf numFmtId="0" fontId="18" fillId="30" borderId="10" xfId="39" applyFont="1" applyBorder="1" applyAlignment="1">
      <alignment horizontal="center"/>
    </xf>
    <xf numFmtId="0" fontId="18" fillId="30" borderId="11" xfId="39" applyFont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540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7C8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7C8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7C8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7C8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7C8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7C8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7C80"/>
        </patternFill>
      </fill>
    </dxf>
    <dxf>
      <font>
        <b/>
        <i val="0"/>
        <color rgb="FFFFC000"/>
      </font>
    </dxf>
    <dxf>
      <font>
        <b/>
        <i val="0"/>
        <color theme="6"/>
      </font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7C8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7C8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7C8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7C8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7C80"/>
        </patternFill>
      </fill>
    </dxf>
    <dxf>
      <font>
        <b/>
        <i val="0"/>
        <color theme="6"/>
      </font>
    </dxf>
    <dxf>
      <font>
        <b/>
        <i val="0"/>
        <color rgb="FFFFC000"/>
      </font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7C8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7C8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7C8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7C8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7C80"/>
        </patternFill>
      </fill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rgb="FFFFC000"/>
      </font>
    </dxf>
    <dxf>
      <font>
        <b/>
        <i val="0"/>
        <color theme="6"/>
      </font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7C8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7C8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7C80"/>
        </patternFill>
      </fill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7C8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7C80"/>
        </patternFill>
      </fill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strike val="0"/>
        <u val="none"/>
        <color rgb="FFFFC000"/>
      </font>
      <fill>
        <patternFill patternType="none">
          <bgColor auto="1"/>
        </patternFill>
      </fill>
    </dxf>
    <dxf>
      <font>
        <b/>
        <i val="0"/>
        <strike val="0"/>
        <u val="none"/>
        <color rgb="FFFFC000"/>
      </font>
      <fill>
        <patternFill patternType="none">
          <bgColor auto="1"/>
        </patternFill>
      </fill>
    </dxf>
    <dxf>
      <font>
        <b/>
        <i val="0"/>
        <strike val="0"/>
        <u val="none"/>
        <color rgb="FFFFC000"/>
      </font>
      <fill>
        <patternFill patternType="none">
          <bgColor auto="1"/>
        </patternFill>
      </fill>
    </dxf>
    <dxf>
      <font>
        <b/>
        <i val="0"/>
        <strike val="0"/>
        <u val="none"/>
        <color rgb="FFFFC000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7C80"/>
        </patternFill>
      </fill>
    </dxf>
    <dxf>
      <font>
        <b/>
        <i val="0"/>
        <color rgb="FFFFC000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rgb="FFFFC000"/>
      </font>
    </dxf>
    <dxf>
      <font>
        <b/>
        <i val="0"/>
        <color theme="6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strike val="0"/>
        <u val="none"/>
        <color rgb="FFFFC000"/>
      </font>
      <fill>
        <patternFill patternType="none">
          <bgColor auto="1"/>
        </patternFill>
      </fill>
    </dxf>
    <dxf>
      <font>
        <b/>
        <i val="0"/>
        <strike val="0"/>
        <u val="none"/>
        <color rgb="FFFFC000"/>
      </font>
      <fill>
        <patternFill patternType="none">
          <bgColor auto="1"/>
        </patternFill>
      </fill>
    </dxf>
    <dxf>
      <font>
        <b/>
        <i val="0"/>
        <strike val="0"/>
        <u val="none"/>
        <color rgb="FFFFC000"/>
      </font>
      <fill>
        <patternFill patternType="none">
          <bgColor auto="1"/>
        </patternFill>
      </fill>
    </dxf>
    <dxf>
      <font>
        <b/>
        <i val="0"/>
        <strike val="0"/>
        <u val="none"/>
        <color rgb="FFFFC000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7C80"/>
        </patternFill>
      </fill>
    </dxf>
    <dxf>
      <font>
        <b/>
        <i val="0"/>
        <color rgb="FFFFC000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color rgb="FF9C5700"/>
      </font>
      <fill>
        <patternFill>
          <bgColor rgb="FFFFEB9C"/>
        </patternFill>
      </fill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b/>
        <i val="0"/>
        <color theme="6"/>
      </font>
    </dxf>
    <dxf>
      <font>
        <color rgb="FF006100"/>
      </font>
      <fill>
        <patternFill>
          <bgColor rgb="FFC6EFCE"/>
        </patternFill>
      </fill>
    </dxf>
    <dxf>
      <font>
        <b/>
        <i val="0"/>
        <strike val="0"/>
        <u val="none"/>
        <color rgb="FFFFC000"/>
      </font>
      <fill>
        <patternFill patternType="none">
          <bgColor auto="1"/>
        </patternFill>
      </fill>
    </dxf>
    <dxf>
      <font>
        <b/>
        <i val="0"/>
        <strike val="0"/>
        <u val="none"/>
        <color rgb="FFFFC000"/>
      </font>
      <fill>
        <patternFill patternType="none">
          <bgColor auto="1"/>
        </patternFill>
      </fill>
    </dxf>
    <dxf>
      <font>
        <b/>
        <i val="0"/>
        <strike val="0"/>
        <u val="none"/>
        <color rgb="FFFFC000"/>
      </font>
      <fill>
        <patternFill patternType="none">
          <bgColor auto="1"/>
        </patternFill>
      </fill>
    </dxf>
    <dxf>
      <font>
        <b/>
        <i val="0"/>
        <strike val="0"/>
        <u val="none"/>
        <color rgb="FFFFC00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CC99"/>
      <color rgb="FFFF7C80"/>
      <color rgb="FFFF505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6" Type="http://schemas.microsoft.com/office/2017/06/relationships/rdRichValue" Target="richData/rdrichvalue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22/10/relationships/richValueRel" Target="richData/richValueRel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eetMetadata" Target="metadata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'Distribution Full Set'!$A$1:$A$94</c:f>
              <c:strCache>
                <c:ptCount val="94"/>
                <c:pt idx="0">
                  <c:v>U</c:v>
                </c:pt>
                <c:pt idx="1">
                  <c:v>Cu</c:v>
                </c:pt>
                <c:pt idx="2">
                  <c:v>Zn</c:v>
                </c:pt>
                <c:pt idx="3">
                  <c:v>Ni</c:v>
                </c:pt>
                <c:pt idx="4">
                  <c:v>Co</c:v>
                </c:pt>
                <c:pt idx="5">
                  <c:v>B</c:v>
                </c:pt>
                <c:pt idx="6">
                  <c:v>Al</c:v>
                </c:pt>
                <c:pt idx="7">
                  <c:v>Mn</c:v>
                </c:pt>
                <c:pt idx="8">
                  <c:v>Ag</c:v>
                </c:pt>
                <c:pt idx="9">
                  <c:v>Fe</c:v>
                </c:pt>
                <c:pt idx="10">
                  <c:v>Cd</c:v>
                </c:pt>
                <c:pt idx="11">
                  <c:v>Mo</c:v>
                </c:pt>
                <c:pt idx="12">
                  <c:v>Si</c:v>
                </c:pt>
                <c:pt idx="13">
                  <c:v>Zr</c:v>
                </c:pt>
                <c:pt idx="14">
                  <c:v>V</c:v>
                </c:pt>
                <c:pt idx="15">
                  <c:v>K</c:v>
                </c:pt>
                <c:pt idx="16">
                  <c:v>Gd</c:v>
                </c:pt>
                <c:pt idx="17">
                  <c:v>Pt</c:v>
                </c:pt>
                <c:pt idx="18">
                  <c:v>Y</c:v>
                </c:pt>
                <c:pt idx="19">
                  <c:v>Tb</c:v>
                </c:pt>
                <c:pt idx="20">
                  <c:v>Hg</c:v>
                </c:pt>
                <c:pt idx="21">
                  <c:v>Sm</c:v>
                </c:pt>
                <c:pt idx="22">
                  <c:v>Dy</c:v>
                </c:pt>
                <c:pt idx="23">
                  <c:v>Mg</c:v>
                </c:pt>
                <c:pt idx="24">
                  <c:v>Sr</c:v>
                </c:pt>
                <c:pt idx="25">
                  <c:v>La</c:v>
                </c:pt>
                <c:pt idx="26">
                  <c:v>Nd</c:v>
                </c:pt>
                <c:pt idx="27">
                  <c:v>Na</c:v>
                </c:pt>
                <c:pt idx="28">
                  <c:v>Pd</c:v>
                </c:pt>
                <c:pt idx="29">
                  <c:v>Ba</c:v>
                </c:pt>
                <c:pt idx="30">
                  <c:v>Li</c:v>
                </c:pt>
                <c:pt idx="31">
                  <c:v>Ca</c:v>
                </c:pt>
                <c:pt idx="32">
                  <c:v>Pr</c:v>
                </c:pt>
                <c:pt idx="33">
                  <c:v>W</c:v>
                </c:pt>
                <c:pt idx="34">
                  <c:v>Rh</c:v>
                </c:pt>
                <c:pt idx="35">
                  <c:v>Au</c:v>
                </c:pt>
                <c:pt idx="36">
                  <c:v>Er</c:v>
                </c:pt>
                <c:pt idx="37">
                  <c:v>Pb</c:v>
                </c:pt>
                <c:pt idx="38">
                  <c:v>Cs</c:v>
                </c:pt>
                <c:pt idx="39">
                  <c:v>Sn</c:v>
                </c:pt>
                <c:pt idx="40">
                  <c:v>Tc</c:v>
                </c:pt>
                <c:pt idx="41">
                  <c:v>Ho</c:v>
                </c:pt>
                <c:pt idx="42">
                  <c:v>Rb</c:v>
                </c:pt>
                <c:pt idx="43">
                  <c:v>No</c:v>
                </c:pt>
                <c:pt idx="44">
                  <c:v>Nb</c:v>
                </c:pt>
                <c:pt idx="45">
                  <c:v>Hf</c:v>
                </c:pt>
                <c:pt idx="46">
                  <c:v>Tl</c:v>
                </c:pt>
                <c:pt idx="47">
                  <c:v>Yb</c:v>
                </c:pt>
                <c:pt idx="48">
                  <c:v>Cr</c:v>
                </c:pt>
                <c:pt idx="49">
                  <c:v>In</c:v>
                </c:pt>
                <c:pt idx="50">
                  <c:v>Ce</c:v>
                </c:pt>
                <c:pt idx="51">
                  <c:v>Ga</c:v>
                </c:pt>
                <c:pt idx="52">
                  <c:v>Re</c:v>
                </c:pt>
                <c:pt idx="53">
                  <c:v>Te</c:v>
                </c:pt>
                <c:pt idx="54">
                  <c:v>Ti</c:v>
                </c:pt>
                <c:pt idx="55">
                  <c:v>As</c:v>
                </c:pt>
                <c:pt idx="56">
                  <c:v>Bi</c:v>
                </c:pt>
                <c:pt idx="57">
                  <c:v>Ac</c:v>
                </c:pt>
                <c:pt idx="58">
                  <c:v>Ru</c:v>
                </c:pt>
                <c:pt idx="59">
                  <c:v>Eu</c:v>
                </c:pt>
                <c:pt idx="60">
                  <c:v>Os</c:v>
                </c:pt>
                <c:pt idx="61">
                  <c:v>Tm</c:v>
                </c:pt>
                <c:pt idx="62">
                  <c:v>Db</c:v>
                </c:pt>
                <c:pt idx="63">
                  <c:v>Ir</c:v>
                </c:pt>
                <c:pt idx="64">
                  <c:v>Sb</c:v>
                </c:pt>
                <c:pt idx="65">
                  <c:v>Sc</c:v>
                </c:pt>
                <c:pt idx="66">
                  <c:v>Th</c:v>
                </c:pt>
                <c:pt idx="67">
                  <c:v>Am</c:v>
                </c:pt>
                <c:pt idx="68">
                  <c:v>Be</c:v>
                </c:pt>
                <c:pt idx="69">
                  <c:v>Bh</c:v>
                </c:pt>
                <c:pt idx="70">
                  <c:v>Bk</c:v>
                </c:pt>
                <c:pt idx="71">
                  <c:v>Cf</c:v>
                </c:pt>
                <c:pt idx="72">
                  <c:v>Cm</c:v>
                </c:pt>
                <c:pt idx="73">
                  <c:v>Cn</c:v>
                </c:pt>
                <c:pt idx="74">
                  <c:v>Ds</c:v>
                </c:pt>
                <c:pt idx="75">
                  <c:v>Es</c:v>
                </c:pt>
                <c:pt idx="76">
                  <c:v>Fm</c:v>
                </c:pt>
                <c:pt idx="77">
                  <c:v>Fr</c:v>
                </c:pt>
                <c:pt idx="78">
                  <c:v>Ge</c:v>
                </c:pt>
                <c:pt idx="79">
                  <c:v>Hs</c:v>
                </c:pt>
                <c:pt idx="80">
                  <c:v>Lr</c:v>
                </c:pt>
                <c:pt idx="81">
                  <c:v>Lu</c:v>
                </c:pt>
                <c:pt idx="82">
                  <c:v>Md</c:v>
                </c:pt>
                <c:pt idx="83">
                  <c:v>Mt</c:v>
                </c:pt>
                <c:pt idx="84">
                  <c:v>Np</c:v>
                </c:pt>
                <c:pt idx="85">
                  <c:v>Pa</c:v>
                </c:pt>
                <c:pt idx="86">
                  <c:v>Pm</c:v>
                </c:pt>
                <c:pt idx="87">
                  <c:v>Po</c:v>
                </c:pt>
                <c:pt idx="88">
                  <c:v>Pu</c:v>
                </c:pt>
                <c:pt idx="89">
                  <c:v>Ra</c:v>
                </c:pt>
                <c:pt idx="90">
                  <c:v>Rf</c:v>
                </c:pt>
                <c:pt idx="91">
                  <c:v>Rg</c:v>
                </c:pt>
                <c:pt idx="92">
                  <c:v>Sg</c:v>
                </c:pt>
                <c:pt idx="93">
                  <c:v>Ta</c:v>
                </c:pt>
              </c:strCache>
            </c:strRef>
          </c:cat>
          <c:val>
            <c:numRef>
              <c:f>'Distribution Full Set'!$C$1:$C$94</c:f>
              <c:numCache>
                <c:formatCode>General</c:formatCode>
                <c:ptCount val="94"/>
                <c:pt idx="0">
                  <c:v>40.57169202397418</c:v>
                </c:pt>
                <c:pt idx="1">
                  <c:v>39.834024896265561</c:v>
                </c:pt>
                <c:pt idx="2">
                  <c:v>18.76440756108806</c:v>
                </c:pt>
                <c:pt idx="3">
                  <c:v>12.678653757491931</c:v>
                </c:pt>
                <c:pt idx="4">
                  <c:v>8.1143384047948359</c:v>
                </c:pt>
                <c:pt idx="5">
                  <c:v>6.5006915629322277</c:v>
                </c:pt>
                <c:pt idx="6">
                  <c:v>4.0110650069156293</c:v>
                </c:pt>
                <c:pt idx="7">
                  <c:v>3.9188566159520515</c:v>
                </c:pt>
                <c:pt idx="8">
                  <c:v>3.642231443061319</c:v>
                </c:pt>
                <c:pt idx="9">
                  <c:v>2.904564315352697</c:v>
                </c:pt>
                <c:pt idx="10">
                  <c:v>2.1207929921622868</c:v>
                </c:pt>
                <c:pt idx="11">
                  <c:v>1.8441678192715538</c:v>
                </c:pt>
                <c:pt idx="12">
                  <c:v>1.3831258644536653</c:v>
                </c:pt>
                <c:pt idx="13">
                  <c:v>1.3370216689718764</c:v>
                </c:pt>
                <c:pt idx="14">
                  <c:v>1.1526048870447212</c:v>
                </c:pt>
                <c:pt idx="15">
                  <c:v>0.73766712770862142</c:v>
                </c:pt>
                <c:pt idx="16">
                  <c:v>0.73766712770862142</c:v>
                </c:pt>
                <c:pt idx="17">
                  <c:v>0.69156293222683263</c:v>
                </c:pt>
                <c:pt idx="18">
                  <c:v>0.69156293222683263</c:v>
                </c:pt>
                <c:pt idx="19">
                  <c:v>0.69156293222683263</c:v>
                </c:pt>
                <c:pt idx="20">
                  <c:v>0.64545873674504373</c:v>
                </c:pt>
                <c:pt idx="21">
                  <c:v>0.55325034578146615</c:v>
                </c:pt>
                <c:pt idx="22">
                  <c:v>0.50714615029967725</c:v>
                </c:pt>
                <c:pt idx="23">
                  <c:v>0.41493775933609961</c:v>
                </c:pt>
                <c:pt idx="24">
                  <c:v>0.41493775933609961</c:v>
                </c:pt>
                <c:pt idx="25">
                  <c:v>0.41493775933609961</c:v>
                </c:pt>
                <c:pt idx="26">
                  <c:v>0.41493775933609961</c:v>
                </c:pt>
                <c:pt idx="27">
                  <c:v>0.36883356385431071</c:v>
                </c:pt>
                <c:pt idx="28">
                  <c:v>0.36883356385431071</c:v>
                </c:pt>
                <c:pt idx="29">
                  <c:v>0.36883356385431071</c:v>
                </c:pt>
                <c:pt idx="30">
                  <c:v>0.32272936837252186</c:v>
                </c:pt>
                <c:pt idx="31">
                  <c:v>0.32272936837252186</c:v>
                </c:pt>
                <c:pt idx="32">
                  <c:v>0.32272936837252186</c:v>
                </c:pt>
                <c:pt idx="33">
                  <c:v>0.27662517289073307</c:v>
                </c:pt>
                <c:pt idx="34">
                  <c:v>0.27662517289073307</c:v>
                </c:pt>
                <c:pt idx="35">
                  <c:v>0.27662517289073307</c:v>
                </c:pt>
                <c:pt idx="36">
                  <c:v>0.23052097740894423</c:v>
                </c:pt>
                <c:pt idx="37">
                  <c:v>0.23052097740894423</c:v>
                </c:pt>
                <c:pt idx="38">
                  <c:v>0.23052097740894423</c:v>
                </c:pt>
                <c:pt idx="39">
                  <c:v>0.23052097740894423</c:v>
                </c:pt>
                <c:pt idx="40">
                  <c:v>0.23052097740894423</c:v>
                </c:pt>
                <c:pt idx="41">
                  <c:v>0.23052097740894423</c:v>
                </c:pt>
                <c:pt idx="42">
                  <c:v>0.18441678192715535</c:v>
                </c:pt>
                <c:pt idx="43">
                  <c:v>0.13831258644536654</c:v>
                </c:pt>
                <c:pt idx="44">
                  <c:v>0.13831258644536654</c:v>
                </c:pt>
                <c:pt idx="45">
                  <c:v>9.2208390963577677E-2</c:v>
                </c:pt>
                <c:pt idx="46">
                  <c:v>9.2208390963577677E-2</c:v>
                </c:pt>
                <c:pt idx="47">
                  <c:v>9.2208390963577677E-2</c:v>
                </c:pt>
                <c:pt idx="48">
                  <c:v>9.2208390963577677E-2</c:v>
                </c:pt>
                <c:pt idx="49">
                  <c:v>9.2208390963577677E-2</c:v>
                </c:pt>
                <c:pt idx="50">
                  <c:v>9.2208390963577677E-2</c:v>
                </c:pt>
                <c:pt idx="51">
                  <c:v>9.2208390963577677E-2</c:v>
                </c:pt>
                <c:pt idx="52">
                  <c:v>9.2208390963577677E-2</c:v>
                </c:pt>
                <c:pt idx="53">
                  <c:v>9.2208390963577677E-2</c:v>
                </c:pt>
                <c:pt idx="54">
                  <c:v>9.2208390963577677E-2</c:v>
                </c:pt>
                <c:pt idx="55">
                  <c:v>4.6104195481788839E-2</c:v>
                </c:pt>
                <c:pt idx="56">
                  <c:v>4.6104195481788839E-2</c:v>
                </c:pt>
                <c:pt idx="57">
                  <c:v>4.6104195481788839E-2</c:v>
                </c:pt>
                <c:pt idx="58">
                  <c:v>4.6104195481788839E-2</c:v>
                </c:pt>
                <c:pt idx="59">
                  <c:v>4.6104195481788839E-2</c:v>
                </c:pt>
                <c:pt idx="60">
                  <c:v>4.6104195481788839E-2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10-4522-B7F4-BF971AA94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92029039"/>
        <c:axId val="1292029519"/>
      </c:barChart>
      <c:catAx>
        <c:axId val="1292029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2029519"/>
        <c:crosses val="autoZero"/>
        <c:auto val="1"/>
        <c:lblAlgn val="ctr"/>
        <c:lblOffset val="100"/>
        <c:noMultiLvlLbl val="0"/>
      </c:catAx>
      <c:valAx>
        <c:axId val="1292029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2029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'Distribution Selection Set'!$A$2:$A$95</c:f>
              <c:strCache>
                <c:ptCount val="94"/>
                <c:pt idx="0">
                  <c:v>Zn</c:v>
                </c:pt>
                <c:pt idx="1">
                  <c:v>U</c:v>
                </c:pt>
                <c:pt idx="2">
                  <c:v>Cu</c:v>
                </c:pt>
                <c:pt idx="3">
                  <c:v>Al</c:v>
                </c:pt>
                <c:pt idx="4">
                  <c:v>Ag</c:v>
                </c:pt>
                <c:pt idx="5">
                  <c:v>B</c:v>
                </c:pt>
                <c:pt idx="6">
                  <c:v>Cd</c:v>
                </c:pt>
                <c:pt idx="7">
                  <c:v>Ni</c:v>
                </c:pt>
                <c:pt idx="8">
                  <c:v>Fe</c:v>
                </c:pt>
                <c:pt idx="9">
                  <c:v>Mo</c:v>
                </c:pt>
                <c:pt idx="10">
                  <c:v>Zr</c:v>
                </c:pt>
                <c:pt idx="11">
                  <c:v>K</c:v>
                </c:pt>
                <c:pt idx="12">
                  <c:v>Co</c:v>
                </c:pt>
                <c:pt idx="13">
                  <c:v>Mn</c:v>
                </c:pt>
                <c:pt idx="14">
                  <c:v>Pt</c:v>
                </c:pt>
                <c:pt idx="15">
                  <c:v>Hg</c:v>
                </c:pt>
                <c:pt idx="16">
                  <c:v>Sm</c:v>
                </c:pt>
                <c:pt idx="17">
                  <c:v>Li</c:v>
                </c:pt>
                <c:pt idx="18">
                  <c:v>Pr</c:v>
                </c:pt>
                <c:pt idx="19">
                  <c:v>Rh</c:v>
                </c:pt>
                <c:pt idx="20">
                  <c:v>Au</c:v>
                </c:pt>
                <c:pt idx="21">
                  <c:v>Pb</c:v>
                </c:pt>
                <c:pt idx="22">
                  <c:v>Cs</c:v>
                </c:pt>
                <c:pt idx="23">
                  <c:v>Tl</c:v>
                </c:pt>
                <c:pt idx="24">
                  <c:v>Re</c:v>
                </c:pt>
                <c:pt idx="25">
                  <c:v>Si</c:v>
                </c:pt>
                <c:pt idx="26">
                  <c:v>V</c:v>
                </c:pt>
                <c:pt idx="27">
                  <c:v>Gd</c:v>
                </c:pt>
                <c:pt idx="28">
                  <c:v>Y</c:v>
                </c:pt>
                <c:pt idx="29">
                  <c:v>Tb</c:v>
                </c:pt>
                <c:pt idx="30">
                  <c:v>Dy</c:v>
                </c:pt>
                <c:pt idx="31">
                  <c:v>Mg</c:v>
                </c:pt>
                <c:pt idx="32">
                  <c:v>Sr</c:v>
                </c:pt>
                <c:pt idx="33">
                  <c:v>La</c:v>
                </c:pt>
                <c:pt idx="34">
                  <c:v>Nd</c:v>
                </c:pt>
                <c:pt idx="35">
                  <c:v>Na</c:v>
                </c:pt>
                <c:pt idx="36">
                  <c:v>Pd</c:v>
                </c:pt>
                <c:pt idx="37">
                  <c:v>Ba</c:v>
                </c:pt>
                <c:pt idx="38">
                  <c:v>Ca</c:v>
                </c:pt>
                <c:pt idx="39">
                  <c:v>W</c:v>
                </c:pt>
                <c:pt idx="40">
                  <c:v>Er</c:v>
                </c:pt>
                <c:pt idx="41">
                  <c:v>Sn</c:v>
                </c:pt>
                <c:pt idx="42">
                  <c:v>Tc</c:v>
                </c:pt>
                <c:pt idx="43">
                  <c:v>Ho</c:v>
                </c:pt>
                <c:pt idx="44">
                  <c:v>Rb</c:v>
                </c:pt>
                <c:pt idx="45">
                  <c:v>No</c:v>
                </c:pt>
                <c:pt idx="46">
                  <c:v>Nb</c:v>
                </c:pt>
                <c:pt idx="47">
                  <c:v>Hf</c:v>
                </c:pt>
                <c:pt idx="48">
                  <c:v>Yb</c:v>
                </c:pt>
                <c:pt idx="49">
                  <c:v>Cr</c:v>
                </c:pt>
                <c:pt idx="50">
                  <c:v>In</c:v>
                </c:pt>
                <c:pt idx="51">
                  <c:v>Ce</c:v>
                </c:pt>
                <c:pt idx="52">
                  <c:v>Ga</c:v>
                </c:pt>
                <c:pt idx="53">
                  <c:v>Te</c:v>
                </c:pt>
                <c:pt idx="54">
                  <c:v>Ti</c:v>
                </c:pt>
                <c:pt idx="55">
                  <c:v>As</c:v>
                </c:pt>
                <c:pt idx="56">
                  <c:v>Bi</c:v>
                </c:pt>
                <c:pt idx="57">
                  <c:v>Ac</c:v>
                </c:pt>
                <c:pt idx="58">
                  <c:v>Ru</c:v>
                </c:pt>
                <c:pt idx="59">
                  <c:v>Eu</c:v>
                </c:pt>
                <c:pt idx="60">
                  <c:v>Os</c:v>
                </c:pt>
                <c:pt idx="61">
                  <c:v>Tm</c:v>
                </c:pt>
                <c:pt idx="62">
                  <c:v>Db</c:v>
                </c:pt>
                <c:pt idx="63">
                  <c:v>Ir</c:v>
                </c:pt>
                <c:pt idx="64">
                  <c:v>Sb</c:v>
                </c:pt>
                <c:pt idx="65">
                  <c:v>Sc</c:v>
                </c:pt>
                <c:pt idx="66">
                  <c:v>Th</c:v>
                </c:pt>
                <c:pt idx="67">
                  <c:v>Am</c:v>
                </c:pt>
                <c:pt idx="68">
                  <c:v>Be</c:v>
                </c:pt>
                <c:pt idx="69">
                  <c:v>Bh</c:v>
                </c:pt>
                <c:pt idx="70">
                  <c:v>Bk</c:v>
                </c:pt>
                <c:pt idx="71">
                  <c:v>Cf</c:v>
                </c:pt>
                <c:pt idx="72">
                  <c:v>Cm</c:v>
                </c:pt>
                <c:pt idx="73">
                  <c:v>Cn</c:v>
                </c:pt>
                <c:pt idx="74">
                  <c:v>Ds</c:v>
                </c:pt>
                <c:pt idx="75">
                  <c:v>Es</c:v>
                </c:pt>
                <c:pt idx="76">
                  <c:v>Fm</c:v>
                </c:pt>
                <c:pt idx="77">
                  <c:v>Fr</c:v>
                </c:pt>
                <c:pt idx="78">
                  <c:v>Ge</c:v>
                </c:pt>
                <c:pt idx="79">
                  <c:v>Hs</c:v>
                </c:pt>
                <c:pt idx="80">
                  <c:v>Lr</c:v>
                </c:pt>
                <c:pt idx="81">
                  <c:v>Lu</c:v>
                </c:pt>
                <c:pt idx="82">
                  <c:v>Md</c:v>
                </c:pt>
                <c:pt idx="83">
                  <c:v>Mt</c:v>
                </c:pt>
                <c:pt idx="84">
                  <c:v>Np</c:v>
                </c:pt>
                <c:pt idx="85">
                  <c:v>Pa</c:v>
                </c:pt>
                <c:pt idx="86">
                  <c:v>Pm</c:v>
                </c:pt>
                <c:pt idx="87">
                  <c:v>Po</c:v>
                </c:pt>
                <c:pt idx="88">
                  <c:v>Pu</c:v>
                </c:pt>
                <c:pt idx="89">
                  <c:v>Ra</c:v>
                </c:pt>
                <c:pt idx="90">
                  <c:v>Rf</c:v>
                </c:pt>
                <c:pt idx="91">
                  <c:v>Rg</c:v>
                </c:pt>
                <c:pt idx="92">
                  <c:v>Sg</c:v>
                </c:pt>
                <c:pt idx="93">
                  <c:v>Ta</c:v>
                </c:pt>
              </c:strCache>
            </c:strRef>
          </c:cat>
          <c:val>
            <c:numRef>
              <c:f>'Distribution Selection Set'!$C$2:$C$95</c:f>
              <c:numCache>
                <c:formatCode>General</c:formatCode>
                <c:ptCount val="94"/>
                <c:pt idx="0">
                  <c:v>38.095238095238095</c:v>
                </c:pt>
                <c:pt idx="1">
                  <c:v>20</c:v>
                </c:pt>
                <c:pt idx="2">
                  <c:v>18.095238095238095</c:v>
                </c:pt>
                <c:pt idx="3">
                  <c:v>15.238095238095239</c:v>
                </c:pt>
                <c:pt idx="4">
                  <c:v>8.5714285714285712</c:v>
                </c:pt>
                <c:pt idx="5">
                  <c:v>4.7619047619047619</c:v>
                </c:pt>
                <c:pt idx="6">
                  <c:v>4.7619047619047619</c:v>
                </c:pt>
                <c:pt idx="7">
                  <c:v>1.9047619047619049</c:v>
                </c:pt>
                <c:pt idx="8">
                  <c:v>1.9047619047619049</c:v>
                </c:pt>
                <c:pt idx="9">
                  <c:v>1.9047619047619049</c:v>
                </c:pt>
                <c:pt idx="10">
                  <c:v>1.9047619047619049</c:v>
                </c:pt>
                <c:pt idx="11">
                  <c:v>1.9047619047619049</c:v>
                </c:pt>
                <c:pt idx="12">
                  <c:v>0.95238095238095244</c:v>
                </c:pt>
                <c:pt idx="13">
                  <c:v>0.95238095238095244</c:v>
                </c:pt>
                <c:pt idx="14">
                  <c:v>0.95238095238095244</c:v>
                </c:pt>
                <c:pt idx="15">
                  <c:v>0.95238095238095244</c:v>
                </c:pt>
                <c:pt idx="16">
                  <c:v>0.95238095238095244</c:v>
                </c:pt>
                <c:pt idx="17">
                  <c:v>0.95238095238095244</c:v>
                </c:pt>
                <c:pt idx="18">
                  <c:v>0.95238095238095244</c:v>
                </c:pt>
                <c:pt idx="19">
                  <c:v>0.95238095238095244</c:v>
                </c:pt>
                <c:pt idx="20">
                  <c:v>0.95238095238095244</c:v>
                </c:pt>
                <c:pt idx="21">
                  <c:v>0.95238095238095244</c:v>
                </c:pt>
                <c:pt idx="22">
                  <c:v>0.95238095238095244</c:v>
                </c:pt>
                <c:pt idx="23">
                  <c:v>0.95238095238095244</c:v>
                </c:pt>
                <c:pt idx="24">
                  <c:v>0.95238095238095244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68-4EB3-A89F-4AA8815FB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92029039"/>
        <c:axId val="1292029519"/>
      </c:barChart>
      <c:catAx>
        <c:axId val="1292029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2029519"/>
        <c:crosses val="autoZero"/>
        <c:auto val="1"/>
        <c:lblAlgn val="ctr"/>
        <c:lblOffset val="100"/>
        <c:noMultiLvlLbl val="0"/>
      </c:catAx>
      <c:valAx>
        <c:axId val="1292029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2029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10582</xdr:colOff>
      <xdr:row>4</xdr:row>
      <xdr:rowOff>9524</xdr:rowOff>
    </xdr:from>
    <xdr:to>
      <xdr:col>32</xdr:col>
      <xdr:colOff>21166</xdr:colOff>
      <xdr:row>36</xdr:row>
      <xdr:rowOff>42334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1D29AD3-A0CC-F389-3BAD-D5252F6572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10582</xdr:colOff>
      <xdr:row>4</xdr:row>
      <xdr:rowOff>9524</xdr:rowOff>
    </xdr:from>
    <xdr:to>
      <xdr:col>32</xdr:col>
      <xdr:colOff>21166</xdr:colOff>
      <xdr:row>36</xdr:row>
      <xdr:rowOff>42334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464E585-FACA-4E6D-8002-DAD42E3495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59" Type="http://schemas.openxmlformats.org/officeDocument/2006/relationships/image" Target="../media/image159.png"/><Relationship Id="rId170" Type="http://schemas.openxmlformats.org/officeDocument/2006/relationships/image" Target="../media/image170.png"/><Relationship Id="rId191" Type="http://schemas.openxmlformats.org/officeDocument/2006/relationships/image" Target="../media/image191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181" Type="http://schemas.openxmlformats.org/officeDocument/2006/relationships/image" Target="../media/image181.png"/><Relationship Id="rId22" Type="http://schemas.openxmlformats.org/officeDocument/2006/relationships/image" Target="../media/image22.png"/><Relationship Id="rId43" Type="http://schemas.openxmlformats.org/officeDocument/2006/relationships/image" Target="../media/image43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139" Type="http://schemas.openxmlformats.org/officeDocument/2006/relationships/image" Target="../media/image139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71" Type="http://schemas.openxmlformats.org/officeDocument/2006/relationships/image" Target="../media/image171.png"/><Relationship Id="rId192" Type="http://schemas.openxmlformats.org/officeDocument/2006/relationships/image" Target="../media/image192.png"/><Relationship Id="rId12" Type="http://schemas.openxmlformats.org/officeDocument/2006/relationships/image" Target="../media/image12.png"/><Relationship Id="rId33" Type="http://schemas.openxmlformats.org/officeDocument/2006/relationships/image" Target="../media/image33.png"/><Relationship Id="rId108" Type="http://schemas.openxmlformats.org/officeDocument/2006/relationships/image" Target="../media/image108.png"/><Relationship Id="rId129" Type="http://schemas.openxmlformats.org/officeDocument/2006/relationships/image" Target="../media/image129.png"/><Relationship Id="rId54" Type="http://schemas.openxmlformats.org/officeDocument/2006/relationships/image" Target="../media/image54.png"/><Relationship Id="rId75" Type="http://schemas.openxmlformats.org/officeDocument/2006/relationships/image" Target="../media/image75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61" Type="http://schemas.openxmlformats.org/officeDocument/2006/relationships/image" Target="../media/image161.png"/><Relationship Id="rId182" Type="http://schemas.openxmlformats.org/officeDocument/2006/relationships/image" Target="../media/image182.png"/><Relationship Id="rId6" Type="http://schemas.openxmlformats.org/officeDocument/2006/relationships/image" Target="../media/image6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44" Type="http://schemas.openxmlformats.org/officeDocument/2006/relationships/image" Target="../media/image44.png"/><Relationship Id="rId65" Type="http://schemas.openxmlformats.org/officeDocument/2006/relationships/image" Target="../media/image65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51" Type="http://schemas.openxmlformats.org/officeDocument/2006/relationships/image" Target="../media/image151.pn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141" Type="http://schemas.openxmlformats.org/officeDocument/2006/relationships/image" Target="../media/image141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199" Type="http://schemas.openxmlformats.org/officeDocument/2006/relationships/image" Target="../media/image199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189" Type="http://schemas.openxmlformats.org/officeDocument/2006/relationships/image" Target="../media/image189.png"/><Relationship Id="rId3" Type="http://schemas.openxmlformats.org/officeDocument/2006/relationships/image" Target="../media/image3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79" Type="http://schemas.openxmlformats.org/officeDocument/2006/relationships/image" Target="../media/image179.png"/><Relationship Id="rId195" Type="http://schemas.openxmlformats.org/officeDocument/2006/relationships/image" Target="../media/image195.png"/><Relationship Id="rId190" Type="http://schemas.openxmlformats.org/officeDocument/2006/relationships/image" Target="../media/image190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64" Type="http://schemas.openxmlformats.org/officeDocument/2006/relationships/image" Target="../media/image164.png"/><Relationship Id="rId169" Type="http://schemas.openxmlformats.org/officeDocument/2006/relationships/image" Target="../media/image169.png"/><Relationship Id="rId185" Type="http://schemas.openxmlformats.org/officeDocument/2006/relationships/image" Target="../media/image18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png"/><Relationship Id="rId26" Type="http://schemas.openxmlformats.org/officeDocument/2006/relationships/image" Target="../media/image26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Relationship Id="rId1" Type="http://schemas.openxmlformats.org/officeDocument/2006/relationships/image" Target="../media/image1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25" Type="http://schemas.openxmlformats.org/officeDocument/2006/relationships/image" Target="../media/image125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00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  <rv s="0">
    <v>22</v>
    <v>5</v>
  </rv>
  <rv s="0">
    <v>23</v>
    <v>5</v>
  </rv>
  <rv s="0">
    <v>24</v>
    <v>5</v>
  </rv>
  <rv s="0">
    <v>25</v>
    <v>5</v>
  </rv>
  <rv s="0">
    <v>26</v>
    <v>5</v>
  </rv>
  <rv s="0">
    <v>27</v>
    <v>5</v>
  </rv>
  <rv s="0">
    <v>28</v>
    <v>5</v>
  </rv>
  <rv s="0">
    <v>29</v>
    <v>5</v>
  </rv>
  <rv s="0">
    <v>30</v>
    <v>5</v>
  </rv>
  <rv s="0">
    <v>31</v>
    <v>5</v>
  </rv>
  <rv s="0">
    <v>32</v>
    <v>5</v>
  </rv>
  <rv s="0">
    <v>33</v>
    <v>5</v>
  </rv>
  <rv s="0">
    <v>34</v>
    <v>5</v>
  </rv>
  <rv s="0">
    <v>35</v>
    <v>5</v>
  </rv>
  <rv s="0">
    <v>36</v>
    <v>5</v>
  </rv>
  <rv s="0">
    <v>37</v>
    <v>5</v>
  </rv>
  <rv s="0">
    <v>38</v>
    <v>5</v>
  </rv>
  <rv s="0">
    <v>39</v>
    <v>5</v>
  </rv>
  <rv s="0">
    <v>40</v>
    <v>5</v>
  </rv>
  <rv s="0">
    <v>41</v>
    <v>5</v>
  </rv>
  <rv s="0">
    <v>42</v>
    <v>5</v>
  </rv>
  <rv s="0">
    <v>43</v>
    <v>5</v>
  </rv>
  <rv s="0">
    <v>44</v>
    <v>5</v>
  </rv>
  <rv s="0">
    <v>45</v>
    <v>5</v>
  </rv>
  <rv s="0">
    <v>46</v>
    <v>5</v>
  </rv>
  <rv s="0">
    <v>47</v>
    <v>5</v>
  </rv>
  <rv s="0">
    <v>48</v>
    <v>5</v>
  </rv>
  <rv s="0">
    <v>49</v>
    <v>5</v>
  </rv>
  <rv s="0">
    <v>50</v>
    <v>5</v>
  </rv>
  <rv s="0">
    <v>51</v>
    <v>5</v>
  </rv>
  <rv s="0">
    <v>52</v>
    <v>5</v>
  </rv>
  <rv s="0">
    <v>53</v>
    <v>5</v>
  </rv>
  <rv s="0">
    <v>54</v>
    <v>5</v>
  </rv>
  <rv s="0">
    <v>55</v>
    <v>5</v>
  </rv>
  <rv s="0">
    <v>56</v>
    <v>5</v>
  </rv>
  <rv s="0">
    <v>57</v>
    <v>5</v>
  </rv>
  <rv s="0">
    <v>58</v>
    <v>5</v>
  </rv>
  <rv s="0">
    <v>59</v>
    <v>5</v>
  </rv>
  <rv s="0">
    <v>60</v>
    <v>5</v>
  </rv>
  <rv s="0">
    <v>61</v>
    <v>5</v>
  </rv>
  <rv s="0">
    <v>62</v>
    <v>5</v>
  </rv>
  <rv s="0">
    <v>63</v>
    <v>5</v>
  </rv>
  <rv s="0">
    <v>64</v>
    <v>5</v>
  </rv>
  <rv s="0">
    <v>65</v>
    <v>5</v>
  </rv>
  <rv s="0">
    <v>66</v>
    <v>5</v>
  </rv>
  <rv s="0">
    <v>67</v>
    <v>5</v>
  </rv>
  <rv s="0">
    <v>68</v>
    <v>5</v>
  </rv>
  <rv s="0">
    <v>69</v>
    <v>5</v>
  </rv>
  <rv s="0">
    <v>70</v>
    <v>5</v>
  </rv>
  <rv s="0">
    <v>71</v>
    <v>5</v>
  </rv>
  <rv s="0">
    <v>72</v>
    <v>5</v>
  </rv>
  <rv s="0">
    <v>73</v>
    <v>5</v>
  </rv>
  <rv s="0">
    <v>74</v>
    <v>5</v>
  </rv>
  <rv s="0">
    <v>75</v>
    <v>5</v>
  </rv>
  <rv s="0">
    <v>76</v>
    <v>5</v>
  </rv>
  <rv s="0">
    <v>77</v>
    <v>5</v>
  </rv>
  <rv s="0">
    <v>78</v>
    <v>5</v>
  </rv>
  <rv s="0">
    <v>79</v>
    <v>5</v>
  </rv>
  <rv s="0">
    <v>80</v>
    <v>5</v>
  </rv>
  <rv s="0">
    <v>81</v>
    <v>5</v>
  </rv>
  <rv s="0">
    <v>82</v>
    <v>5</v>
  </rv>
  <rv s="0">
    <v>83</v>
    <v>5</v>
  </rv>
  <rv s="0">
    <v>84</v>
    <v>5</v>
  </rv>
  <rv s="0">
    <v>85</v>
    <v>5</v>
  </rv>
  <rv s="0">
    <v>86</v>
    <v>5</v>
  </rv>
  <rv s="0">
    <v>87</v>
    <v>5</v>
  </rv>
  <rv s="0">
    <v>88</v>
    <v>5</v>
  </rv>
  <rv s="0">
    <v>89</v>
    <v>5</v>
  </rv>
  <rv s="0">
    <v>90</v>
    <v>5</v>
  </rv>
  <rv s="0">
    <v>91</v>
    <v>5</v>
  </rv>
  <rv s="0">
    <v>92</v>
    <v>5</v>
  </rv>
  <rv s="0">
    <v>93</v>
    <v>5</v>
  </rv>
  <rv s="0">
    <v>94</v>
    <v>5</v>
  </rv>
  <rv s="0">
    <v>95</v>
    <v>5</v>
  </rv>
  <rv s="0">
    <v>96</v>
    <v>5</v>
  </rv>
  <rv s="0">
    <v>97</v>
    <v>5</v>
  </rv>
  <rv s="0">
    <v>98</v>
    <v>5</v>
  </rv>
  <rv s="0">
    <v>99</v>
    <v>5</v>
  </rv>
  <rv s="0">
    <v>100</v>
    <v>5</v>
  </rv>
  <rv s="0">
    <v>101</v>
    <v>5</v>
  </rv>
  <rv s="0">
    <v>102</v>
    <v>5</v>
  </rv>
  <rv s="0">
    <v>103</v>
    <v>5</v>
  </rv>
  <rv s="0">
    <v>104</v>
    <v>5</v>
  </rv>
  <rv s="0">
    <v>105</v>
    <v>5</v>
  </rv>
  <rv s="0">
    <v>106</v>
    <v>5</v>
  </rv>
  <rv s="0">
    <v>107</v>
    <v>5</v>
  </rv>
  <rv s="0">
    <v>108</v>
    <v>5</v>
  </rv>
  <rv s="0">
    <v>109</v>
    <v>5</v>
  </rv>
  <rv s="0">
    <v>110</v>
    <v>5</v>
  </rv>
  <rv s="0">
    <v>111</v>
    <v>5</v>
  </rv>
  <rv s="0">
    <v>112</v>
    <v>5</v>
  </rv>
  <rv s="0">
    <v>113</v>
    <v>5</v>
  </rv>
  <rv s="0">
    <v>114</v>
    <v>5</v>
  </rv>
  <rv s="0">
    <v>115</v>
    <v>5</v>
  </rv>
  <rv s="0">
    <v>116</v>
    <v>5</v>
  </rv>
  <rv s="0">
    <v>117</v>
    <v>5</v>
  </rv>
  <rv s="0">
    <v>118</v>
    <v>5</v>
  </rv>
  <rv s="0">
    <v>119</v>
    <v>5</v>
  </rv>
  <rv s="0">
    <v>120</v>
    <v>5</v>
  </rv>
  <rv s="0">
    <v>121</v>
    <v>5</v>
  </rv>
  <rv s="0">
    <v>122</v>
    <v>5</v>
  </rv>
  <rv s="0">
    <v>123</v>
    <v>5</v>
  </rv>
  <rv s="0">
    <v>124</v>
    <v>5</v>
  </rv>
  <rv s="0">
    <v>125</v>
    <v>5</v>
  </rv>
  <rv s="0">
    <v>126</v>
    <v>5</v>
  </rv>
  <rv s="0">
    <v>127</v>
    <v>5</v>
  </rv>
  <rv s="0">
    <v>128</v>
    <v>5</v>
  </rv>
  <rv s="0">
    <v>129</v>
    <v>5</v>
  </rv>
  <rv s="0">
    <v>130</v>
    <v>5</v>
  </rv>
  <rv s="0">
    <v>131</v>
    <v>5</v>
  </rv>
  <rv s="0">
    <v>132</v>
    <v>5</v>
  </rv>
  <rv s="0">
    <v>133</v>
    <v>5</v>
  </rv>
  <rv s="0">
    <v>134</v>
    <v>5</v>
  </rv>
  <rv s="0">
    <v>135</v>
    <v>5</v>
  </rv>
  <rv s="0">
    <v>136</v>
    <v>5</v>
  </rv>
  <rv s="0">
    <v>137</v>
    <v>5</v>
  </rv>
  <rv s="0">
    <v>138</v>
    <v>5</v>
  </rv>
  <rv s="0">
    <v>139</v>
    <v>5</v>
  </rv>
  <rv s="0">
    <v>140</v>
    <v>5</v>
  </rv>
  <rv s="0">
    <v>141</v>
    <v>5</v>
  </rv>
  <rv s="0">
    <v>142</v>
    <v>5</v>
  </rv>
  <rv s="0">
    <v>143</v>
    <v>5</v>
  </rv>
  <rv s="0">
    <v>144</v>
    <v>5</v>
  </rv>
  <rv s="0">
    <v>145</v>
    <v>5</v>
  </rv>
  <rv s="0">
    <v>146</v>
    <v>5</v>
  </rv>
  <rv s="0">
    <v>147</v>
    <v>5</v>
  </rv>
  <rv s="0">
    <v>148</v>
    <v>5</v>
  </rv>
  <rv s="0">
    <v>149</v>
    <v>5</v>
  </rv>
  <rv s="0">
    <v>150</v>
    <v>5</v>
  </rv>
  <rv s="0">
    <v>151</v>
    <v>5</v>
  </rv>
  <rv s="0">
    <v>152</v>
    <v>5</v>
  </rv>
  <rv s="0">
    <v>153</v>
    <v>5</v>
  </rv>
  <rv s="0">
    <v>154</v>
    <v>5</v>
  </rv>
  <rv s="0">
    <v>155</v>
    <v>5</v>
  </rv>
  <rv s="0">
    <v>156</v>
    <v>5</v>
  </rv>
  <rv s="0">
    <v>157</v>
    <v>5</v>
  </rv>
  <rv s="0">
    <v>158</v>
    <v>5</v>
  </rv>
  <rv s="0">
    <v>159</v>
    <v>5</v>
  </rv>
  <rv s="0">
    <v>160</v>
    <v>5</v>
  </rv>
  <rv s="0">
    <v>161</v>
    <v>5</v>
  </rv>
  <rv s="0">
    <v>162</v>
    <v>5</v>
  </rv>
  <rv s="0">
    <v>163</v>
    <v>5</v>
  </rv>
  <rv s="0">
    <v>164</v>
    <v>5</v>
  </rv>
  <rv s="0">
    <v>165</v>
    <v>5</v>
  </rv>
  <rv s="0">
    <v>166</v>
    <v>5</v>
  </rv>
  <rv s="0">
    <v>167</v>
    <v>5</v>
  </rv>
  <rv s="0">
    <v>168</v>
    <v>5</v>
  </rv>
  <rv s="0">
    <v>169</v>
    <v>5</v>
  </rv>
  <rv s="0">
    <v>170</v>
    <v>5</v>
  </rv>
  <rv s="0">
    <v>171</v>
    <v>5</v>
  </rv>
  <rv s="0">
    <v>172</v>
    <v>5</v>
  </rv>
  <rv s="0">
    <v>173</v>
    <v>5</v>
  </rv>
  <rv s="0">
    <v>174</v>
    <v>5</v>
  </rv>
  <rv s="0">
    <v>175</v>
    <v>5</v>
  </rv>
  <rv s="0">
    <v>176</v>
    <v>5</v>
  </rv>
  <rv s="0">
    <v>177</v>
    <v>5</v>
  </rv>
  <rv s="0">
    <v>178</v>
    <v>5</v>
  </rv>
  <rv s="0">
    <v>179</v>
    <v>5</v>
  </rv>
  <rv s="0">
    <v>180</v>
    <v>5</v>
  </rv>
  <rv s="0">
    <v>181</v>
    <v>5</v>
  </rv>
  <rv s="0">
    <v>182</v>
    <v>5</v>
  </rv>
  <rv s="0">
    <v>183</v>
    <v>5</v>
  </rv>
  <rv s="0">
    <v>184</v>
    <v>5</v>
  </rv>
  <rv s="0">
    <v>185</v>
    <v>5</v>
  </rv>
  <rv s="0">
    <v>186</v>
    <v>5</v>
  </rv>
  <rv s="0">
    <v>187</v>
    <v>5</v>
  </rv>
  <rv s="0">
    <v>188</v>
    <v>5</v>
  </rv>
  <rv s="0">
    <v>189</v>
    <v>5</v>
  </rv>
  <rv s="0">
    <v>190</v>
    <v>5</v>
  </rv>
  <rv s="0">
    <v>191</v>
    <v>5</v>
  </rv>
  <rv s="0">
    <v>192</v>
    <v>5</v>
  </rv>
  <rv s="0">
    <v>193</v>
    <v>5</v>
  </rv>
  <rv s="0">
    <v>194</v>
    <v>5</v>
  </rv>
  <rv s="0">
    <v>195</v>
    <v>5</v>
  </rv>
  <rv s="0">
    <v>196</v>
    <v>5</v>
  </rv>
  <rv s="0">
    <v>197</v>
    <v>5</v>
  </rv>
  <rv s="0">
    <v>198</v>
    <v>5</v>
  </rv>
  <rv s="0">
    <v>199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  <rel r:id="rId32"/>
  <rel r:id="rId33"/>
  <rel r:id="rId34"/>
  <rel r:id="rId35"/>
  <rel r:id="rId36"/>
  <rel r:id="rId37"/>
  <rel r:id="rId38"/>
  <rel r:id="rId39"/>
  <rel r:id="rId40"/>
  <rel r:id="rId41"/>
  <rel r:id="rId42"/>
  <rel r:id="rId43"/>
  <rel r:id="rId44"/>
  <rel r:id="rId45"/>
  <rel r:id="rId46"/>
  <rel r:id="rId47"/>
  <rel r:id="rId48"/>
  <rel r:id="rId49"/>
  <rel r:id="rId50"/>
  <rel r:id="rId51"/>
  <rel r:id="rId52"/>
  <rel r:id="rId53"/>
  <rel r:id="rId54"/>
  <rel r:id="rId55"/>
  <rel r:id="rId56"/>
  <rel r:id="rId57"/>
  <rel r:id="rId58"/>
  <rel r:id="rId59"/>
  <rel r:id="rId60"/>
  <rel r:id="rId61"/>
  <rel r:id="rId62"/>
  <rel r:id="rId63"/>
  <rel r:id="rId64"/>
  <rel r:id="rId65"/>
  <rel r:id="rId66"/>
  <rel r:id="rId67"/>
  <rel r:id="rId68"/>
  <rel r:id="rId69"/>
  <rel r:id="rId70"/>
  <rel r:id="rId71"/>
  <rel r:id="rId72"/>
  <rel r:id="rId73"/>
  <rel r:id="rId74"/>
  <rel r:id="rId75"/>
  <rel r:id="rId76"/>
  <rel r:id="rId77"/>
  <rel r:id="rId78"/>
  <rel r:id="rId79"/>
  <rel r:id="rId80"/>
  <rel r:id="rId81"/>
  <rel r:id="rId82"/>
  <rel r:id="rId83"/>
  <rel r:id="rId84"/>
  <rel r:id="rId85"/>
  <rel r:id="rId86"/>
  <rel r:id="rId87"/>
  <rel r:id="rId88"/>
  <rel r:id="rId89"/>
  <rel r:id="rId90"/>
  <rel r:id="rId91"/>
  <rel r:id="rId92"/>
  <rel r:id="rId93"/>
  <rel r:id="rId94"/>
  <rel r:id="rId95"/>
  <rel r:id="rId96"/>
  <rel r:id="rId97"/>
  <rel r:id="rId98"/>
  <rel r:id="rId99"/>
  <rel r:id="rId100"/>
  <rel r:id="rId101"/>
  <rel r:id="rId102"/>
  <rel r:id="rId103"/>
  <rel r:id="rId104"/>
  <rel r:id="rId105"/>
  <rel r:id="rId106"/>
  <rel r:id="rId107"/>
  <rel r:id="rId108"/>
  <rel r:id="rId109"/>
  <rel r:id="rId110"/>
  <rel r:id="rId111"/>
  <rel r:id="rId112"/>
  <rel r:id="rId113"/>
  <rel r:id="rId114"/>
  <rel r:id="rId115"/>
  <rel r:id="rId116"/>
  <rel r:id="rId117"/>
  <rel r:id="rId118"/>
  <rel r:id="rId119"/>
  <rel r:id="rId120"/>
  <rel r:id="rId121"/>
  <rel r:id="rId122"/>
  <rel r:id="rId123"/>
  <rel r:id="rId124"/>
  <rel r:id="rId125"/>
  <rel r:id="rId126"/>
  <rel r:id="rId127"/>
  <rel r:id="rId128"/>
  <rel r:id="rId129"/>
  <rel r:id="rId130"/>
  <rel r:id="rId131"/>
  <rel r:id="rId132"/>
  <rel r:id="rId133"/>
  <rel r:id="rId134"/>
  <rel r:id="rId135"/>
  <rel r:id="rId136"/>
  <rel r:id="rId137"/>
  <rel r:id="rId138"/>
  <rel r:id="rId139"/>
  <rel r:id="rId140"/>
  <rel r:id="rId141"/>
  <rel r:id="rId142"/>
  <rel r:id="rId143"/>
  <rel r:id="rId144"/>
  <rel r:id="rId145"/>
  <rel r:id="rId146"/>
  <rel r:id="rId147"/>
  <rel r:id="rId148"/>
  <rel r:id="rId149"/>
  <rel r:id="rId150"/>
  <rel r:id="rId151"/>
  <rel r:id="rId152"/>
  <rel r:id="rId153"/>
  <rel r:id="rId154"/>
  <rel r:id="rId155"/>
  <rel r:id="rId156"/>
  <rel r:id="rId157"/>
  <rel r:id="rId158"/>
  <rel r:id="rId159"/>
  <rel r:id="rId160"/>
  <rel r:id="rId161"/>
  <rel r:id="rId162"/>
  <rel r:id="rId163"/>
  <rel r:id="rId164"/>
  <rel r:id="rId165"/>
  <rel r:id="rId166"/>
  <rel r:id="rId167"/>
  <rel r:id="rId168"/>
  <rel r:id="rId169"/>
  <rel r:id="rId170"/>
  <rel r:id="rId171"/>
  <rel r:id="rId172"/>
  <rel r:id="rId173"/>
  <rel r:id="rId174"/>
  <rel r:id="rId175"/>
  <rel r:id="rId176"/>
  <rel r:id="rId177"/>
  <rel r:id="rId178"/>
  <rel r:id="rId179"/>
  <rel r:id="rId180"/>
  <rel r:id="rId181"/>
  <rel r:id="rId182"/>
  <rel r:id="rId183"/>
  <rel r:id="rId184"/>
  <rel r:id="rId185"/>
  <rel r:id="rId186"/>
  <rel r:id="rId187"/>
  <rel r:id="rId188"/>
  <rel r:id="rId189"/>
  <rel r:id="rId190"/>
  <rel r:id="rId191"/>
  <rel r:id="rId192"/>
  <rel r:id="rId193"/>
  <rel r:id="rId194"/>
  <rel r:id="rId195"/>
  <rel r:id="rId196"/>
  <rel r:id="rId197"/>
  <rel r:id="rId198"/>
  <rel r:id="rId199"/>
  <rel r:id="rId200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1CA9A-15D3-4618-8BA5-5D9035BE9546}">
  <dimension ref="A1:R2170"/>
  <sheetViews>
    <sheetView workbookViewId="0">
      <selection activeCell="P15" sqref="P15"/>
    </sheetView>
  </sheetViews>
  <sheetFormatPr defaultRowHeight="15" x14ac:dyDescent="0.25"/>
  <cols>
    <col min="1" max="1" width="15.28515625" customWidth="1"/>
    <col min="2" max="2" width="91.42578125" customWidth="1"/>
    <col min="3" max="3" width="36.140625" customWidth="1"/>
    <col min="4" max="8" width="10.42578125" customWidth="1"/>
    <col min="10" max="10" width="17.42578125" customWidth="1"/>
    <col min="13" max="13" width="18.85546875" customWidth="1"/>
    <col min="14" max="14" width="28.7109375" customWidth="1"/>
    <col min="16" max="18" width="21.140625" customWidth="1"/>
  </cols>
  <sheetData>
    <row r="1" spans="1:18" x14ac:dyDescent="0.25">
      <c r="A1" t="s">
        <v>0</v>
      </c>
      <c r="B1" t="s">
        <v>1495</v>
      </c>
      <c r="C1" t="s">
        <v>1496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4438</v>
      </c>
      <c r="J1" t="s">
        <v>4439</v>
      </c>
      <c r="M1" s="49" t="s">
        <v>4448</v>
      </c>
      <c r="N1" s="50"/>
      <c r="P1" s="4" t="s">
        <v>4463</v>
      </c>
      <c r="Q1" s="4" t="s">
        <v>4464</v>
      </c>
      <c r="R1" s="4" t="s">
        <v>4465</v>
      </c>
    </row>
    <row r="2" spans="1:18" x14ac:dyDescent="0.25">
      <c r="A2" t="s">
        <v>207</v>
      </c>
      <c r="B2" t="s">
        <v>1515</v>
      </c>
      <c r="C2" t="s">
        <v>3004</v>
      </c>
      <c r="D2">
        <v>3.0668444623000002</v>
      </c>
      <c r="E2">
        <v>5.3703944623000002</v>
      </c>
      <c r="F2">
        <v>2.3035499999999902</v>
      </c>
      <c r="G2">
        <v>1.411097</v>
      </c>
      <c r="H2">
        <v>3.7146469999999998</v>
      </c>
      <c r="I2">
        <v>128</v>
      </c>
      <c r="J2" t="s">
        <v>4440</v>
      </c>
      <c r="M2" s="1" t="s">
        <v>4449</v>
      </c>
      <c r="N2" s="1" t="s">
        <v>4450</v>
      </c>
      <c r="P2" t="b">
        <f>IF(AND($M$5 &lt; -D2, $M$4 &gt; -E2, F2 &gt; 1.9, F2 &lt; 2.5), TRUE, FALSE)</f>
        <v>0</v>
      </c>
      <c r="Q2" t="b">
        <f>IF(AND($M$6 &lt; -D2, $M$4 &gt; -E2, F2 &gt; 1.9, F2 &lt; 2.5), TRUE, FALSE)</f>
        <v>0</v>
      </c>
      <c r="R2" t="b">
        <f>IF(AND($M$7 &lt; -D2, $M$4 &gt; -E2, F2 &gt; 1.9, F2 &lt; 2.5), TRUE, FALSE)</f>
        <v>0</v>
      </c>
    </row>
    <row r="3" spans="1:18" x14ac:dyDescent="0.25">
      <c r="A3" t="s">
        <v>4889</v>
      </c>
      <c r="B3" t="s">
        <v>5306</v>
      </c>
      <c r="C3" t="s">
        <v>3440</v>
      </c>
      <c r="D3">
        <v>2.1434953840999902</v>
      </c>
      <c r="E3">
        <v>4.9109773840999997</v>
      </c>
      <c r="F3">
        <v>2.7674820000000002</v>
      </c>
      <c r="G3">
        <v>0.19028500000000001</v>
      </c>
      <c r="H3">
        <v>2.957767</v>
      </c>
      <c r="I3">
        <v>86</v>
      </c>
      <c r="J3" t="s">
        <v>4440</v>
      </c>
      <c r="M3" s="51" t="s">
        <v>4451</v>
      </c>
      <c r="N3" s="52"/>
      <c r="P3" t="b">
        <f t="shared" ref="P3:P66" si="0">IF(AND($M$5 &lt; -D3, $M$4 &gt; -E3, F3 &gt; 1.9, F3 &lt; 2.5), TRUE, FALSE)</f>
        <v>0</v>
      </c>
      <c r="Q3" t="b">
        <f t="shared" ref="Q3:Q66" si="1">IF(AND($M$6 &lt; -D3, $M$4 &gt; -E3, F3 &gt; 1.9, F3 &lt; 2.5), TRUE, FALSE)</f>
        <v>0</v>
      </c>
      <c r="R3" t="b">
        <f t="shared" ref="R3:R66" si="2">IF(AND($M$7 &lt; -D3, $M$4 &gt; -E3, F3 &gt; 1.9, F3 &lt; 2.5), TRUE, FALSE)</f>
        <v>0</v>
      </c>
    </row>
    <row r="4" spans="1:18" x14ac:dyDescent="0.25">
      <c r="A4" t="s">
        <v>431</v>
      </c>
      <c r="B4" t="s">
        <v>1872</v>
      </c>
      <c r="C4" t="s">
        <v>3361</v>
      </c>
      <c r="D4">
        <v>2.3509934844</v>
      </c>
      <c r="E4">
        <v>5.7019314844000002</v>
      </c>
      <c r="F4">
        <v>3.3509380000000002</v>
      </c>
      <c r="G4">
        <v>-0.48655300000000001</v>
      </c>
      <c r="H4">
        <v>2.864385</v>
      </c>
      <c r="I4">
        <v>88</v>
      </c>
      <c r="J4" t="s">
        <v>4440</v>
      </c>
      <c r="M4" s="2">
        <v>-5.67</v>
      </c>
      <c r="N4" s="2" t="s">
        <v>4452</v>
      </c>
      <c r="P4" t="b">
        <f t="shared" si="0"/>
        <v>0</v>
      </c>
      <c r="Q4" t="b">
        <f t="shared" si="1"/>
        <v>0</v>
      </c>
      <c r="R4" t="b">
        <f t="shared" si="2"/>
        <v>0</v>
      </c>
    </row>
    <row r="5" spans="1:18" x14ac:dyDescent="0.25">
      <c r="A5" t="s">
        <v>834</v>
      </c>
      <c r="B5" t="s">
        <v>2803</v>
      </c>
      <c r="C5" t="s">
        <v>4267</v>
      </c>
      <c r="D5">
        <v>2.9113116318999999</v>
      </c>
      <c r="E5">
        <v>6.8410836319000001</v>
      </c>
      <c r="F5">
        <v>3.9297719999999998</v>
      </c>
      <c r="G5">
        <v>-1.084659</v>
      </c>
      <c r="H5">
        <v>2.845113</v>
      </c>
      <c r="I5">
        <v>64</v>
      </c>
      <c r="J5" t="s">
        <v>4440</v>
      </c>
      <c r="M5" s="2">
        <v>-3.79</v>
      </c>
      <c r="N5" s="2" t="s">
        <v>4453</v>
      </c>
      <c r="P5" t="b">
        <f>IF(AND($M$5 &lt; -D5, $M$4 &gt; -E5, F5 &gt; 1.9, F5 &lt; 2.5), TRUE, FALSE)</f>
        <v>0</v>
      </c>
      <c r="Q5" t="b">
        <f t="shared" si="1"/>
        <v>0</v>
      </c>
      <c r="R5" t="b">
        <f t="shared" si="2"/>
        <v>0</v>
      </c>
    </row>
    <row r="6" spans="1:18" x14ac:dyDescent="0.25">
      <c r="A6" t="s">
        <v>138</v>
      </c>
      <c r="B6" t="s">
        <v>2354</v>
      </c>
      <c r="C6" t="s">
        <v>3836</v>
      </c>
      <c r="D6">
        <v>2.4751344869999898</v>
      </c>
      <c r="E6">
        <v>5.0460144869999999</v>
      </c>
      <c r="F6">
        <v>2.5708799999999998</v>
      </c>
      <c r="G6">
        <v>0.15264900000000001</v>
      </c>
      <c r="H6">
        <v>2.7235290000000001</v>
      </c>
      <c r="I6">
        <v>48</v>
      </c>
      <c r="J6" t="s">
        <v>4440</v>
      </c>
      <c r="M6" s="2">
        <v>-3.65</v>
      </c>
      <c r="N6" s="2" t="s">
        <v>4454</v>
      </c>
      <c r="P6" t="b">
        <f t="shared" si="0"/>
        <v>0</v>
      </c>
      <c r="Q6" t="b">
        <f t="shared" si="1"/>
        <v>0</v>
      </c>
      <c r="R6" t="b">
        <f t="shared" si="2"/>
        <v>0</v>
      </c>
    </row>
    <row r="7" spans="1:18" x14ac:dyDescent="0.25">
      <c r="A7" t="s">
        <v>1127</v>
      </c>
      <c r="B7" t="s">
        <v>2491</v>
      </c>
      <c r="C7" t="s">
        <v>3968</v>
      </c>
      <c r="D7">
        <v>2.8898529715999999</v>
      </c>
      <c r="E7">
        <v>7.0875359716000004</v>
      </c>
      <c r="F7">
        <v>4.1976829999999996</v>
      </c>
      <c r="G7">
        <v>-1.5735049999999999</v>
      </c>
      <c r="H7">
        <v>2.6241780000000001</v>
      </c>
      <c r="I7">
        <v>70</v>
      </c>
      <c r="J7" t="s">
        <v>4440</v>
      </c>
      <c r="M7" s="2">
        <v>-3.42</v>
      </c>
      <c r="N7" s="2" t="s">
        <v>4455</v>
      </c>
      <c r="P7" t="b">
        <f t="shared" si="0"/>
        <v>0</v>
      </c>
      <c r="Q7" t="b">
        <f t="shared" si="1"/>
        <v>0</v>
      </c>
      <c r="R7" t="b">
        <f t="shared" si="2"/>
        <v>0</v>
      </c>
    </row>
    <row r="8" spans="1:18" x14ac:dyDescent="0.25">
      <c r="A8" t="s">
        <v>4862</v>
      </c>
      <c r="B8" t="s">
        <v>5117</v>
      </c>
      <c r="C8" t="s">
        <v>5118</v>
      </c>
      <c r="D8">
        <v>2.45231823329999</v>
      </c>
      <c r="E8">
        <v>6.0041572333</v>
      </c>
      <c r="F8">
        <v>3.5518390000000002</v>
      </c>
      <c r="G8">
        <v>-0.36486600000000002</v>
      </c>
      <c r="H8">
        <v>3.1869730000000001</v>
      </c>
      <c r="I8">
        <v>46</v>
      </c>
      <c r="J8" t="s">
        <v>4440</v>
      </c>
      <c r="M8" s="53" t="s">
        <v>4456</v>
      </c>
      <c r="N8" s="54"/>
      <c r="P8" t="b">
        <f t="shared" si="0"/>
        <v>0</v>
      </c>
      <c r="Q8" t="b">
        <f t="shared" si="1"/>
        <v>0</v>
      </c>
      <c r="R8" t="b">
        <f t="shared" si="2"/>
        <v>0</v>
      </c>
    </row>
    <row r="9" spans="1:18" x14ac:dyDescent="0.25">
      <c r="A9" t="s">
        <v>1470</v>
      </c>
      <c r="B9" t="s">
        <v>2048</v>
      </c>
      <c r="C9" t="s">
        <v>3537</v>
      </c>
      <c r="D9">
        <v>2.6651596852999999</v>
      </c>
      <c r="E9">
        <v>6.0592796852999999</v>
      </c>
      <c r="F9">
        <v>3.39412</v>
      </c>
      <c r="G9">
        <v>-1.99943</v>
      </c>
      <c r="H9">
        <v>1.39469</v>
      </c>
      <c r="I9">
        <v>70</v>
      </c>
      <c r="J9" t="s">
        <v>4440</v>
      </c>
      <c r="M9" s="3">
        <v>0.81</v>
      </c>
      <c r="N9" s="3" t="s">
        <v>4457</v>
      </c>
      <c r="P9" t="b">
        <f t="shared" si="0"/>
        <v>0</v>
      </c>
      <c r="Q9" t="b">
        <f t="shared" si="1"/>
        <v>0</v>
      </c>
      <c r="R9" t="b">
        <f t="shared" si="2"/>
        <v>0</v>
      </c>
    </row>
    <row r="10" spans="1:18" x14ac:dyDescent="0.25">
      <c r="A10" t="s">
        <v>5956</v>
      </c>
      <c r="B10" t="s">
        <v>6275</v>
      </c>
      <c r="C10" t="s">
        <v>6562</v>
      </c>
      <c r="D10">
        <v>2.1517911627999999</v>
      </c>
      <c r="E10">
        <v>5.2833151628000001</v>
      </c>
      <c r="F10">
        <v>3.13152399999999</v>
      </c>
      <c r="G10">
        <v>-1.0152939999999999</v>
      </c>
      <c r="H10">
        <v>2.1162299999999998</v>
      </c>
      <c r="I10">
        <v>70</v>
      </c>
      <c r="J10" t="s">
        <v>4440</v>
      </c>
      <c r="M10" s="3">
        <v>-0.61</v>
      </c>
      <c r="N10" s="3" t="s">
        <v>4458</v>
      </c>
      <c r="P10" t="b">
        <f t="shared" si="0"/>
        <v>0</v>
      </c>
      <c r="Q10" t="b">
        <f t="shared" si="1"/>
        <v>0</v>
      </c>
      <c r="R10" t="b">
        <f t="shared" si="2"/>
        <v>0</v>
      </c>
    </row>
    <row r="11" spans="1:18" x14ac:dyDescent="0.25">
      <c r="A11" t="s">
        <v>879</v>
      </c>
      <c r="B11" t="s">
        <v>2807</v>
      </c>
      <c r="C11" t="s">
        <v>4271</v>
      </c>
      <c r="D11">
        <v>2.6083387172999899</v>
      </c>
      <c r="E11">
        <v>5.1095377172999896</v>
      </c>
      <c r="F11">
        <v>2.5011990000000002</v>
      </c>
      <c r="G11">
        <v>-6.1131999999999999E-2</v>
      </c>
      <c r="H11">
        <v>2.440067</v>
      </c>
      <c r="I11">
        <v>432</v>
      </c>
      <c r="J11" t="s">
        <v>4440</v>
      </c>
      <c r="M11" s="3">
        <v>-0.53</v>
      </c>
      <c r="N11" s="3" t="s">
        <v>4459</v>
      </c>
      <c r="P11" t="b">
        <f t="shared" si="0"/>
        <v>0</v>
      </c>
      <c r="Q11" t="b">
        <f t="shared" si="1"/>
        <v>0</v>
      </c>
      <c r="R11" t="b">
        <f t="shared" si="2"/>
        <v>0</v>
      </c>
    </row>
    <row r="12" spans="1:18" x14ac:dyDescent="0.25">
      <c r="A12" t="s">
        <v>5750</v>
      </c>
      <c r="B12" t="s">
        <v>6069</v>
      </c>
      <c r="C12" t="s">
        <v>6368</v>
      </c>
      <c r="D12">
        <v>2.2781558046999999</v>
      </c>
      <c r="E12">
        <v>6.8621838046999999</v>
      </c>
      <c r="F12">
        <v>4.584028</v>
      </c>
      <c r="G12">
        <v>-1.3686370000000001</v>
      </c>
      <c r="H12">
        <v>3.2153909999999999</v>
      </c>
      <c r="I12">
        <v>140</v>
      </c>
      <c r="J12" t="s">
        <v>4440</v>
      </c>
      <c r="M12" s="3">
        <v>-0.48</v>
      </c>
      <c r="N12" s="3" t="s">
        <v>4460</v>
      </c>
      <c r="P12" t="b">
        <f t="shared" si="0"/>
        <v>0</v>
      </c>
      <c r="Q12" t="b">
        <f t="shared" si="1"/>
        <v>0</v>
      </c>
      <c r="R12" t="b">
        <f t="shared" si="2"/>
        <v>0</v>
      </c>
    </row>
    <row r="13" spans="1:18" x14ac:dyDescent="0.25">
      <c r="A13" t="s">
        <v>252</v>
      </c>
      <c r="B13" t="s">
        <v>2736</v>
      </c>
      <c r="C13" t="s">
        <v>4203</v>
      </c>
      <c r="D13">
        <v>2.9408226717999901</v>
      </c>
      <c r="E13">
        <v>5.5454986717999999</v>
      </c>
      <c r="F13">
        <v>2.604676</v>
      </c>
      <c r="G13">
        <v>1.462764</v>
      </c>
      <c r="H13">
        <v>4.0674400000000004</v>
      </c>
      <c r="I13">
        <v>62</v>
      </c>
      <c r="J13" t="s">
        <v>4440</v>
      </c>
      <c r="M13" s="3">
        <v>-0.38</v>
      </c>
      <c r="N13" s="3" t="s">
        <v>4461</v>
      </c>
      <c r="P13" t="b">
        <f t="shared" si="0"/>
        <v>0</v>
      </c>
      <c r="Q13" t="b">
        <f t="shared" si="1"/>
        <v>0</v>
      </c>
      <c r="R13" t="b">
        <f t="shared" si="2"/>
        <v>0</v>
      </c>
    </row>
    <row r="14" spans="1:18" x14ac:dyDescent="0.25">
      <c r="A14" t="s">
        <v>1456</v>
      </c>
      <c r="B14" t="s">
        <v>2409</v>
      </c>
      <c r="C14" t="s">
        <v>3889</v>
      </c>
      <c r="D14">
        <v>2.8048553346999898</v>
      </c>
      <c r="E14">
        <v>6.1304343346999897</v>
      </c>
      <c r="F14">
        <v>3.3255789999999998</v>
      </c>
      <c r="G14">
        <v>-0.59067899999999995</v>
      </c>
      <c r="H14">
        <v>2.7349000000000001</v>
      </c>
      <c r="I14">
        <v>78</v>
      </c>
      <c r="J14" t="s">
        <v>4440</v>
      </c>
      <c r="M14" s="3">
        <v>-0.24</v>
      </c>
      <c r="N14" s="3" t="s">
        <v>4462</v>
      </c>
      <c r="P14" t="b">
        <f t="shared" si="0"/>
        <v>0</v>
      </c>
      <c r="Q14" t="b">
        <f t="shared" si="1"/>
        <v>0</v>
      </c>
      <c r="R14" t="b">
        <f t="shared" si="2"/>
        <v>0</v>
      </c>
    </row>
    <row r="15" spans="1:18" x14ac:dyDescent="0.25">
      <c r="A15" t="s">
        <v>839</v>
      </c>
      <c r="B15" t="s">
        <v>1583</v>
      </c>
      <c r="C15" t="s">
        <v>3072</v>
      </c>
      <c r="D15">
        <v>2.2324261479999898</v>
      </c>
      <c r="E15">
        <v>6.0854951479999997</v>
      </c>
      <c r="F15">
        <v>3.8530690000000001</v>
      </c>
      <c r="G15">
        <v>-1.1406339999999999</v>
      </c>
      <c r="H15">
        <v>2.7124350000000002</v>
      </c>
      <c r="I15">
        <v>132</v>
      </c>
      <c r="J15" t="s">
        <v>4440</v>
      </c>
      <c r="P15" t="b">
        <f t="shared" si="0"/>
        <v>0</v>
      </c>
      <c r="Q15" t="b">
        <f t="shared" si="1"/>
        <v>0</v>
      </c>
      <c r="R15" t="b">
        <f t="shared" si="2"/>
        <v>0</v>
      </c>
    </row>
    <row r="16" spans="1:18" x14ac:dyDescent="0.25">
      <c r="A16" t="s">
        <v>612</v>
      </c>
      <c r="B16" t="s">
        <v>2079</v>
      </c>
      <c r="C16" t="s">
        <v>3567</v>
      </c>
      <c r="D16">
        <v>2.4012169687</v>
      </c>
      <c r="E16">
        <v>6.2204769686999999</v>
      </c>
      <c r="F16">
        <v>3.8192599999999999</v>
      </c>
      <c r="G16">
        <v>-1.0496570000000001</v>
      </c>
      <c r="H16">
        <v>2.769603</v>
      </c>
      <c r="I16">
        <v>66</v>
      </c>
      <c r="J16" t="s">
        <v>4440</v>
      </c>
      <c r="P16" t="b">
        <f t="shared" si="0"/>
        <v>0</v>
      </c>
      <c r="Q16" t="b">
        <f t="shared" si="1"/>
        <v>0</v>
      </c>
      <c r="R16" t="b">
        <f t="shared" si="2"/>
        <v>0</v>
      </c>
    </row>
    <row r="17" spans="1:18" x14ac:dyDescent="0.25">
      <c r="A17" t="s">
        <v>1270</v>
      </c>
      <c r="B17" t="s">
        <v>2977</v>
      </c>
      <c r="C17" t="s">
        <v>4429</v>
      </c>
      <c r="D17">
        <v>1.9453168168999999</v>
      </c>
      <c r="E17">
        <v>5.7152748169000001</v>
      </c>
      <c r="F17">
        <v>3.7699579999999999</v>
      </c>
      <c r="G17">
        <v>-0.43146000000000001</v>
      </c>
      <c r="H17">
        <v>3.338498</v>
      </c>
      <c r="I17">
        <v>86</v>
      </c>
      <c r="J17" t="s">
        <v>4440</v>
      </c>
      <c r="P17" t="b">
        <f t="shared" si="0"/>
        <v>0</v>
      </c>
      <c r="Q17" t="b">
        <f t="shared" si="1"/>
        <v>0</v>
      </c>
      <c r="R17" t="b">
        <f t="shared" si="2"/>
        <v>0</v>
      </c>
    </row>
    <row r="18" spans="1:18" x14ac:dyDescent="0.25">
      <c r="A18" t="s">
        <v>1143</v>
      </c>
      <c r="B18" t="s">
        <v>2278</v>
      </c>
      <c r="C18" t="s">
        <v>3762</v>
      </c>
      <c r="D18">
        <v>2.4146887927999998</v>
      </c>
      <c r="E18">
        <v>5.6909087928000002</v>
      </c>
      <c r="F18">
        <v>3.2762199999999999</v>
      </c>
      <c r="G18">
        <v>-0.64543200000000001</v>
      </c>
      <c r="H18">
        <v>2.6307879999999999</v>
      </c>
      <c r="I18">
        <v>284</v>
      </c>
      <c r="J18" t="s">
        <v>4440</v>
      </c>
      <c r="P18" t="b">
        <f t="shared" si="0"/>
        <v>0</v>
      </c>
      <c r="Q18" t="b">
        <f t="shared" si="1"/>
        <v>0</v>
      </c>
      <c r="R18" t="b">
        <f t="shared" si="2"/>
        <v>0</v>
      </c>
    </row>
    <row r="19" spans="1:18" x14ac:dyDescent="0.25">
      <c r="A19" t="s">
        <v>583</v>
      </c>
      <c r="B19" t="s">
        <v>2606</v>
      </c>
      <c r="C19" t="s">
        <v>4078</v>
      </c>
      <c r="D19">
        <v>3.4937277620999998</v>
      </c>
      <c r="E19">
        <v>6.3655597621000002</v>
      </c>
      <c r="F19">
        <v>2.8718319999999999</v>
      </c>
      <c r="G19">
        <v>-0.28929500000000002</v>
      </c>
      <c r="H19">
        <v>2.5825369999999999</v>
      </c>
      <c r="I19">
        <v>58</v>
      </c>
      <c r="J19" t="s">
        <v>4440</v>
      </c>
      <c r="P19" t="b">
        <f t="shared" si="0"/>
        <v>0</v>
      </c>
      <c r="Q19" t="b">
        <f t="shared" si="1"/>
        <v>0</v>
      </c>
      <c r="R19" t="b">
        <f t="shared" si="2"/>
        <v>0</v>
      </c>
    </row>
    <row r="20" spans="1:18" x14ac:dyDescent="0.25">
      <c r="A20" t="s">
        <v>4794</v>
      </c>
      <c r="B20" t="s">
        <v>5304</v>
      </c>
      <c r="C20" t="s">
        <v>5305</v>
      </c>
      <c r="D20">
        <v>2.7255466420999999</v>
      </c>
      <c r="E20">
        <v>6.3926156421</v>
      </c>
      <c r="F20">
        <v>3.6670689999999899</v>
      </c>
      <c r="G20">
        <v>-1.682817</v>
      </c>
      <c r="H20">
        <v>1.9842519999999999</v>
      </c>
      <c r="I20">
        <v>86</v>
      </c>
      <c r="J20" t="s">
        <v>4440</v>
      </c>
      <c r="P20" t="b">
        <f t="shared" si="0"/>
        <v>0</v>
      </c>
      <c r="Q20" t="b">
        <f t="shared" si="1"/>
        <v>0</v>
      </c>
      <c r="R20" t="b">
        <f t="shared" si="2"/>
        <v>0</v>
      </c>
    </row>
    <row r="21" spans="1:18" x14ac:dyDescent="0.25">
      <c r="A21" t="s">
        <v>510</v>
      </c>
      <c r="B21" t="s">
        <v>1745</v>
      </c>
      <c r="C21" t="s">
        <v>3234</v>
      </c>
      <c r="D21">
        <v>4.1498585468999902</v>
      </c>
      <c r="E21">
        <v>6.2876545468999998</v>
      </c>
      <c r="F21">
        <v>2.1377959999999998</v>
      </c>
      <c r="G21">
        <v>0.70305399999999996</v>
      </c>
      <c r="H21">
        <v>2.8408500000000001</v>
      </c>
      <c r="I21">
        <v>132</v>
      </c>
      <c r="J21" t="s">
        <v>4440</v>
      </c>
      <c r="P21" t="b">
        <f t="shared" si="0"/>
        <v>0</v>
      </c>
      <c r="Q21" t="b">
        <f t="shared" si="1"/>
        <v>0</v>
      </c>
      <c r="R21" t="b">
        <f t="shared" si="2"/>
        <v>0</v>
      </c>
    </row>
    <row r="22" spans="1:18" x14ac:dyDescent="0.25">
      <c r="A22" t="s">
        <v>5903</v>
      </c>
      <c r="B22" t="s">
        <v>6222</v>
      </c>
      <c r="C22" t="s">
        <v>6513</v>
      </c>
      <c r="D22">
        <v>1.7917337230999999</v>
      </c>
      <c r="E22">
        <v>5.8677337230999997</v>
      </c>
      <c r="F22">
        <v>4.0759999999999996</v>
      </c>
      <c r="G22">
        <v>-1.4009590000000001</v>
      </c>
      <c r="H22">
        <v>2.6750409999999998</v>
      </c>
      <c r="I22">
        <v>176</v>
      </c>
      <c r="J22" t="s">
        <v>4440</v>
      </c>
      <c r="P22" t="b">
        <f t="shared" si="0"/>
        <v>0</v>
      </c>
      <c r="Q22" t="b">
        <f t="shared" si="1"/>
        <v>0</v>
      </c>
      <c r="R22" t="b">
        <f t="shared" si="2"/>
        <v>0</v>
      </c>
    </row>
    <row r="23" spans="1:18" x14ac:dyDescent="0.25">
      <c r="A23" t="s">
        <v>5944</v>
      </c>
      <c r="B23" t="s">
        <v>6263</v>
      </c>
      <c r="C23" t="s">
        <v>6513</v>
      </c>
      <c r="D23">
        <v>1.7539193128999999</v>
      </c>
      <c r="E23">
        <v>6.0754113129</v>
      </c>
      <c r="F23">
        <v>4.3214920000000001</v>
      </c>
      <c r="G23">
        <v>-1.457592</v>
      </c>
      <c r="H23">
        <v>2.8639000000000001</v>
      </c>
      <c r="I23">
        <v>176</v>
      </c>
      <c r="J23" t="s">
        <v>4440</v>
      </c>
      <c r="P23" t="b">
        <f t="shared" si="0"/>
        <v>0</v>
      </c>
      <c r="Q23" t="b">
        <f t="shared" si="1"/>
        <v>0</v>
      </c>
      <c r="R23" t="b">
        <f t="shared" si="2"/>
        <v>0</v>
      </c>
    </row>
    <row r="24" spans="1:18" x14ac:dyDescent="0.25">
      <c r="A24" t="s">
        <v>408</v>
      </c>
      <c r="B24" t="s">
        <v>2376</v>
      </c>
      <c r="C24" t="s">
        <v>3857</v>
      </c>
      <c r="D24">
        <v>3.4183002182000002</v>
      </c>
      <c r="E24">
        <v>5.9630882182000002</v>
      </c>
      <c r="F24">
        <v>2.544788</v>
      </c>
      <c r="G24">
        <v>-0.56329700000000005</v>
      </c>
      <c r="H24">
        <v>1.9814909999999999</v>
      </c>
      <c r="I24">
        <v>228</v>
      </c>
      <c r="J24" t="s">
        <v>4440</v>
      </c>
      <c r="P24" t="b">
        <f t="shared" si="0"/>
        <v>0</v>
      </c>
      <c r="Q24" t="b">
        <f t="shared" si="1"/>
        <v>0</v>
      </c>
      <c r="R24" t="b">
        <f t="shared" si="2"/>
        <v>0</v>
      </c>
    </row>
    <row r="25" spans="1:18" x14ac:dyDescent="0.25">
      <c r="A25" t="s">
        <v>917</v>
      </c>
      <c r="B25" t="s">
        <v>1543</v>
      </c>
      <c r="C25" t="s">
        <v>3032</v>
      </c>
      <c r="D25">
        <v>2.3737146434</v>
      </c>
      <c r="E25">
        <v>5.7125766434000003</v>
      </c>
      <c r="F25">
        <v>3.33886199999999</v>
      </c>
      <c r="G25">
        <v>0.81049300000000002</v>
      </c>
      <c r="H25">
        <v>4.1493549999999999</v>
      </c>
      <c r="I25">
        <v>80</v>
      </c>
      <c r="J25" t="s">
        <v>4440</v>
      </c>
      <c r="P25" t="b">
        <f t="shared" si="0"/>
        <v>0</v>
      </c>
      <c r="Q25" t="b">
        <f t="shared" si="1"/>
        <v>0</v>
      </c>
      <c r="R25" t="b">
        <f t="shared" si="2"/>
        <v>0</v>
      </c>
    </row>
    <row r="26" spans="1:18" x14ac:dyDescent="0.25">
      <c r="A26" t="s">
        <v>765</v>
      </c>
      <c r="B26" t="s">
        <v>2589</v>
      </c>
      <c r="C26" t="s">
        <v>4063</v>
      </c>
      <c r="D26">
        <v>4.0624625356999999</v>
      </c>
      <c r="E26">
        <v>6.0993735356999998</v>
      </c>
      <c r="F26">
        <v>2.0369109999999999</v>
      </c>
      <c r="G26">
        <v>-2.391553</v>
      </c>
      <c r="H26">
        <v>-0.35464200000000001</v>
      </c>
      <c r="I26">
        <v>120</v>
      </c>
      <c r="J26" t="s">
        <v>4440</v>
      </c>
      <c r="P26" t="b">
        <f t="shared" si="0"/>
        <v>0</v>
      </c>
      <c r="Q26" t="b">
        <f t="shared" si="1"/>
        <v>0</v>
      </c>
      <c r="R26" t="b">
        <f t="shared" si="2"/>
        <v>0</v>
      </c>
    </row>
    <row r="27" spans="1:18" x14ac:dyDescent="0.25">
      <c r="A27" t="s">
        <v>1176</v>
      </c>
      <c r="B27" t="s">
        <v>2169</v>
      </c>
      <c r="C27" t="s">
        <v>3656</v>
      </c>
      <c r="D27">
        <v>3.4503374814000001</v>
      </c>
      <c r="E27">
        <v>5.7085494814000004</v>
      </c>
      <c r="F27">
        <v>2.2582119999999999</v>
      </c>
      <c r="G27">
        <v>0.66078499999999996</v>
      </c>
      <c r="H27">
        <v>2.9189970000000001</v>
      </c>
      <c r="I27">
        <v>64</v>
      </c>
      <c r="J27" t="s">
        <v>4440</v>
      </c>
      <c r="P27" t="b">
        <f t="shared" si="0"/>
        <v>1</v>
      </c>
      <c r="Q27" t="b">
        <f t="shared" si="1"/>
        <v>1</v>
      </c>
      <c r="R27" t="b">
        <f t="shared" si="2"/>
        <v>0</v>
      </c>
    </row>
    <row r="28" spans="1:18" x14ac:dyDescent="0.25">
      <c r="A28" t="s">
        <v>1018</v>
      </c>
      <c r="B28" t="s">
        <v>2893</v>
      </c>
      <c r="C28" t="s">
        <v>4356</v>
      </c>
      <c r="D28">
        <v>3.7379841976999999</v>
      </c>
      <c r="E28">
        <v>5.6238611977000001</v>
      </c>
      <c r="F28">
        <v>1.885877</v>
      </c>
      <c r="G28">
        <v>0.101863</v>
      </c>
      <c r="H28">
        <v>1.9877400000000001</v>
      </c>
      <c r="I28">
        <v>80</v>
      </c>
      <c r="J28" t="s">
        <v>4440</v>
      </c>
      <c r="P28" t="b">
        <f t="shared" si="0"/>
        <v>0</v>
      </c>
      <c r="Q28" t="b">
        <f t="shared" si="1"/>
        <v>0</v>
      </c>
      <c r="R28" t="b">
        <f t="shared" si="2"/>
        <v>0</v>
      </c>
    </row>
    <row r="29" spans="1:18" x14ac:dyDescent="0.25">
      <c r="A29" t="s">
        <v>1307</v>
      </c>
      <c r="B29" t="s">
        <v>2284</v>
      </c>
      <c r="C29" t="s">
        <v>3768</v>
      </c>
      <c r="D29">
        <v>2.9438481700999999</v>
      </c>
      <c r="E29">
        <v>6.0300341701000004</v>
      </c>
      <c r="F29">
        <v>3.0861860000000001</v>
      </c>
      <c r="G29">
        <v>-0.89603500000000003</v>
      </c>
      <c r="H29">
        <v>2.1901510000000002</v>
      </c>
      <c r="I29">
        <v>74</v>
      </c>
      <c r="J29" t="s">
        <v>4440</v>
      </c>
      <c r="P29" t="b">
        <f t="shared" si="0"/>
        <v>0</v>
      </c>
      <c r="Q29" t="b">
        <f t="shared" si="1"/>
        <v>0</v>
      </c>
      <c r="R29" t="b">
        <f t="shared" si="2"/>
        <v>0</v>
      </c>
    </row>
    <row r="30" spans="1:18" x14ac:dyDescent="0.25">
      <c r="A30" t="s">
        <v>5748</v>
      </c>
      <c r="B30" t="s">
        <v>6067</v>
      </c>
      <c r="C30" t="s">
        <v>6366</v>
      </c>
      <c r="D30">
        <v>2.7664676510000001</v>
      </c>
      <c r="E30">
        <v>6.2427606510000002</v>
      </c>
      <c r="F30">
        <v>3.4762930000000001</v>
      </c>
      <c r="G30">
        <v>-0.740672</v>
      </c>
      <c r="H30">
        <v>2.7356210000000001</v>
      </c>
      <c r="I30">
        <v>116</v>
      </c>
      <c r="J30" t="s">
        <v>4440</v>
      </c>
      <c r="P30" t="b">
        <f t="shared" si="0"/>
        <v>0</v>
      </c>
      <c r="Q30" t="b">
        <f t="shared" si="1"/>
        <v>0</v>
      </c>
      <c r="R30" t="b">
        <f t="shared" si="2"/>
        <v>0</v>
      </c>
    </row>
    <row r="31" spans="1:18" x14ac:dyDescent="0.25">
      <c r="A31" t="s">
        <v>840</v>
      </c>
      <c r="B31" t="s">
        <v>2203</v>
      </c>
      <c r="C31" t="s">
        <v>3689</v>
      </c>
      <c r="D31">
        <v>3.2950201497</v>
      </c>
      <c r="E31">
        <v>5.8397931497000002</v>
      </c>
      <c r="F31">
        <v>2.5447730000000002</v>
      </c>
      <c r="G31">
        <v>-1.97567</v>
      </c>
      <c r="H31">
        <v>0.56910300000000003</v>
      </c>
      <c r="I31">
        <v>384</v>
      </c>
      <c r="J31" t="s">
        <v>4440</v>
      </c>
      <c r="P31" t="b">
        <f t="shared" si="0"/>
        <v>0</v>
      </c>
      <c r="Q31" t="b">
        <f t="shared" si="1"/>
        <v>0</v>
      </c>
      <c r="R31" t="b">
        <f t="shared" si="2"/>
        <v>0</v>
      </c>
    </row>
    <row r="32" spans="1:18" x14ac:dyDescent="0.25">
      <c r="A32" t="s">
        <v>1141</v>
      </c>
      <c r="B32" t="s">
        <v>1690</v>
      </c>
      <c r="C32" t="s">
        <v>3179</v>
      </c>
      <c r="D32">
        <v>2.6466254386000001</v>
      </c>
      <c r="E32">
        <v>4.9019994385999999</v>
      </c>
      <c r="F32">
        <v>2.25537399999999</v>
      </c>
      <c r="G32">
        <v>0.53365899999999999</v>
      </c>
      <c r="H32">
        <v>2.7890329999999999</v>
      </c>
      <c r="I32">
        <v>72</v>
      </c>
      <c r="J32" t="s">
        <v>4440</v>
      </c>
      <c r="P32" t="b">
        <f t="shared" si="0"/>
        <v>0</v>
      </c>
      <c r="Q32" t="b">
        <f t="shared" si="1"/>
        <v>0</v>
      </c>
      <c r="R32" t="b">
        <f t="shared" si="2"/>
        <v>0</v>
      </c>
    </row>
    <row r="33" spans="1:18" x14ac:dyDescent="0.25">
      <c r="A33" t="s">
        <v>4624</v>
      </c>
      <c r="B33" t="s">
        <v>4711</v>
      </c>
      <c r="C33" t="s">
        <v>5357</v>
      </c>
      <c r="D33">
        <v>3.3190831782999899</v>
      </c>
      <c r="E33">
        <v>5.6572921782999996</v>
      </c>
      <c r="F33">
        <v>2.338209</v>
      </c>
      <c r="G33">
        <v>0.3901</v>
      </c>
      <c r="H33">
        <v>2.7283089999999999</v>
      </c>
      <c r="I33">
        <v>76</v>
      </c>
      <c r="J33" t="s">
        <v>4440</v>
      </c>
      <c r="P33" t="b">
        <f t="shared" si="0"/>
        <v>0</v>
      </c>
      <c r="Q33" t="b">
        <f t="shared" si="1"/>
        <v>0</v>
      </c>
      <c r="R33" t="b">
        <f t="shared" si="2"/>
        <v>0</v>
      </c>
    </row>
    <row r="34" spans="1:18" x14ac:dyDescent="0.25">
      <c r="A34" t="s">
        <v>4635</v>
      </c>
      <c r="B34" t="s">
        <v>4692</v>
      </c>
      <c r="C34" t="s">
        <v>5249</v>
      </c>
      <c r="D34">
        <v>2.7696902123999898</v>
      </c>
      <c r="E34">
        <v>5.0532902123999897</v>
      </c>
      <c r="F34">
        <v>2.2835999999999999</v>
      </c>
      <c r="G34">
        <v>1.013536</v>
      </c>
      <c r="H34">
        <v>3.2971360000000001</v>
      </c>
      <c r="I34">
        <v>80</v>
      </c>
      <c r="J34" t="s">
        <v>4440</v>
      </c>
      <c r="P34" t="b">
        <f t="shared" si="0"/>
        <v>0</v>
      </c>
      <c r="Q34" t="b">
        <f t="shared" si="1"/>
        <v>0</v>
      </c>
      <c r="R34" t="b">
        <f t="shared" si="2"/>
        <v>0</v>
      </c>
    </row>
    <row r="35" spans="1:18" x14ac:dyDescent="0.25">
      <c r="A35" t="s">
        <v>5724</v>
      </c>
      <c r="B35" t="s">
        <v>6043</v>
      </c>
      <c r="C35" t="s">
        <v>6343</v>
      </c>
      <c r="D35">
        <v>2.8891560971999999</v>
      </c>
      <c r="E35">
        <v>6.8292640971999896</v>
      </c>
      <c r="F35">
        <v>3.9401079999999902</v>
      </c>
      <c r="G35">
        <v>-1.0027619999999999</v>
      </c>
      <c r="H35">
        <v>2.9373459999999998</v>
      </c>
      <c r="I35">
        <v>58</v>
      </c>
      <c r="J35" t="s">
        <v>4440</v>
      </c>
      <c r="P35" t="b">
        <f t="shared" si="0"/>
        <v>0</v>
      </c>
      <c r="Q35" t="b">
        <f t="shared" si="1"/>
        <v>0</v>
      </c>
      <c r="R35" t="b">
        <f t="shared" si="2"/>
        <v>0</v>
      </c>
    </row>
    <row r="36" spans="1:18" x14ac:dyDescent="0.25">
      <c r="A36" t="s">
        <v>665</v>
      </c>
      <c r="B36" t="s">
        <v>2156</v>
      </c>
      <c r="C36" t="s">
        <v>3643</v>
      </c>
      <c r="D36">
        <v>3.23503235789999</v>
      </c>
      <c r="E36">
        <v>5.3175163578999998</v>
      </c>
      <c r="F36">
        <v>2.082484</v>
      </c>
      <c r="G36">
        <v>-1.6462699999999999</v>
      </c>
      <c r="H36">
        <v>0.43621399999999999</v>
      </c>
      <c r="I36">
        <v>400</v>
      </c>
      <c r="J36" t="s">
        <v>4440</v>
      </c>
      <c r="P36" t="b">
        <f t="shared" si="0"/>
        <v>0</v>
      </c>
      <c r="Q36" t="b">
        <f t="shared" si="1"/>
        <v>0</v>
      </c>
      <c r="R36" t="b">
        <f t="shared" si="2"/>
        <v>0</v>
      </c>
    </row>
    <row r="37" spans="1:18" x14ac:dyDescent="0.25">
      <c r="A37" t="s">
        <v>897</v>
      </c>
      <c r="B37" t="s">
        <v>1617</v>
      </c>
      <c r="C37" t="s">
        <v>3107</v>
      </c>
      <c r="D37">
        <v>2.7663129875000001</v>
      </c>
      <c r="E37">
        <v>5.7014209874999997</v>
      </c>
      <c r="F37">
        <v>2.9351080000000001</v>
      </c>
      <c r="G37">
        <v>-0.22103400000000001</v>
      </c>
      <c r="H37">
        <v>2.7140740000000001</v>
      </c>
      <c r="I37">
        <v>50</v>
      </c>
      <c r="J37" t="s">
        <v>4440</v>
      </c>
      <c r="P37" t="b">
        <f t="shared" si="0"/>
        <v>0</v>
      </c>
      <c r="Q37" t="b">
        <f t="shared" si="1"/>
        <v>0</v>
      </c>
      <c r="R37" t="b">
        <f t="shared" si="2"/>
        <v>0</v>
      </c>
    </row>
    <row r="38" spans="1:18" x14ac:dyDescent="0.25">
      <c r="A38" t="s">
        <v>643</v>
      </c>
      <c r="B38" t="s">
        <v>1629</v>
      </c>
      <c r="C38" t="s">
        <v>3119</v>
      </c>
      <c r="D38">
        <v>2.5374527961000002</v>
      </c>
      <c r="E38">
        <v>5.3279217961000001</v>
      </c>
      <c r="F38">
        <v>2.7904689999999999</v>
      </c>
      <c r="G38">
        <v>-2.3973999999999999E-2</v>
      </c>
      <c r="H38">
        <v>2.7664949999999999</v>
      </c>
      <c r="I38">
        <v>76</v>
      </c>
      <c r="J38" t="s">
        <v>4440</v>
      </c>
      <c r="P38" t="b">
        <f t="shared" si="0"/>
        <v>0</v>
      </c>
      <c r="Q38" t="b">
        <f t="shared" si="1"/>
        <v>0</v>
      </c>
      <c r="R38" t="b">
        <f t="shared" si="2"/>
        <v>0</v>
      </c>
    </row>
    <row r="39" spans="1:18" x14ac:dyDescent="0.25">
      <c r="A39" t="s">
        <v>5676</v>
      </c>
      <c r="B39" t="s">
        <v>5995</v>
      </c>
      <c r="C39" t="s">
        <v>6297</v>
      </c>
      <c r="D39">
        <v>2.2044968335999999</v>
      </c>
      <c r="E39">
        <v>6.2840878336000001</v>
      </c>
      <c r="F39">
        <v>4.0795909999999997</v>
      </c>
      <c r="G39">
        <v>-1.187289</v>
      </c>
      <c r="H39">
        <v>2.8923019999999999</v>
      </c>
      <c r="I39">
        <v>82</v>
      </c>
      <c r="J39" t="s">
        <v>4440</v>
      </c>
      <c r="P39" t="b">
        <f t="shared" si="0"/>
        <v>0</v>
      </c>
      <c r="Q39" t="b">
        <f t="shared" si="1"/>
        <v>0</v>
      </c>
      <c r="R39" t="b">
        <f t="shared" si="2"/>
        <v>0</v>
      </c>
    </row>
    <row r="40" spans="1:18" x14ac:dyDescent="0.25">
      <c r="A40" t="s">
        <v>5781</v>
      </c>
      <c r="B40" t="s">
        <v>6100</v>
      </c>
      <c r="C40" t="s">
        <v>6397</v>
      </c>
      <c r="D40">
        <v>3.1002410702000001</v>
      </c>
      <c r="E40">
        <v>6.7160960701999999</v>
      </c>
      <c r="F40">
        <v>3.6158549999999998</v>
      </c>
      <c r="G40">
        <v>-1.476758</v>
      </c>
      <c r="H40">
        <v>2.139097</v>
      </c>
      <c r="I40">
        <v>104</v>
      </c>
      <c r="J40" t="s">
        <v>4440</v>
      </c>
      <c r="P40" t="b">
        <f t="shared" si="0"/>
        <v>0</v>
      </c>
      <c r="Q40" t="b">
        <f t="shared" si="1"/>
        <v>0</v>
      </c>
      <c r="R40" t="b">
        <f t="shared" si="2"/>
        <v>0</v>
      </c>
    </row>
    <row r="41" spans="1:18" x14ac:dyDescent="0.25">
      <c r="A41" t="s">
        <v>458</v>
      </c>
      <c r="B41" t="s">
        <v>2288</v>
      </c>
      <c r="C41" t="s">
        <v>3772</v>
      </c>
      <c r="D41">
        <v>3.0523872160999899</v>
      </c>
      <c r="E41">
        <v>6.8293282160999897</v>
      </c>
      <c r="F41">
        <v>3.7769409999999999</v>
      </c>
      <c r="G41">
        <v>-0.57345900000000005</v>
      </c>
      <c r="H41">
        <v>3.2034820000000002</v>
      </c>
      <c r="I41">
        <v>82</v>
      </c>
      <c r="J41" t="s">
        <v>4440</v>
      </c>
      <c r="P41" t="b">
        <f t="shared" si="0"/>
        <v>0</v>
      </c>
      <c r="Q41" t="b">
        <f t="shared" si="1"/>
        <v>0</v>
      </c>
      <c r="R41" t="b">
        <f t="shared" si="2"/>
        <v>0</v>
      </c>
    </row>
    <row r="42" spans="1:18" x14ac:dyDescent="0.25">
      <c r="A42" t="s">
        <v>5832</v>
      </c>
      <c r="B42" t="s">
        <v>6151</v>
      </c>
      <c r="C42" t="s">
        <v>6447</v>
      </c>
      <c r="D42">
        <v>3.9536846790000002</v>
      </c>
      <c r="E42">
        <v>6.2188536790000004</v>
      </c>
      <c r="F42">
        <v>2.2651690000000002</v>
      </c>
      <c r="G42">
        <v>-1.287636</v>
      </c>
      <c r="H42">
        <v>0.97753299999999999</v>
      </c>
      <c r="I42">
        <v>176</v>
      </c>
      <c r="J42" t="s">
        <v>4440</v>
      </c>
      <c r="P42" t="b">
        <f t="shared" si="0"/>
        <v>0</v>
      </c>
      <c r="Q42" t="b">
        <f t="shared" si="1"/>
        <v>0</v>
      </c>
      <c r="R42" t="b">
        <f t="shared" si="2"/>
        <v>0</v>
      </c>
    </row>
    <row r="43" spans="1:18" x14ac:dyDescent="0.25">
      <c r="A43" t="s">
        <v>1488</v>
      </c>
      <c r="B43" t="s">
        <v>1539</v>
      </c>
      <c r="C43" t="s">
        <v>3028</v>
      </c>
      <c r="D43">
        <v>3.8216946566000001</v>
      </c>
      <c r="E43">
        <v>6.2178646565999998</v>
      </c>
      <c r="F43">
        <v>2.3961699999999899</v>
      </c>
      <c r="G43">
        <v>1.462658</v>
      </c>
      <c r="H43">
        <v>3.8588279999999999</v>
      </c>
      <c r="I43">
        <v>98</v>
      </c>
      <c r="J43" t="s">
        <v>4440</v>
      </c>
      <c r="P43" t="b">
        <f t="shared" si="0"/>
        <v>0</v>
      </c>
      <c r="Q43" t="b">
        <f t="shared" si="1"/>
        <v>0</v>
      </c>
      <c r="R43" t="b">
        <f t="shared" si="2"/>
        <v>0</v>
      </c>
    </row>
    <row r="44" spans="1:18" x14ac:dyDescent="0.25">
      <c r="A44" t="s">
        <v>5864</v>
      </c>
      <c r="B44" t="s">
        <v>6183</v>
      </c>
      <c r="C44" t="s">
        <v>6477</v>
      </c>
      <c r="D44">
        <v>2.23692639419999</v>
      </c>
      <c r="E44">
        <v>5.9425313941999898</v>
      </c>
      <c r="F44">
        <v>3.7056049999999998</v>
      </c>
      <c r="G44">
        <v>-2.0041419999999999</v>
      </c>
      <c r="H44">
        <v>1.7014629999999999</v>
      </c>
      <c r="I44">
        <v>88</v>
      </c>
      <c r="J44" t="s">
        <v>4440</v>
      </c>
      <c r="P44" t="b">
        <f t="shared" si="0"/>
        <v>0</v>
      </c>
      <c r="Q44" t="b">
        <f t="shared" si="1"/>
        <v>0</v>
      </c>
      <c r="R44" t="b">
        <f t="shared" si="2"/>
        <v>0</v>
      </c>
    </row>
    <row r="45" spans="1:18" x14ac:dyDescent="0.25">
      <c r="A45" t="s">
        <v>1105</v>
      </c>
      <c r="B45" t="s">
        <v>2025</v>
      </c>
      <c r="C45" t="s">
        <v>3514</v>
      </c>
      <c r="D45">
        <v>4.1424162566999998</v>
      </c>
      <c r="E45">
        <v>6.8678342567000001</v>
      </c>
      <c r="F45">
        <v>2.7254179999999999</v>
      </c>
      <c r="G45">
        <v>0.22171199999999999</v>
      </c>
      <c r="H45">
        <v>2.94713</v>
      </c>
      <c r="I45">
        <v>30</v>
      </c>
      <c r="J45" t="s">
        <v>4440</v>
      </c>
      <c r="P45" t="b">
        <f t="shared" si="0"/>
        <v>0</v>
      </c>
      <c r="Q45" t="b">
        <f t="shared" si="1"/>
        <v>0</v>
      </c>
      <c r="R45" t="b">
        <f t="shared" si="2"/>
        <v>0</v>
      </c>
    </row>
    <row r="46" spans="1:18" x14ac:dyDescent="0.25">
      <c r="A46" t="s">
        <v>4774</v>
      </c>
      <c r="B46" t="s">
        <v>5379</v>
      </c>
      <c r="C46" t="s">
        <v>5380</v>
      </c>
      <c r="D46">
        <v>2.8875020080999998</v>
      </c>
      <c r="E46">
        <v>6.0043420081000001</v>
      </c>
      <c r="F46">
        <v>3.1168399999999998</v>
      </c>
      <c r="G46">
        <v>-0.50060400000000005</v>
      </c>
      <c r="H46">
        <v>2.6162359999999998</v>
      </c>
      <c r="I46">
        <v>59</v>
      </c>
      <c r="J46" t="s">
        <v>4440</v>
      </c>
      <c r="P46" t="b">
        <f t="shared" si="0"/>
        <v>0</v>
      </c>
      <c r="Q46" t="b">
        <f t="shared" si="1"/>
        <v>0</v>
      </c>
      <c r="R46" t="b">
        <f t="shared" si="2"/>
        <v>0</v>
      </c>
    </row>
    <row r="47" spans="1:18" x14ac:dyDescent="0.25">
      <c r="A47" t="s">
        <v>4763</v>
      </c>
      <c r="B47" t="s">
        <v>5384</v>
      </c>
      <c r="C47" t="s">
        <v>5385</v>
      </c>
      <c r="D47">
        <v>3.7635887568999999</v>
      </c>
      <c r="E47">
        <v>6.3992507568999999</v>
      </c>
      <c r="F47">
        <v>2.6356619999999999</v>
      </c>
      <c r="G47">
        <v>-1.475546</v>
      </c>
      <c r="H47">
        <v>1.1601159999999999</v>
      </c>
      <c r="I47">
        <v>192</v>
      </c>
      <c r="J47" t="s">
        <v>4440</v>
      </c>
      <c r="P47" t="b">
        <f t="shared" si="0"/>
        <v>0</v>
      </c>
      <c r="Q47" t="b">
        <f t="shared" si="1"/>
        <v>0</v>
      </c>
      <c r="R47" t="b">
        <f t="shared" si="2"/>
        <v>0</v>
      </c>
    </row>
    <row r="48" spans="1:18" x14ac:dyDescent="0.25">
      <c r="A48" t="s">
        <v>416</v>
      </c>
      <c r="B48" t="s">
        <v>2412</v>
      </c>
      <c r="C48" t="s">
        <v>3892</v>
      </c>
      <c r="D48">
        <v>1.91203999009999</v>
      </c>
      <c r="E48">
        <v>6.0677959900999996</v>
      </c>
      <c r="F48">
        <v>4.1557560000000002</v>
      </c>
      <c r="G48">
        <v>-0.63090299999999999</v>
      </c>
      <c r="H48">
        <v>3.5248529999999998</v>
      </c>
      <c r="I48">
        <v>98</v>
      </c>
      <c r="J48" t="s">
        <v>4440</v>
      </c>
      <c r="P48" t="b">
        <f t="shared" si="0"/>
        <v>0</v>
      </c>
      <c r="Q48" t="b">
        <f t="shared" si="1"/>
        <v>0</v>
      </c>
      <c r="R48" t="b">
        <f t="shared" si="2"/>
        <v>0</v>
      </c>
    </row>
    <row r="49" spans="1:18" x14ac:dyDescent="0.25">
      <c r="A49" t="s">
        <v>5930</v>
      </c>
      <c r="B49" t="s">
        <v>6249</v>
      </c>
      <c r="C49" t="s">
        <v>6537</v>
      </c>
      <c r="D49">
        <v>2.6634829841999998</v>
      </c>
      <c r="E49">
        <v>6.4661309842000003</v>
      </c>
      <c r="F49">
        <v>3.802648</v>
      </c>
      <c r="G49">
        <v>-1.084543</v>
      </c>
      <c r="H49">
        <v>2.718105</v>
      </c>
      <c r="I49">
        <v>78</v>
      </c>
      <c r="J49" t="s">
        <v>4440</v>
      </c>
      <c r="P49" t="b">
        <f t="shared" si="0"/>
        <v>0</v>
      </c>
      <c r="Q49" t="b">
        <f t="shared" si="1"/>
        <v>0</v>
      </c>
      <c r="R49" t="b">
        <f t="shared" si="2"/>
        <v>0</v>
      </c>
    </row>
    <row r="50" spans="1:18" x14ac:dyDescent="0.25">
      <c r="A50" t="s">
        <v>4625</v>
      </c>
      <c r="B50" t="s">
        <v>4732</v>
      </c>
      <c r="C50" t="s">
        <v>3036</v>
      </c>
      <c r="D50">
        <v>4.2319755797000003</v>
      </c>
      <c r="E50">
        <v>8.3788615797000006</v>
      </c>
      <c r="F50">
        <v>4.1468860000000003</v>
      </c>
      <c r="G50">
        <v>-2.4234239999999998</v>
      </c>
      <c r="H50">
        <v>1.723462</v>
      </c>
      <c r="I50">
        <v>58</v>
      </c>
      <c r="J50" t="s">
        <v>4440</v>
      </c>
      <c r="P50" t="b">
        <f t="shared" si="0"/>
        <v>0</v>
      </c>
      <c r="Q50" t="b">
        <f t="shared" si="1"/>
        <v>0</v>
      </c>
      <c r="R50" t="b">
        <f t="shared" si="2"/>
        <v>0</v>
      </c>
    </row>
    <row r="51" spans="1:18" x14ac:dyDescent="0.25">
      <c r="A51" t="s">
        <v>353</v>
      </c>
      <c r="B51" t="s">
        <v>2622</v>
      </c>
      <c r="C51" t="s">
        <v>4092</v>
      </c>
      <c r="D51">
        <v>2.6928475205999902</v>
      </c>
      <c r="E51">
        <v>6.8179885205999904</v>
      </c>
      <c r="F51">
        <v>4.1251410000000002</v>
      </c>
      <c r="G51">
        <v>-1.5779639999999999</v>
      </c>
      <c r="H51">
        <v>2.547177</v>
      </c>
      <c r="I51">
        <v>64</v>
      </c>
      <c r="J51" t="s">
        <v>4440</v>
      </c>
      <c r="P51" t="b">
        <f t="shared" si="0"/>
        <v>0</v>
      </c>
      <c r="Q51" t="b">
        <f t="shared" si="1"/>
        <v>0</v>
      </c>
      <c r="R51" t="b">
        <f t="shared" si="2"/>
        <v>0</v>
      </c>
    </row>
    <row r="52" spans="1:18" x14ac:dyDescent="0.25">
      <c r="A52" t="s">
        <v>5898</v>
      </c>
      <c r="B52" t="s">
        <v>6217</v>
      </c>
      <c r="C52" t="s">
        <v>6508</v>
      </c>
      <c r="D52">
        <v>3.25300630819999</v>
      </c>
      <c r="E52">
        <v>6.8747823081999897</v>
      </c>
      <c r="F52">
        <v>3.6217760000000001</v>
      </c>
      <c r="G52">
        <v>-4.2271999999999997E-2</v>
      </c>
      <c r="H52">
        <v>3.579504</v>
      </c>
      <c r="I52">
        <v>124</v>
      </c>
      <c r="J52" t="s">
        <v>4440</v>
      </c>
      <c r="P52" t="b">
        <f t="shared" si="0"/>
        <v>0</v>
      </c>
      <c r="Q52" t="b">
        <f t="shared" si="1"/>
        <v>0</v>
      </c>
      <c r="R52" t="b">
        <f t="shared" si="2"/>
        <v>0</v>
      </c>
    </row>
    <row r="53" spans="1:18" x14ac:dyDescent="0.25">
      <c r="A53" t="s">
        <v>4983</v>
      </c>
      <c r="B53" t="s">
        <v>5229</v>
      </c>
      <c r="C53" t="s">
        <v>5230</v>
      </c>
      <c r="D53">
        <v>2.8584264427999999</v>
      </c>
      <c r="E53">
        <v>6.0349634427999996</v>
      </c>
      <c r="F53">
        <v>3.1765370000000002</v>
      </c>
      <c r="G53">
        <v>-0.111251</v>
      </c>
      <c r="H53">
        <v>3.065286</v>
      </c>
      <c r="I53">
        <v>141</v>
      </c>
      <c r="J53" t="s">
        <v>4440</v>
      </c>
      <c r="P53" t="b">
        <f t="shared" si="0"/>
        <v>0</v>
      </c>
      <c r="Q53" t="b">
        <f t="shared" si="1"/>
        <v>0</v>
      </c>
      <c r="R53" t="b">
        <f t="shared" si="2"/>
        <v>0</v>
      </c>
    </row>
    <row r="54" spans="1:18" x14ac:dyDescent="0.25">
      <c r="A54" t="s">
        <v>4590</v>
      </c>
      <c r="B54" t="s">
        <v>4679</v>
      </c>
      <c r="C54" t="s">
        <v>5155</v>
      </c>
      <c r="D54">
        <v>3.0748935997000002</v>
      </c>
      <c r="E54">
        <v>7.0319445997000001</v>
      </c>
      <c r="F54">
        <v>3.9570509999999999</v>
      </c>
      <c r="G54">
        <v>-1.1387480000000001</v>
      </c>
      <c r="H54">
        <v>2.8183029999999998</v>
      </c>
      <c r="I54">
        <v>82</v>
      </c>
      <c r="J54" t="s">
        <v>4440</v>
      </c>
      <c r="P54" t="b">
        <f t="shared" si="0"/>
        <v>0</v>
      </c>
      <c r="Q54" t="b">
        <f t="shared" si="1"/>
        <v>0</v>
      </c>
      <c r="R54" t="b">
        <f t="shared" si="2"/>
        <v>0</v>
      </c>
    </row>
    <row r="55" spans="1:18" x14ac:dyDescent="0.25">
      <c r="A55" t="s">
        <v>4875</v>
      </c>
      <c r="B55" t="s">
        <v>5528</v>
      </c>
      <c r="C55" t="s">
        <v>5529</v>
      </c>
      <c r="D55">
        <v>3.5777732314000001</v>
      </c>
      <c r="E55">
        <v>7.3806942313999997</v>
      </c>
      <c r="F55">
        <v>3.8029209999999898</v>
      </c>
      <c r="G55">
        <v>-1.069148</v>
      </c>
      <c r="H55">
        <v>2.7337729999999998</v>
      </c>
      <c r="I55">
        <v>50</v>
      </c>
      <c r="J55" t="s">
        <v>4440</v>
      </c>
      <c r="P55" t="b">
        <f t="shared" si="0"/>
        <v>0</v>
      </c>
      <c r="Q55" t="b">
        <f t="shared" si="1"/>
        <v>0</v>
      </c>
      <c r="R55" t="b">
        <f t="shared" si="2"/>
        <v>0</v>
      </c>
    </row>
    <row r="56" spans="1:18" x14ac:dyDescent="0.25">
      <c r="A56" t="s">
        <v>614</v>
      </c>
      <c r="B56" t="s">
        <v>2656</v>
      </c>
      <c r="C56" t="s">
        <v>4126</v>
      </c>
      <c r="D56">
        <v>3.0562282532</v>
      </c>
      <c r="E56">
        <v>5.9790752532000004</v>
      </c>
      <c r="F56">
        <v>2.922847</v>
      </c>
      <c r="G56">
        <v>0.317079</v>
      </c>
      <c r="H56">
        <v>3.2399260000000001</v>
      </c>
      <c r="I56">
        <v>136</v>
      </c>
      <c r="J56" t="s">
        <v>4440</v>
      </c>
      <c r="P56" t="b">
        <f t="shared" si="0"/>
        <v>0</v>
      </c>
      <c r="Q56" t="b">
        <f t="shared" si="1"/>
        <v>0</v>
      </c>
      <c r="R56" t="b">
        <f t="shared" si="2"/>
        <v>0</v>
      </c>
    </row>
    <row r="57" spans="1:18" x14ac:dyDescent="0.25">
      <c r="A57" t="s">
        <v>979</v>
      </c>
      <c r="B57" t="s">
        <v>1811</v>
      </c>
      <c r="C57" t="s">
        <v>3300</v>
      </c>
      <c r="D57">
        <v>4.6536097207999996</v>
      </c>
      <c r="E57">
        <v>6.7716487208</v>
      </c>
      <c r="F57">
        <v>2.118039</v>
      </c>
      <c r="G57">
        <v>-0.23669599999999999</v>
      </c>
      <c r="H57">
        <v>1.881343</v>
      </c>
      <c r="I57">
        <v>64</v>
      </c>
      <c r="J57" t="s">
        <v>4440</v>
      </c>
      <c r="P57" t="b">
        <f t="shared" si="0"/>
        <v>0</v>
      </c>
      <c r="Q57" t="b">
        <f t="shared" si="1"/>
        <v>0</v>
      </c>
      <c r="R57" t="b">
        <f t="shared" si="2"/>
        <v>0</v>
      </c>
    </row>
    <row r="58" spans="1:18" x14ac:dyDescent="0.25">
      <c r="A58" t="s">
        <v>5014</v>
      </c>
      <c r="B58" t="s">
        <v>5530</v>
      </c>
      <c r="C58" t="s">
        <v>5531</v>
      </c>
      <c r="D58">
        <v>3.26440571589999</v>
      </c>
      <c r="E58">
        <v>5.6020947158999999</v>
      </c>
      <c r="F58">
        <v>2.3376890000000001</v>
      </c>
      <c r="G58">
        <v>0.34014299999999997</v>
      </c>
      <c r="H58">
        <v>2.677832</v>
      </c>
      <c r="I58">
        <v>110</v>
      </c>
      <c r="J58" t="s">
        <v>4440</v>
      </c>
      <c r="P58" t="b">
        <f t="shared" si="0"/>
        <v>0</v>
      </c>
      <c r="Q58" t="b">
        <f t="shared" si="1"/>
        <v>0</v>
      </c>
      <c r="R58" t="b">
        <f t="shared" si="2"/>
        <v>0</v>
      </c>
    </row>
    <row r="59" spans="1:18" x14ac:dyDescent="0.25">
      <c r="A59" t="s">
        <v>5905</v>
      </c>
      <c r="B59" t="s">
        <v>6224</v>
      </c>
      <c r="C59" t="s">
        <v>6515</v>
      </c>
      <c r="D59">
        <v>4.2643433956999903</v>
      </c>
      <c r="E59">
        <v>6.6942523956999898</v>
      </c>
      <c r="F59">
        <v>2.4299089999999999</v>
      </c>
      <c r="G59">
        <v>-1.771215</v>
      </c>
      <c r="H59">
        <v>0.658694</v>
      </c>
      <c r="I59">
        <v>168</v>
      </c>
      <c r="J59" t="s">
        <v>4440</v>
      </c>
      <c r="P59" t="b">
        <f t="shared" si="0"/>
        <v>0</v>
      </c>
      <c r="Q59" t="b">
        <f t="shared" si="1"/>
        <v>0</v>
      </c>
      <c r="R59" t="b">
        <f t="shared" si="2"/>
        <v>0</v>
      </c>
    </row>
    <row r="60" spans="1:18" x14ac:dyDescent="0.25">
      <c r="A60" t="s">
        <v>339</v>
      </c>
      <c r="B60" t="s">
        <v>2173</v>
      </c>
      <c r="C60" t="s">
        <v>3660</v>
      </c>
      <c r="D60">
        <v>2.65583038429999</v>
      </c>
      <c r="E60">
        <v>4.8413033842999997</v>
      </c>
      <c r="F60">
        <v>2.185473</v>
      </c>
      <c r="G60">
        <v>1.167524</v>
      </c>
      <c r="H60">
        <v>3.3529969999999998</v>
      </c>
      <c r="I60">
        <v>44</v>
      </c>
      <c r="J60" t="s">
        <v>4440</v>
      </c>
      <c r="P60" t="b">
        <f t="shared" si="0"/>
        <v>0</v>
      </c>
      <c r="Q60" t="b">
        <f t="shared" si="1"/>
        <v>0</v>
      </c>
      <c r="R60" t="b">
        <f t="shared" si="2"/>
        <v>0</v>
      </c>
    </row>
    <row r="61" spans="1:18" x14ac:dyDescent="0.25">
      <c r="A61" t="s">
        <v>373</v>
      </c>
      <c r="B61" t="s">
        <v>2582</v>
      </c>
      <c r="C61" t="s">
        <v>4057</v>
      </c>
      <c r="D61">
        <v>2.7933585364</v>
      </c>
      <c r="E61">
        <v>4.9788965363999997</v>
      </c>
      <c r="F61">
        <v>2.18553799999999</v>
      </c>
      <c r="G61">
        <v>0.35616700000000001</v>
      </c>
      <c r="H61">
        <v>2.5417049999999999</v>
      </c>
      <c r="I61">
        <v>140</v>
      </c>
      <c r="J61" t="s">
        <v>4440</v>
      </c>
      <c r="P61" t="b">
        <f t="shared" si="0"/>
        <v>0</v>
      </c>
      <c r="Q61" t="b">
        <f t="shared" si="1"/>
        <v>0</v>
      </c>
      <c r="R61" t="b">
        <f t="shared" si="2"/>
        <v>0</v>
      </c>
    </row>
    <row r="62" spans="1:18" x14ac:dyDescent="0.25">
      <c r="A62" t="s">
        <v>4989</v>
      </c>
      <c r="B62" t="s">
        <v>5585</v>
      </c>
      <c r="C62" t="s">
        <v>5586</v>
      </c>
      <c r="D62">
        <v>2.83390904329999</v>
      </c>
      <c r="E62">
        <v>6.0360640432999997</v>
      </c>
      <c r="F62">
        <v>3.2021549999999999</v>
      </c>
      <c r="G62">
        <v>-0.83433100000000004</v>
      </c>
      <c r="H62">
        <v>2.3678240000000002</v>
      </c>
      <c r="I62">
        <v>114</v>
      </c>
      <c r="J62" t="s">
        <v>4440</v>
      </c>
      <c r="P62" t="b">
        <f t="shared" si="0"/>
        <v>0</v>
      </c>
      <c r="Q62" t="b">
        <f t="shared" si="1"/>
        <v>0</v>
      </c>
      <c r="R62" t="b">
        <f t="shared" si="2"/>
        <v>0</v>
      </c>
    </row>
    <row r="63" spans="1:18" x14ac:dyDescent="0.25">
      <c r="A63" t="s">
        <v>534</v>
      </c>
      <c r="B63" t="s">
        <v>2675</v>
      </c>
      <c r="C63" t="s">
        <v>4145</v>
      </c>
      <c r="D63">
        <v>3.14037327269999</v>
      </c>
      <c r="E63">
        <v>6.7485192726999896</v>
      </c>
      <c r="F63">
        <v>3.6081459999999899</v>
      </c>
      <c r="G63">
        <v>-1.078727</v>
      </c>
      <c r="H63">
        <v>2.5294189999999999</v>
      </c>
      <c r="I63">
        <v>81</v>
      </c>
      <c r="J63" t="s">
        <v>4440</v>
      </c>
      <c r="P63" t="b">
        <f t="shared" si="0"/>
        <v>0</v>
      </c>
      <c r="Q63" t="b">
        <f t="shared" si="1"/>
        <v>0</v>
      </c>
      <c r="R63" t="b">
        <f t="shared" si="2"/>
        <v>0</v>
      </c>
    </row>
    <row r="64" spans="1:18" x14ac:dyDescent="0.25">
      <c r="A64" t="s">
        <v>817</v>
      </c>
      <c r="B64" t="s">
        <v>2768</v>
      </c>
      <c r="C64" t="s">
        <v>2988</v>
      </c>
      <c r="D64">
        <v>1.9647835150999999</v>
      </c>
      <c r="E64">
        <v>5.8094075151000002</v>
      </c>
      <c r="F64">
        <v>3.844624</v>
      </c>
      <c r="G64">
        <v>-0.84806999999999999</v>
      </c>
      <c r="H64">
        <v>2.9965540000000002</v>
      </c>
      <c r="I64">
        <v>70</v>
      </c>
      <c r="J64" t="s">
        <v>4440</v>
      </c>
      <c r="P64" t="b">
        <f t="shared" si="0"/>
        <v>0</v>
      </c>
      <c r="Q64" t="b">
        <f t="shared" si="1"/>
        <v>0</v>
      </c>
      <c r="R64" t="b">
        <f t="shared" si="2"/>
        <v>0</v>
      </c>
    </row>
    <row r="65" spans="1:18" x14ac:dyDescent="0.25">
      <c r="A65" t="s">
        <v>4950</v>
      </c>
      <c r="B65" t="s">
        <v>5647</v>
      </c>
      <c r="C65" t="s">
        <v>5648</v>
      </c>
      <c r="D65">
        <v>3.3738654804999899</v>
      </c>
      <c r="E65">
        <v>6.9641834805</v>
      </c>
      <c r="F65">
        <v>3.5903179999999999</v>
      </c>
      <c r="G65">
        <v>0.29529499999999997</v>
      </c>
      <c r="H65">
        <v>3.8856130000000002</v>
      </c>
      <c r="I65">
        <v>131</v>
      </c>
      <c r="J65" t="s">
        <v>4440</v>
      </c>
      <c r="P65" t="b">
        <f t="shared" si="0"/>
        <v>0</v>
      </c>
      <c r="Q65" t="b">
        <f t="shared" si="1"/>
        <v>0</v>
      </c>
      <c r="R65" t="b">
        <f t="shared" si="2"/>
        <v>0</v>
      </c>
    </row>
    <row r="66" spans="1:18" x14ac:dyDescent="0.25">
      <c r="A66" t="s">
        <v>1392</v>
      </c>
      <c r="B66" t="s">
        <v>2095</v>
      </c>
      <c r="C66" t="s">
        <v>3583</v>
      </c>
      <c r="D66">
        <v>3.3723583912000001</v>
      </c>
      <c r="E66">
        <v>5.9730963912000004</v>
      </c>
      <c r="F66">
        <v>2.6007380000000002</v>
      </c>
      <c r="G66">
        <v>-0.47600700000000001</v>
      </c>
      <c r="H66">
        <v>2.1247310000000001</v>
      </c>
      <c r="I66">
        <v>72</v>
      </c>
      <c r="J66" t="s">
        <v>4440</v>
      </c>
      <c r="P66" t="b">
        <f t="shared" si="0"/>
        <v>0</v>
      </c>
      <c r="Q66" t="b">
        <f t="shared" si="1"/>
        <v>0</v>
      </c>
      <c r="R66" t="b">
        <f t="shared" si="2"/>
        <v>0</v>
      </c>
    </row>
    <row r="67" spans="1:18" x14ac:dyDescent="0.25">
      <c r="A67" t="s">
        <v>5829</v>
      </c>
      <c r="B67" t="s">
        <v>6148</v>
      </c>
      <c r="C67" t="s">
        <v>6444</v>
      </c>
      <c r="D67">
        <v>3.2483319138</v>
      </c>
      <c r="E67">
        <v>6.8043949138000004</v>
      </c>
      <c r="F67">
        <v>3.556063</v>
      </c>
      <c r="G67">
        <v>0.26425700000000002</v>
      </c>
      <c r="H67">
        <v>3.8203200000000002</v>
      </c>
      <c r="I67">
        <v>131</v>
      </c>
      <c r="J67" t="s">
        <v>4440</v>
      </c>
      <c r="P67" t="b">
        <f t="shared" ref="P67:P130" si="3">IF(AND($M$5 &lt; -D67, $M$4 &gt; -E67, F67 &gt; 1.9, F67 &lt; 2.5), TRUE, FALSE)</f>
        <v>0</v>
      </c>
      <c r="Q67" t="b">
        <f t="shared" ref="Q67:Q130" si="4">IF(AND($M$6 &lt; -D67, $M$4 &gt; -E67, F67 &gt; 1.9, F67 &lt; 2.5), TRUE, FALSE)</f>
        <v>0</v>
      </c>
      <c r="R67" t="b">
        <f t="shared" ref="R67:R130" si="5">IF(AND($M$7 &lt; -D67, $M$4 &gt; -E67, F67 &gt; 1.9, F67 &lt; 2.5), TRUE, FALSE)</f>
        <v>0</v>
      </c>
    </row>
    <row r="68" spans="1:18" x14ac:dyDescent="0.25">
      <c r="A68" t="s">
        <v>23</v>
      </c>
      <c r="B68" t="s">
        <v>1698</v>
      </c>
      <c r="C68" t="s">
        <v>3187</v>
      </c>
      <c r="D68">
        <v>3.5570661672999901</v>
      </c>
      <c r="E68">
        <v>6.3920351672999898</v>
      </c>
      <c r="F68">
        <v>2.8349690000000001</v>
      </c>
      <c r="G68">
        <v>-1.153807</v>
      </c>
      <c r="H68">
        <v>1.681162</v>
      </c>
      <c r="I68">
        <v>21</v>
      </c>
      <c r="J68" t="s">
        <v>4440</v>
      </c>
      <c r="P68" t="b">
        <f t="shared" si="3"/>
        <v>0</v>
      </c>
      <c r="Q68" t="b">
        <f t="shared" si="4"/>
        <v>0</v>
      </c>
      <c r="R68" t="b">
        <f t="shared" si="5"/>
        <v>0</v>
      </c>
    </row>
    <row r="69" spans="1:18" x14ac:dyDescent="0.25">
      <c r="A69" t="s">
        <v>1204</v>
      </c>
      <c r="B69" t="s">
        <v>2088</v>
      </c>
      <c r="C69" t="s">
        <v>3576</v>
      </c>
      <c r="D69">
        <v>2.7946269475999999</v>
      </c>
      <c r="E69">
        <v>5.3883359475999999</v>
      </c>
      <c r="F69">
        <v>2.593709</v>
      </c>
      <c r="G69">
        <v>-2.1171039999999999</v>
      </c>
      <c r="H69">
        <v>0.476605</v>
      </c>
      <c r="I69">
        <v>156</v>
      </c>
      <c r="J69" t="s">
        <v>4440</v>
      </c>
      <c r="P69" t="b">
        <f t="shared" si="3"/>
        <v>0</v>
      </c>
      <c r="Q69" t="b">
        <f t="shared" si="4"/>
        <v>0</v>
      </c>
      <c r="R69" t="b">
        <f t="shared" si="5"/>
        <v>0</v>
      </c>
    </row>
    <row r="70" spans="1:18" x14ac:dyDescent="0.25">
      <c r="A70" t="s">
        <v>5794</v>
      </c>
      <c r="B70" t="s">
        <v>6113</v>
      </c>
      <c r="C70" t="s">
        <v>6410</v>
      </c>
      <c r="D70">
        <v>2.3397136016000002</v>
      </c>
      <c r="E70">
        <v>6.2591546015999997</v>
      </c>
      <c r="F70">
        <v>3.919441</v>
      </c>
      <c r="G70">
        <v>-1.151816</v>
      </c>
      <c r="H70">
        <v>2.7676249999999998</v>
      </c>
      <c r="I70">
        <v>118</v>
      </c>
      <c r="J70" t="s">
        <v>4440</v>
      </c>
      <c r="P70" t="b">
        <f t="shared" si="3"/>
        <v>0</v>
      </c>
      <c r="Q70" t="b">
        <f t="shared" si="4"/>
        <v>0</v>
      </c>
      <c r="R70" t="b">
        <f t="shared" si="5"/>
        <v>0</v>
      </c>
    </row>
    <row r="71" spans="1:18" x14ac:dyDescent="0.25">
      <c r="A71" t="s">
        <v>5866</v>
      </c>
      <c r="B71" t="s">
        <v>6185</v>
      </c>
      <c r="C71" t="s">
        <v>6479</v>
      </c>
      <c r="D71">
        <v>2.1512030920999998</v>
      </c>
      <c r="E71">
        <v>5.7311180921</v>
      </c>
      <c r="F71">
        <v>3.57991499999999</v>
      </c>
      <c r="G71">
        <v>-0.29681400000000002</v>
      </c>
      <c r="H71">
        <v>3.2831009999999998</v>
      </c>
      <c r="I71">
        <v>118</v>
      </c>
      <c r="J71" t="s">
        <v>4440</v>
      </c>
      <c r="P71" t="b">
        <f t="shared" si="3"/>
        <v>0</v>
      </c>
      <c r="Q71" t="b">
        <f t="shared" si="4"/>
        <v>0</v>
      </c>
      <c r="R71" t="b">
        <f t="shared" si="5"/>
        <v>0</v>
      </c>
    </row>
    <row r="72" spans="1:18" x14ac:dyDescent="0.25">
      <c r="A72" t="s">
        <v>4759</v>
      </c>
      <c r="B72" t="s">
        <v>5544</v>
      </c>
      <c r="C72" t="s">
        <v>5545</v>
      </c>
      <c r="D72">
        <v>3.0293052689</v>
      </c>
      <c r="E72">
        <v>6.1481412688999999</v>
      </c>
      <c r="F72">
        <v>3.1188359999999999</v>
      </c>
      <c r="G72">
        <v>-2.0051389999999998</v>
      </c>
      <c r="H72">
        <v>1.1136969999999999</v>
      </c>
      <c r="I72">
        <v>54</v>
      </c>
      <c r="J72" t="s">
        <v>4440</v>
      </c>
      <c r="P72" t="b">
        <f t="shared" si="3"/>
        <v>0</v>
      </c>
      <c r="Q72" t="b">
        <f t="shared" si="4"/>
        <v>0</v>
      </c>
      <c r="R72" t="b">
        <f t="shared" si="5"/>
        <v>0</v>
      </c>
    </row>
    <row r="73" spans="1:18" x14ac:dyDescent="0.25">
      <c r="A73" t="s">
        <v>1062</v>
      </c>
      <c r="B73" t="s">
        <v>1531</v>
      </c>
      <c r="C73" t="s">
        <v>3020</v>
      </c>
      <c r="D73">
        <v>3.3615750267000002</v>
      </c>
      <c r="E73">
        <v>5.7315510267000001</v>
      </c>
      <c r="F73">
        <v>2.3699759999999999</v>
      </c>
      <c r="G73">
        <v>-0.60399099999999994</v>
      </c>
      <c r="H73">
        <v>1.7659849999999999</v>
      </c>
      <c r="I73">
        <v>144</v>
      </c>
      <c r="J73" t="s">
        <v>4440</v>
      </c>
      <c r="P73" t="b">
        <f t="shared" si="3"/>
        <v>1</v>
      </c>
      <c r="Q73" t="b">
        <f t="shared" si="4"/>
        <v>1</v>
      </c>
      <c r="R73" t="b">
        <f t="shared" si="5"/>
        <v>1</v>
      </c>
    </row>
    <row r="74" spans="1:18" x14ac:dyDescent="0.25">
      <c r="A74" t="s">
        <v>29</v>
      </c>
      <c r="B74" t="s">
        <v>2052</v>
      </c>
      <c r="C74" t="s">
        <v>3541</v>
      </c>
      <c r="D74">
        <v>3.9634478762000001</v>
      </c>
      <c r="E74">
        <v>5.9046278762000002</v>
      </c>
      <c r="F74">
        <v>1.9411799999999999</v>
      </c>
      <c r="G74">
        <v>-8.3236000000000004E-2</v>
      </c>
      <c r="H74">
        <v>1.857944</v>
      </c>
      <c r="I74">
        <v>140</v>
      </c>
      <c r="J74" t="s">
        <v>4440</v>
      </c>
      <c r="P74" t="b">
        <f t="shared" si="3"/>
        <v>0</v>
      </c>
      <c r="Q74" t="b">
        <f t="shared" si="4"/>
        <v>0</v>
      </c>
      <c r="R74" t="b">
        <f t="shared" si="5"/>
        <v>0</v>
      </c>
    </row>
    <row r="75" spans="1:18" x14ac:dyDescent="0.25">
      <c r="A75" t="s">
        <v>4838</v>
      </c>
      <c r="B75" t="s">
        <v>5123</v>
      </c>
      <c r="C75" t="s">
        <v>5124</v>
      </c>
      <c r="D75">
        <v>2.8907181171</v>
      </c>
      <c r="E75">
        <v>6.6590841170999999</v>
      </c>
      <c r="F75">
        <v>3.7683659999999999</v>
      </c>
      <c r="G75">
        <v>-1.8724719999999999</v>
      </c>
      <c r="H75">
        <v>1.895894</v>
      </c>
      <c r="I75">
        <v>96</v>
      </c>
      <c r="J75" t="s">
        <v>4440</v>
      </c>
      <c r="P75" t="b">
        <f t="shared" si="3"/>
        <v>0</v>
      </c>
      <c r="Q75" t="b">
        <f t="shared" si="4"/>
        <v>0</v>
      </c>
      <c r="R75" t="b">
        <f t="shared" si="5"/>
        <v>0</v>
      </c>
    </row>
    <row r="76" spans="1:18" x14ac:dyDescent="0.25">
      <c r="A76" t="s">
        <v>529</v>
      </c>
      <c r="B76" t="s">
        <v>2590</v>
      </c>
      <c r="C76" t="s">
        <v>4064</v>
      </c>
      <c r="D76">
        <v>3.2077115622000001</v>
      </c>
      <c r="E76">
        <v>6.8321245621999998</v>
      </c>
      <c r="F76">
        <v>3.6244129999999899</v>
      </c>
      <c r="G76">
        <v>-2.1167729999999998</v>
      </c>
      <c r="H76">
        <v>1.5076400000000001</v>
      </c>
      <c r="I76">
        <v>58</v>
      </c>
      <c r="J76" t="s">
        <v>4440</v>
      </c>
      <c r="P76" t="b">
        <f t="shared" si="3"/>
        <v>0</v>
      </c>
      <c r="Q76" t="b">
        <f t="shared" si="4"/>
        <v>0</v>
      </c>
      <c r="R76" t="b">
        <f t="shared" si="5"/>
        <v>0</v>
      </c>
    </row>
    <row r="77" spans="1:18" x14ac:dyDescent="0.25">
      <c r="A77" t="s">
        <v>626</v>
      </c>
      <c r="B77" t="s">
        <v>1596</v>
      </c>
      <c r="C77" t="s">
        <v>3085</v>
      </c>
      <c r="D77">
        <v>2.7442960968999901</v>
      </c>
      <c r="E77">
        <v>6.2533190968999897</v>
      </c>
      <c r="F77">
        <v>3.509023</v>
      </c>
      <c r="G77">
        <v>-0.99968699999999999</v>
      </c>
      <c r="H77">
        <v>2.5093359999999998</v>
      </c>
      <c r="I77">
        <v>62</v>
      </c>
      <c r="J77" t="s">
        <v>4440</v>
      </c>
      <c r="P77" t="b">
        <f t="shared" si="3"/>
        <v>0</v>
      </c>
      <c r="Q77" t="b">
        <f t="shared" si="4"/>
        <v>0</v>
      </c>
      <c r="R77" t="b">
        <f t="shared" si="5"/>
        <v>0</v>
      </c>
    </row>
    <row r="78" spans="1:18" x14ac:dyDescent="0.25">
      <c r="A78" t="s">
        <v>1464</v>
      </c>
      <c r="B78" t="s">
        <v>2726</v>
      </c>
      <c r="C78" t="s">
        <v>3432</v>
      </c>
      <c r="D78">
        <v>2.6549402840999998</v>
      </c>
      <c r="E78">
        <v>6.7301892840999997</v>
      </c>
      <c r="F78">
        <v>4.0752489999999897</v>
      </c>
      <c r="G78">
        <v>-2.0746150000000001</v>
      </c>
      <c r="H78">
        <v>2.0006339999999998</v>
      </c>
      <c r="I78">
        <v>54</v>
      </c>
      <c r="J78" t="s">
        <v>4440</v>
      </c>
      <c r="P78" t="b">
        <f t="shared" si="3"/>
        <v>0</v>
      </c>
      <c r="Q78" t="b">
        <f t="shared" si="4"/>
        <v>0</v>
      </c>
      <c r="R78" t="b">
        <f t="shared" si="5"/>
        <v>0</v>
      </c>
    </row>
    <row r="79" spans="1:18" x14ac:dyDescent="0.25">
      <c r="A79" t="s">
        <v>923</v>
      </c>
      <c r="B79" t="s">
        <v>1725</v>
      </c>
      <c r="C79" t="s">
        <v>3214</v>
      </c>
      <c r="D79">
        <v>3.9664347381999998</v>
      </c>
      <c r="E79">
        <v>5.7765967382000003</v>
      </c>
      <c r="F79">
        <v>1.810162</v>
      </c>
      <c r="G79">
        <v>-0.40672199999999997</v>
      </c>
      <c r="H79">
        <v>1.40344</v>
      </c>
      <c r="I79">
        <v>122</v>
      </c>
      <c r="J79" t="s">
        <v>4440</v>
      </c>
      <c r="P79" t="b">
        <f t="shared" si="3"/>
        <v>0</v>
      </c>
      <c r="Q79" t="b">
        <f t="shared" si="4"/>
        <v>0</v>
      </c>
      <c r="R79" t="b">
        <f t="shared" si="5"/>
        <v>0</v>
      </c>
    </row>
    <row r="80" spans="1:18" x14ac:dyDescent="0.25">
      <c r="A80" t="s">
        <v>4798</v>
      </c>
      <c r="B80" t="s">
        <v>5668</v>
      </c>
      <c r="C80" t="s">
        <v>5669</v>
      </c>
      <c r="D80">
        <v>1.47349715719999</v>
      </c>
      <c r="E80">
        <v>4.8598201571999997</v>
      </c>
      <c r="F80">
        <v>3.386323</v>
      </c>
      <c r="G80">
        <v>-0.130743</v>
      </c>
      <c r="H80">
        <v>3.2555800000000001</v>
      </c>
      <c r="I80">
        <v>92</v>
      </c>
      <c r="J80" t="s">
        <v>4440</v>
      </c>
      <c r="P80" t="b">
        <f t="shared" si="3"/>
        <v>0</v>
      </c>
      <c r="Q80" t="b">
        <f t="shared" si="4"/>
        <v>0</v>
      </c>
      <c r="R80" t="b">
        <f t="shared" si="5"/>
        <v>0</v>
      </c>
    </row>
    <row r="81" spans="1:18" x14ac:dyDescent="0.25">
      <c r="A81" t="s">
        <v>5854</v>
      </c>
      <c r="B81" t="s">
        <v>6173</v>
      </c>
      <c r="C81" t="s">
        <v>6467</v>
      </c>
      <c r="D81">
        <v>2.5284922869000002</v>
      </c>
      <c r="E81">
        <v>5.9548932869</v>
      </c>
      <c r="F81">
        <v>3.4264009999999998</v>
      </c>
      <c r="G81">
        <v>-0.76069100000000001</v>
      </c>
      <c r="H81">
        <v>2.6657099999999998</v>
      </c>
      <c r="I81">
        <v>110</v>
      </c>
      <c r="J81" t="s">
        <v>4440</v>
      </c>
      <c r="P81" t="b">
        <f t="shared" si="3"/>
        <v>0</v>
      </c>
      <c r="Q81" t="b">
        <f t="shared" si="4"/>
        <v>0</v>
      </c>
      <c r="R81" t="b">
        <f t="shared" si="5"/>
        <v>0</v>
      </c>
    </row>
    <row r="82" spans="1:18" x14ac:dyDescent="0.25">
      <c r="A82" t="s">
        <v>44</v>
      </c>
      <c r="B82" t="s">
        <v>1513</v>
      </c>
      <c r="C82" t="s">
        <v>3002</v>
      </c>
      <c r="D82">
        <v>3.0501471715999902</v>
      </c>
      <c r="E82">
        <v>4.2580211715999896</v>
      </c>
      <c r="F82">
        <v>1.2078739999999999</v>
      </c>
      <c r="G82">
        <v>0.70575100000000002</v>
      </c>
      <c r="H82">
        <v>1.9136249999999999</v>
      </c>
      <c r="I82">
        <v>58</v>
      </c>
      <c r="J82" t="s">
        <v>4440</v>
      </c>
      <c r="P82" t="b">
        <f t="shared" si="3"/>
        <v>0</v>
      </c>
      <c r="Q82" t="b">
        <f t="shared" si="4"/>
        <v>0</v>
      </c>
      <c r="R82" t="b">
        <f t="shared" si="5"/>
        <v>0</v>
      </c>
    </row>
    <row r="83" spans="1:18" x14ac:dyDescent="0.25">
      <c r="A83" t="s">
        <v>1375</v>
      </c>
      <c r="B83" t="s">
        <v>1924</v>
      </c>
      <c r="C83" t="s">
        <v>3413</v>
      </c>
      <c r="D83">
        <v>2.8534695153999898</v>
      </c>
      <c r="E83">
        <v>6.4386465153999897</v>
      </c>
      <c r="F83">
        <v>3.5851769999999998</v>
      </c>
      <c r="G83">
        <v>-0.54291999999999996</v>
      </c>
      <c r="H83">
        <v>3.0422570000000002</v>
      </c>
      <c r="I83">
        <v>114</v>
      </c>
      <c r="J83" t="s">
        <v>4440</v>
      </c>
      <c r="P83" t="b">
        <f t="shared" si="3"/>
        <v>0</v>
      </c>
      <c r="Q83" t="b">
        <f t="shared" si="4"/>
        <v>0</v>
      </c>
      <c r="R83" t="b">
        <f t="shared" si="5"/>
        <v>0</v>
      </c>
    </row>
    <row r="84" spans="1:18" x14ac:dyDescent="0.25">
      <c r="A84" t="s">
        <v>868</v>
      </c>
      <c r="B84" t="s">
        <v>2109</v>
      </c>
      <c r="C84" t="s">
        <v>3597</v>
      </c>
      <c r="D84">
        <v>2.5035409156999999</v>
      </c>
      <c r="E84">
        <v>6.2994899156999997</v>
      </c>
      <c r="F84">
        <v>3.7959489999999998</v>
      </c>
      <c r="G84">
        <v>-1.1440090000000001</v>
      </c>
      <c r="H84">
        <v>2.6519400000000002</v>
      </c>
      <c r="I84">
        <v>136</v>
      </c>
      <c r="J84" t="s">
        <v>4440</v>
      </c>
      <c r="P84" t="b">
        <f t="shared" si="3"/>
        <v>0</v>
      </c>
      <c r="Q84" t="b">
        <f t="shared" si="4"/>
        <v>0</v>
      </c>
      <c r="R84" t="b">
        <f t="shared" si="5"/>
        <v>0</v>
      </c>
    </row>
    <row r="85" spans="1:18" x14ac:dyDescent="0.25">
      <c r="A85" t="s">
        <v>638</v>
      </c>
      <c r="B85" t="s">
        <v>2318</v>
      </c>
      <c r="C85" t="s">
        <v>3801</v>
      </c>
      <c r="D85">
        <v>3.1343688967999999</v>
      </c>
      <c r="E85">
        <v>6.6070848968</v>
      </c>
      <c r="F85">
        <v>3.4727160000000001</v>
      </c>
      <c r="G85">
        <v>-0.31123600000000001</v>
      </c>
      <c r="H85">
        <v>3.1614800000000001</v>
      </c>
      <c r="I85">
        <v>35</v>
      </c>
      <c r="J85" t="s">
        <v>4440</v>
      </c>
      <c r="P85" t="b">
        <f t="shared" si="3"/>
        <v>0</v>
      </c>
      <c r="Q85" t="b">
        <f t="shared" si="4"/>
        <v>0</v>
      </c>
      <c r="R85" t="b">
        <f t="shared" si="5"/>
        <v>0</v>
      </c>
    </row>
    <row r="86" spans="1:18" x14ac:dyDescent="0.25">
      <c r="A86" t="s">
        <v>572</v>
      </c>
      <c r="B86" t="s">
        <v>2920</v>
      </c>
      <c r="C86" t="s">
        <v>4379</v>
      </c>
      <c r="D86">
        <v>3.2245846591</v>
      </c>
      <c r="E86">
        <v>5.2984056591000002</v>
      </c>
      <c r="F86">
        <v>2.0738209999999899</v>
      </c>
      <c r="G86">
        <v>0.99297100000000005</v>
      </c>
      <c r="H86">
        <v>3.066792</v>
      </c>
      <c r="I86">
        <v>27</v>
      </c>
      <c r="J86" t="s">
        <v>4440</v>
      </c>
      <c r="P86" t="b">
        <f t="shared" si="3"/>
        <v>0</v>
      </c>
      <c r="Q86" t="b">
        <f t="shared" si="4"/>
        <v>0</v>
      </c>
      <c r="R86" t="b">
        <f t="shared" si="5"/>
        <v>0</v>
      </c>
    </row>
    <row r="87" spans="1:18" x14ac:dyDescent="0.25">
      <c r="A87" t="s">
        <v>466</v>
      </c>
      <c r="B87" t="s">
        <v>1967</v>
      </c>
      <c r="C87" t="s">
        <v>3456</v>
      </c>
      <c r="D87">
        <v>3.3750888470999998</v>
      </c>
      <c r="E87">
        <v>5.5515488471000003</v>
      </c>
      <c r="F87">
        <v>2.1764600000000001</v>
      </c>
      <c r="G87">
        <v>-0.696658</v>
      </c>
      <c r="H87">
        <v>1.4798020000000001</v>
      </c>
      <c r="I87">
        <v>264</v>
      </c>
      <c r="J87" t="s">
        <v>4440</v>
      </c>
      <c r="P87" t="b">
        <f t="shared" si="3"/>
        <v>0</v>
      </c>
      <c r="Q87" t="b">
        <f t="shared" si="4"/>
        <v>0</v>
      </c>
      <c r="R87" t="b">
        <f t="shared" si="5"/>
        <v>0</v>
      </c>
    </row>
    <row r="88" spans="1:18" x14ac:dyDescent="0.25">
      <c r="A88" t="s">
        <v>498</v>
      </c>
      <c r="B88" t="s">
        <v>2890</v>
      </c>
      <c r="C88" t="s">
        <v>4353</v>
      </c>
      <c r="D88">
        <v>4.0023443744999998</v>
      </c>
      <c r="E88">
        <v>5.7319863744999999</v>
      </c>
      <c r="F88">
        <v>1.7296419999999999</v>
      </c>
      <c r="G88">
        <v>-0.62666900000000003</v>
      </c>
      <c r="H88">
        <v>1.102973</v>
      </c>
      <c r="I88">
        <v>102</v>
      </c>
      <c r="J88" t="s">
        <v>4440</v>
      </c>
      <c r="P88" t="b">
        <f t="shared" si="3"/>
        <v>0</v>
      </c>
      <c r="Q88" t="b">
        <f t="shared" si="4"/>
        <v>0</v>
      </c>
      <c r="R88" t="b">
        <f t="shared" si="5"/>
        <v>0</v>
      </c>
    </row>
    <row r="89" spans="1:18" x14ac:dyDescent="0.25">
      <c r="A89" t="s">
        <v>1273</v>
      </c>
      <c r="B89" t="s">
        <v>1537</v>
      </c>
      <c r="C89" t="s">
        <v>3026</v>
      </c>
      <c r="D89">
        <v>2.4838741414999999</v>
      </c>
      <c r="E89">
        <v>6.1164511414999998</v>
      </c>
      <c r="F89">
        <v>3.6325769999999999</v>
      </c>
      <c r="G89">
        <v>-0.75952399999999998</v>
      </c>
      <c r="H89">
        <v>2.8730530000000001</v>
      </c>
      <c r="I89">
        <v>45</v>
      </c>
      <c r="J89" t="s">
        <v>4440</v>
      </c>
      <c r="P89" t="b">
        <f t="shared" si="3"/>
        <v>0</v>
      </c>
      <c r="Q89" t="b">
        <f t="shared" si="4"/>
        <v>0</v>
      </c>
      <c r="R89" t="b">
        <f t="shared" si="5"/>
        <v>0</v>
      </c>
    </row>
    <row r="90" spans="1:18" x14ac:dyDescent="0.25">
      <c r="A90" t="s">
        <v>4826</v>
      </c>
      <c r="B90" t="s">
        <v>5178</v>
      </c>
      <c r="C90" t="s">
        <v>5179</v>
      </c>
      <c r="D90">
        <v>3.38443383389999</v>
      </c>
      <c r="E90">
        <v>6.9042808338999997</v>
      </c>
      <c r="F90">
        <v>3.5198469999999999</v>
      </c>
      <c r="G90">
        <v>-0.72369899999999998</v>
      </c>
      <c r="H90">
        <v>2.7961480000000001</v>
      </c>
      <c r="I90">
        <v>90</v>
      </c>
      <c r="J90" t="s">
        <v>4440</v>
      </c>
      <c r="P90" t="b">
        <f t="shared" si="3"/>
        <v>0</v>
      </c>
      <c r="Q90" t="b">
        <f t="shared" si="4"/>
        <v>0</v>
      </c>
      <c r="R90" t="b">
        <f t="shared" si="5"/>
        <v>0</v>
      </c>
    </row>
    <row r="91" spans="1:18" x14ac:dyDescent="0.25">
      <c r="A91" t="s">
        <v>5734</v>
      </c>
      <c r="B91" t="s">
        <v>6053</v>
      </c>
      <c r="C91" t="s">
        <v>6352</v>
      </c>
      <c r="D91">
        <v>3.41869778719999</v>
      </c>
      <c r="E91">
        <v>6.1834937871999998</v>
      </c>
      <c r="F91">
        <v>2.764796</v>
      </c>
      <c r="G91">
        <v>-0.79267200000000004</v>
      </c>
      <c r="H91">
        <v>1.972124</v>
      </c>
      <c r="I91">
        <v>74</v>
      </c>
      <c r="J91" t="s">
        <v>4440</v>
      </c>
      <c r="P91" t="b">
        <f t="shared" si="3"/>
        <v>0</v>
      </c>
      <c r="Q91" t="b">
        <f t="shared" si="4"/>
        <v>0</v>
      </c>
      <c r="R91" t="b">
        <f t="shared" si="5"/>
        <v>0</v>
      </c>
    </row>
    <row r="92" spans="1:18" x14ac:dyDescent="0.25">
      <c r="A92" t="s">
        <v>346</v>
      </c>
      <c r="B92" t="s">
        <v>1821</v>
      </c>
      <c r="C92" t="s">
        <v>3310</v>
      </c>
      <c r="D92">
        <v>2.3464461860000001</v>
      </c>
      <c r="E92">
        <v>6.318414186</v>
      </c>
      <c r="F92">
        <v>3.9719679999999902</v>
      </c>
      <c r="G92">
        <v>-1.5732649999999999</v>
      </c>
      <c r="H92">
        <v>2.3987029999999998</v>
      </c>
      <c r="I92">
        <v>86</v>
      </c>
      <c r="J92" t="s">
        <v>4440</v>
      </c>
      <c r="P92" t="b">
        <f t="shared" si="3"/>
        <v>0</v>
      </c>
      <c r="Q92" t="b">
        <f t="shared" si="4"/>
        <v>0</v>
      </c>
      <c r="R92" t="b">
        <f t="shared" si="5"/>
        <v>0</v>
      </c>
    </row>
    <row r="93" spans="1:18" x14ac:dyDescent="0.25">
      <c r="A93" t="s">
        <v>5953</v>
      </c>
      <c r="B93" t="s">
        <v>6272</v>
      </c>
      <c r="C93" t="s">
        <v>6559</v>
      </c>
      <c r="D93">
        <v>1.7286674905999899</v>
      </c>
      <c r="E93">
        <v>6.0103954905999997</v>
      </c>
      <c r="F93">
        <v>4.2817280000000002</v>
      </c>
      <c r="G93">
        <v>-1.35745</v>
      </c>
      <c r="H93">
        <v>2.9242780000000002</v>
      </c>
      <c r="I93">
        <v>256</v>
      </c>
      <c r="J93" t="s">
        <v>4440</v>
      </c>
      <c r="P93" t="b">
        <f t="shared" si="3"/>
        <v>0</v>
      </c>
      <c r="Q93" t="b">
        <f t="shared" si="4"/>
        <v>0</v>
      </c>
      <c r="R93" t="b">
        <f t="shared" si="5"/>
        <v>0</v>
      </c>
    </row>
    <row r="94" spans="1:18" x14ac:dyDescent="0.25">
      <c r="A94" t="s">
        <v>606</v>
      </c>
      <c r="B94" t="s">
        <v>2327</v>
      </c>
      <c r="C94" t="s">
        <v>3810</v>
      </c>
      <c r="D94">
        <v>2.3482316061000001</v>
      </c>
      <c r="E94">
        <v>5.0927116061</v>
      </c>
      <c r="F94">
        <v>2.7444799999999998</v>
      </c>
      <c r="G94">
        <v>0.22839699999999999</v>
      </c>
      <c r="H94">
        <v>2.972877</v>
      </c>
      <c r="I94">
        <v>94</v>
      </c>
      <c r="J94" t="s">
        <v>4440</v>
      </c>
      <c r="P94" t="b">
        <f t="shared" si="3"/>
        <v>0</v>
      </c>
      <c r="Q94" t="b">
        <f t="shared" si="4"/>
        <v>0</v>
      </c>
      <c r="R94" t="b">
        <f t="shared" si="5"/>
        <v>0</v>
      </c>
    </row>
    <row r="95" spans="1:18" x14ac:dyDescent="0.25">
      <c r="A95" t="s">
        <v>1000</v>
      </c>
      <c r="B95" t="s">
        <v>2934</v>
      </c>
      <c r="C95" t="s">
        <v>4392</v>
      </c>
      <c r="D95">
        <v>2.17536229459999</v>
      </c>
      <c r="E95">
        <v>5.4570602945999998</v>
      </c>
      <c r="F95">
        <v>3.281698</v>
      </c>
      <c r="G95">
        <v>-0.33998099999999998</v>
      </c>
      <c r="H95">
        <v>2.9417170000000001</v>
      </c>
      <c r="I95">
        <v>98</v>
      </c>
      <c r="J95" t="s">
        <v>4440</v>
      </c>
      <c r="P95" t="b">
        <f t="shared" si="3"/>
        <v>0</v>
      </c>
      <c r="Q95" t="b">
        <f t="shared" si="4"/>
        <v>0</v>
      </c>
      <c r="R95" t="b">
        <f t="shared" si="5"/>
        <v>0</v>
      </c>
    </row>
    <row r="96" spans="1:18" x14ac:dyDescent="0.25">
      <c r="A96" t="s">
        <v>1335</v>
      </c>
      <c r="B96" t="s">
        <v>2312</v>
      </c>
      <c r="C96" t="s">
        <v>3795</v>
      </c>
      <c r="D96">
        <v>3.64464152879999</v>
      </c>
      <c r="E96">
        <v>6.1328875287999898</v>
      </c>
      <c r="F96">
        <v>2.4882460000000002</v>
      </c>
      <c r="G96">
        <v>-0.61800999999999995</v>
      </c>
      <c r="H96">
        <v>1.870236</v>
      </c>
      <c r="I96">
        <v>100</v>
      </c>
      <c r="J96" t="s">
        <v>4440</v>
      </c>
      <c r="P96" t="b">
        <f t="shared" si="3"/>
        <v>1</v>
      </c>
      <c r="Q96" t="b">
        <f t="shared" si="4"/>
        <v>1</v>
      </c>
      <c r="R96" t="b">
        <f t="shared" si="5"/>
        <v>0</v>
      </c>
    </row>
    <row r="97" spans="1:18" x14ac:dyDescent="0.25">
      <c r="A97" t="s">
        <v>512</v>
      </c>
      <c r="B97" t="s">
        <v>2392</v>
      </c>
      <c r="C97" t="s">
        <v>3873</v>
      </c>
      <c r="D97">
        <v>2.5173163795</v>
      </c>
      <c r="E97">
        <v>6.4764233794999999</v>
      </c>
      <c r="F97">
        <v>3.9591069999999999</v>
      </c>
      <c r="G97">
        <v>-0.960623</v>
      </c>
      <c r="H97">
        <v>2.9984839999999999</v>
      </c>
      <c r="I97">
        <v>25</v>
      </c>
      <c r="J97" t="s">
        <v>4440</v>
      </c>
      <c r="P97" t="b">
        <f t="shared" si="3"/>
        <v>0</v>
      </c>
      <c r="Q97" t="b">
        <f t="shared" si="4"/>
        <v>0</v>
      </c>
      <c r="R97" t="b">
        <f t="shared" si="5"/>
        <v>0</v>
      </c>
    </row>
    <row r="98" spans="1:18" x14ac:dyDescent="0.25">
      <c r="A98" t="s">
        <v>32</v>
      </c>
      <c r="B98" t="s">
        <v>1724</v>
      </c>
      <c r="C98" t="s">
        <v>3213</v>
      </c>
      <c r="D98">
        <v>2.6596582784999998</v>
      </c>
      <c r="E98">
        <v>6.0384552784999999</v>
      </c>
      <c r="F98">
        <v>3.3787970000000001</v>
      </c>
      <c r="G98">
        <v>-0.71111199999999997</v>
      </c>
      <c r="H98">
        <v>2.6676850000000001</v>
      </c>
      <c r="I98">
        <v>92</v>
      </c>
      <c r="J98" t="s">
        <v>4440</v>
      </c>
      <c r="P98" t="b">
        <f t="shared" si="3"/>
        <v>0</v>
      </c>
      <c r="Q98" t="b">
        <f t="shared" si="4"/>
        <v>0</v>
      </c>
      <c r="R98" t="b">
        <f t="shared" si="5"/>
        <v>0</v>
      </c>
    </row>
    <row r="99" spans="1:18" x14ac:dyDescent="0.25">
      <c r="A99" t="s">
        <v>1083</v>
      </c>
      <c r="B99" t="s">
        <v>2356</v>
      </c>
      <c r="C99" t="s">
        <v>3837</v>
      </c>
      <c r="D99">
        <v>2.69105033289999</v>
      </c>
      <c r="E99">
        <v>6.2209263328999898</v>
      </c>
      <c r="F99">
        <v>3.5298759999999998</v>
      </c>
      <c r="G99">
        <v>-0.25764799999999999</v>
      </c>
      <c r="H99">
        <v>3.2722280000000001</v>
      </c>
      <c r="I99">
        <v>86</v>
      </c>
      <c r="J99" t="s">
        <v>4440</v>
      </c>
      <c r="P99" t="b">
        <f t="shared" si="3"/>
        <v>0</v>
      </c>
      <c r="Q99" t="b">
        <f t="shared" si="4"/>
        <v>0</v>
      </c>
      <c r="R99" t="b">
        <f t="shared" si="5"/>
        <v>0</v>
      </c>
    </row>
    <row r="100" spans="1:18" x14ac:dyDescent="0.25">
      <c r="A100" t="s">
        <v>4650</v>
      </c>
      <c r="B100" t="s">
        <v>4691</v>
      </c>
      <c r="C100" t="s">
        <v>5248</v>
      </c>
      <c r="D100">
        <v>2.2482230888000001</v>
      </c>
      <c r="E100">
        <v>4.2053250888000004</v>
      </c>
      <c r="F100">
        <v>1.9571019999999999</v>
      </c>
      <c r="G100">
        <v>2.3254079999999999</v>
      </c>
      <c r="H100">
        <v>4.2825100000000003</v>
      </c>
      <c r="I100">
        <v>112</v>
      </c>
      <c r="J100" t="s">
        <v>4440</v>
      </c>
      <c r="P100" t="b">
        <f t="shared" si="3"/>
        <v>0</v>
      </c>
      <c r="Q100" t="b">
        <f t="shared" si="4"/>
        <v>0</v>
      </c>
      <c r="R100" t="b">
        <f t="shared" si="5"/>
        <v>0</v>
      </c>
    </row>
    <row r="101" spans="1:18" x14ac:dyDescent="0.25">
      <c r="A101" t="s">
        <v>1408</v>
      </c>
      <c r="B101" t="s">
        <v>2540</v>
      </c>
      <c r="C101" t="s">
        <v>4015</v>
      </c>
      <c r="D101">
        <v>2.4936074009999998</v>
      </c>
      <c r="E101">
        <v>4.842922401</v>
      </c>
      <c r="F101">
        <v>2.3493149999999998</v>
      </c>
      <c r="G101">
        <v>0.96093499999999998</v>
      </c>
      <c r="H101">
        <v>3.3102499999999999</v>
      </c>
      <c r="I101">
        <v>36</v>
      </c>
      <c r="J101" t="s">
        <v>4440</v>
      </c>
      <c r="P101" t="b">
        <f t="shared" si="3"/>
        <v>0</v>
      </c>
      <c r="Q101" t="b">
        <f t="shared" si="4"/>
        <v>0</v>
      </c>
      <c r="R101" t="b">
        <f t="shared" si="5"/>
        <v>0</v>
      </c>
    </row>
    <row r="102" spans="1:18" x14ac:dyDescent="0.25">
      <c r="A102" t="s">
        <v>204</v>
      </c>
      <c r="B102" t="s">
        <v>2071</v>
      </c>
      <c r="C102" t="s">
        <v>3559</v>
      </c>
      <c r="D102">
        <v>3.2104365661999901</v>
      </c>
      <c r="E102">
        <v>7.2200065661999897</v>
      </c>
      <c r="F102">
        <v>4.0095700000000001</v>
      </c>
      <c r="G102">
        <v>-1.346417</v>
      </c>
      <c r="H102">
        <v>2.6631529999999999</v>
      </c>
      <c r="I102">
        <v>96</v>
      </c>
      <c r="J102" t="s">
        <v>4440</v>
      </c>
      <c r="P102" t="b">
        <f t="shared" si="3"/>
        <v>0</v>
      </c>
      <c r="Q102" t="b">
        <f t="shared" si="4"/>
        <v>0</v>
      </c>
      <c r="R102" t="b">
        <f t="shared" si="5"/>
        <v>0</v>
      </c>
    </row>
    <row r="103" spans="1:18" x14ac:dyDescent="0.25">
      <c r="A103" t="s">
        <v>493</v>
      </c>
      <c r="B103" t="s">
        <v>2388</v>
      </c>
      <c r="C103" t="s">
        <v>3869</v>
      </c>
      <c r="D103">
        <v>2.5440860240999998</v>
      </c>
      <c r="E103">
        <v>6.6095780241000002</v>
      </c>
      <c r="F103">
        <v>4.0654919999999999</v>
      </c>
      <c r="G103">
        <v>-1.049364</v>
      </c>
      <c r="H103">
        <v>3.0161280000000001</v>
      </c>
      <c r="I103">
        <v>72</v>
      </c>
      <c r="J103" t="s">
        <v>4440</v>
      </c>
      <c r="P103" t="b">
        <f t="shared" si="3"/>
        <v>0</v>
      </c>
      <c r="Q103" t="b">
        <f t="shared" si="4"/>
        <v>0</v>
      </c>
      <c r="R103" t="b">
        <f t="shared" si="5"/>
        <v>0</v>
      </c>
    </row>
    <row r="104" spans="1:18" x14ac:dyDescent="0.25">
      <c r="A104" t="s">
        <v>261</v>
      </c>
      <c r="B104" t="s">
        <v>1760</v>
      </c>
      <c r="C104" t="s">
        <v>3249</v>
      </c>
      <c r="D104">
        <v>3.3980609947999998</v>
      </c>
      <c r="E104">
        <v>7.2855839947999996</v>
      </c>
      <c r="F104">
        <v>3.8875229999999998</v>
      </c>
      <c r="G104">
        <v>-1.1384110000000001</v>
      </c>
      <c r="H104">
        <v>2.7491120000000002</v>
      </c>
      <c r="I104">
        <v>66</v>
      </c>
      <c r="J104" t="s">
        <v>4440</v>
      </c>
      <c r="P104" t="b">
        <f t="shared" si="3"/>
        <v>0</v>
      </c>
      <c r="Q104" t="b">
        <f t="shared" si="4"/>
        <v>0</v>
      </c>
      <c r="R104" t="b">
        <f t="shared" si="5"/>
        <v>0</v>
      </c>
    </row>
    <row r="105" spans="1:18" x14ac:dyDescent="0.25">
      <c r="A105" t="s">
        <v>5916</v>
      </c>
      <c r="B105" t="s">
        <v>6235</v>
      </c>
      <c r="C105" t="s">
        <v>6525</v>
      </c>
      <c r="D105">
        <v>2.5652334768</v>
      </c>
      <c r="E105">
        <v>6.4849784768000003</v>
      </c>
      <c r="F105">
        <v>3.9197449999999998</v>
      </c>
      <c r="G105">
        <v>-1.719668</v>
      </c>
      <c r="H105">
        <v>2.2000769999999998</v>
      </c>
      <c r="I105">
        <v>352</v>
      </c>
      <c r="J105" t="s">
        <v>4440</v>
      </c>
      <c r="P105" t="b">
        <f t="shared" si="3"/>
        <v>0</v>
      </c>
      <c r="Q105" t="b">
        <f t="shared" si="4"/>
        <v>0</v>
      </c>
      <c r="R105" t="b">
        <f t="shared" si="5"/>
        <v>0</v>
      </c>
    </row>
    <row r="106" spans="1:18" x14ac:dyDescent="0.25">
      <c r="A106" t="s">
        <v>4978</v>
      </c>
      <c r="B106" t="s">
        <v>5428</v>
      </c>
      <c r="C106" t="s">
        <v>5429</v>
      </c>
      <c r="D106">
        <v>2.4070266057</v>
      </c>
      <c r="E106">
        <v>5.7750286057000002</v>
      </c>
      <c r="F106">
        <v>3.3680019999999899</v>
      </c>
      <c r="G106">
        <v>1.6865000000000002E-2</v>
      </c>
      <c r="H106">
        <v>3.3848669999999998</v>
      </c>
      <c r="I106">
        <v>87</v>
      </c>
      <c r="J106" t="s">
        <v>4440</v>
      </c>
      <c r="P106" t="b">
        <f t="shared" si="3"/>
        <v>0</v>
      </c>
      <c r="Q106" t="b">
        <f t="shared" si="4"/>
        <v>0</v>
      </c>
      <c r="R106" t="b">
        <f t="shared" si="5"/>
        <v>0</v>
      </c>
    </row>
    <row r="107" spans="1:18" x14ac:dyDescent="0.25">
      <c r="A107" t="s">
        <v>114</v>
      </c>
      <c r="B107" t="s">
        <v>2174</v>
      </c>
      <c r="C107" t="s">
        <v>3661</v>
      </c>
      <c r="D107">
        <v>3.5466980362999898</v>
      </c>
      <c r="E107">
        <v>6.0107340362999997</v>
      </c>
      <c r="F107">
        <v>2.4640360000000001</v>
      </c>
      <c r="G107">
        <v>-0.88761299999999999</v>
      </c>
      <c r="H107">
        <v>1.5764229999999999</v>
      </c>
      <c r="I107">
        <v>248</v>
      </c>
      <c r="J107" t="s">
        <v>4440</v>
      </c>
      <c r="P107" t="b">
        <f t="shared" si="3"/>
        <v>1</v>
      </c>
      <c r="Q107" t="b">
        <f t="shared" si="4"/>
        <v>1</v>
      </c>
      <c r="R107" t="b">
        <f t="shared" si="5"/>
        <v>0</v>
      </c>
    </row>
    <row r="108" spans="1:18" x14ac:dyDescent="0.25">
      <c r="A108" t="s">
        <v>5878</v>
      </c>
      <c r="B108" t="s">
        <v>6197</v>
      </c>
      <c r="C108" t="s">
        <v>6490</v>
      </c>
      <c r="D108">
        <v>2.3729429211999999</v>
      </c>
      <c r="E108">
        <v>6.9134029211999897</v>
      </c>
      <c r="F108">
        <v>4.5404599999999897</v>
      </c>
      <c r="G108">
        <v>-1.0957619999999999</v>
      </c>
      <c r="H108">
        <v>3.4446979999999998</v>
      </c>
      <c r="I108">
        <v>84</v>
      </c>
      <c r="J108" t="s">
        <v>4440</v>
      </c>
      <c r="P108" t="b">
        <f t="shared" si="3"/>
        <v>0</v>
      </c>
      <c r="Q108" t="b">
        <f t="shared" si="4"/>
        <v>0</v>
      </c>
      <c r="R108" t="b">
        <f t="shared" si="5"/>
        <v>0</v>
      </c>
    </row>
    <row r="109" spans="1:18" x14ac:dyDescent="0.25">
      <c r="A109" t="s">
        <v>1443</v>
      </c>
      <c r="B109" t="s">
        <v>2198</v>
      </c>
      <c r="C109" t="s">
        <v>3684</v>
      </c>
      <c r="D109">
        <v>2.2045276421</v>
      </c>
      <c r="E109">
        <v>5.0980056421000004</v>
      </c>
      <c r="F109">
        <v>2.893478</v>
      </c>
      <c r="G109">
        <v>0.32269199999999998</v>
      </c>
      <c r="H109">
        <v>3.21617</v>
      </c>
      <c r="I109">
        <v>114</v>
      </c>
      <c r="J109" t="s">
        <v>4440</v>
      </c>
      <c r="P109" t="b">
        <f t="shared" si="3"/>
        <v>0</v>
      </c>
      <c r="Q109" t="b">
        <f t="shared" si="4"/>
        <v>0</v>
      </c>
      <c r="R109" t="b">
        <f t="shared" si="5"/>
        <v>0</v>
      </c>
    </row>
    <row r="110" spans="1:18" x14ac:dyDescent="0.25">
      <c r="A110" t="s">
        <v>56</v>
      </c>
      <c r="B110" t="s">
        <v>1865</v>
      </c>
      <c r="C110" t="s">
        <v>3354</v>
      </c>
      <c r="D110">
        <v>4.4596959318999998</v>
      </c>
      <c r="E110">
        <v>7.3242669319000004</v>
      </c>
      <c r="F110">
        <v>2.86457099999999</v>
      </c>
      <c r="G110">
        <v>-1.4072830000000001</v>
      </c>
      <c r="H110">
        <v>1.4572879999999999</v>
      </c>
      <c r="I110">
        <v>184</v>
      </c>
      <c r="J110" t="s">
        <v>4440</v>
      </c>
      <c r="P110" t="b">
        <f t="shared" si="3"/>
        <v>0</v>
      </c>
      <c r="Q110" t="b">
        <f t="shared" si="4"/>
        <v>0</v>
      </c>
      <c r="R110" t="b">
        <f t="shared" si="5"/>
        <v>0</v>
      </c>
    </row>
    <row r="111" spans="1:18" x14ac:dyDescent="0.25">
      <c r="A111" t="s">
        <v>675</v>
      </c>
      <c r="B111" t="s">
        <v>2843</v>
      </c>
      <c r="C111" t="s">
        <v>4307</v>
      </c>
      <c r="D111">
        <v>3.1811362755000001</v>
      </c>
      <c r="E111">
        <v>5.8983062755000004</v>
      </c>
      <c r="F111">
        <v>2.7171699999999999</v>
      </c>
      <c r="G111">
        <v>-0.42776700000000001</v>
      </c>
      <c r="H111">
        <v>2.2894030000000001</v>
      </c>
      <c r="I111">
        <v>71</v>
      </c>
      <c r="J111" t="s">
        <v>4440</v>
      </c>
      <c r="P111" t="b">
        <f t="shared" si="3"/>
        <v>0</v>
      </c>
      <c r="Q111" t="b">
        <f t="shared" si="4"/>
        <v>0</v>
      </c>
      <c r="R111" t="b">
        <f t="shared" si="5"/>
        <v>0</v>
      </c>
    </row>
    <row r="112" spans="1:18" x14ac:dyDescent="0.25">
      <c r="A112" t="s">
        <v>706</v>
      </c>
      <c r="B112" t="s">
        <v>1991</v>
      </c>
      <c r="C112" t="s">
        <v>3480</v>
      </c>
      <c r="D112">
        <v>3.02497643549999</v>
      </c>
      <c r="E112">
        <v>6.8597624354999898</v>
      </c>
      <c r="F112">
        <v>3.8347859999999998</v>
      </c>
      <c r="G112">
        <v>-2.0964999999999998</v>
      </c>
      <c r="H112">
        <v>1.738286</v>
      </c>
      <c r="I112">
        <v>80</v>
      </c>
      <c r="J112" t="s">
        <v>4440</v>
      </c>
      <c r="P112" t="b">
        <f t="shared" si="3"/>
        <v>0</v>
      </c>
      <c r="Q112" t="b">
        <f t="shared" si="4"/>
        <v>0</v>
      </c>
      <c r="R112" t="b">
        <f t="shared" si="5"/>
        <v>0</v>
      </c>
    </row>
    <row r="113" spans="1:18" x14ac:dyDescent="0.25">
      <c r="A113" t="s">
        <v>812</v>
      </c>
      <c r="B113" t="s">
        <v>2205</v>
      </c>
      <c r="C113" t="s">
        <v>3691</v>
      </c>
      <c r="D113">
        <v>2.5801008777000001</v>
      </c>
      <c r="E113">
        <v>4.7201618776999998</v>
      </c>
      <c r="F113">
        <v>2.14006099999999</v>
      </c>
      <c r="G113">
        <v>-0.24426100000000001</v>
      </c>
      <c r="H113">
        <v>1.8957999999999999</v>
      </c>
      <c r="I113">
        <v>110</v>
      </c>
      <c r="J113" t="s">
        <v>4440</v>
      </c>
      <c r="P113" t="b">
        <f t="shared" si="3"/>
        <v>0</v>
      </c>
      <c r="Q113" t="b">
        <f t="shared" si="4"/>
        <v>0</v>
      </c>
      <c r="R113" t="b">
        <f t="shared" si="5"/>
        <v>0</v>
      </c>
    </row>
    <row r="114" spans="1:18" x14ac:dyDescent="0.25">
      <c r="A114" t="s">
        <v>5963</v>
      </c>
      <c r="B114" t="s">
        <v>6282</v>
      </c>
      <c r="C114" t="s">
        <v>6569</v>
      </c>
      <c r="D114">
        <v>3.5516850066000001</v>
      </c>
      <c r="E114">
        <v>7.3153550065999999</v>
      </c>
      <c r="F114">
        <v>3.7636699999999998</v>
      </c>
      <c r="G114">
        <v>-1.060721</v>
      </c>
      <c r="H114">
        <v>2.7029489999999998</v>
      </c>
      <c r="I114">
        <v>64</v>
      </c>
      <c r="J114" t="s">
        <v>4440</v>
      </c>
      <c r="P114" t="b">
        <f t="shared" si="3"/>
        <v>0</v>
      </c>
      <c r="Q114" t="b">
        <f t="shared" si="4"/>
        <v>0</v>
      </c>
      <c r="R114" t="b">
        <f t="shared" si="5"/>
        <v>0</v>
      </c>
    </row>
    <row r="115" spans="1:18" x14ac:dyDescent="0.25">
      <c r="A115" t="s">
        <v>503</v>
      </c>
      <c r="B115" t="s">
        <v>2232</v>
      </c>
      <c r="C115" t="s">
        <v>3717</v>
      </c>
      <c r="D115">
        <v>2.841755654</v>
      </c>
      <c r="E115">
        <v>6.9470036539999898</v>
      </c>
      <c r="F115">
        <v>4.1052479999999996</v>
      </c>
      <c r="G115">
        <v>-1.361939</v>
      </c>
      <c r="H115">
        <v>2.743309</v>
      </c>
      <c r="I115">
        <v>94</v>
      </c>
      <c r="J115" t="s">
        <v>4440</v>
      </c>
      <c r="P115" t="b">
        <f t="shared" si="3"/>
        <v>0</v>
      </c>
      <c r="Q115" t="b">
        <f t="shared" si="4"/>
        <v>0</v>
      </c>
      <c r="R115" t="b">
        <f t="shared" si="5"/>
        <v>0</v>
      </c>
    </row>
    <row r="116" spans="1:18" x14ac:dyDescent="0.25">
      <c r="A116" t="s">
        <v>989</v>
      </c>
      <c r="B116" t="s">
        <v>1843</v>
      </c>
      <c r="C116" t="s">
        <v>3332</v>
      </c>
      <c r="D116">
        <v>3.3696801535000001</v>
      </c>
      <c r="E116">
        <v>5.6107541535000003</v>
      </c>
      <c r="F116">
        <v>2.2410739999999998</v>
      </c>
      <c r="G116">
        <v>-3.7359439999999999</v>
      </c>
      <c r="H116">
        <v>-1.4948699999999999</v>
      </c>
      <c r="I116">
        <v>158</v>
      </c>
      <c r="J116" t="s">
        <v>4441</v>
      </c>
      <c r="P116" t="b">
        <f t="shared" si="3"/>
        <v>0</v>
      </c>
      <c r="Q116" t="b">
        <f t="shared" si="4"/>
        <v>0</v>
      </c>
      <c r="R116" t="b">
        <f t="shared" si="5"/>
        <v>0</v>
      </c>
    </row>
    <row r="117" spans="1:18" x14ac:dyDescent="0.25">
      <c r="A117" t="s">
        <v>308</v>
      </c>
      <c r="B117" t="s">
        <v>2905</v>
      </c>
      <c r="C117" t="s">
        <v>4365</v>
      </c>
      <c r="D117">
        <v>3.9483460688999901</v>
      </c>
      <c r="E117">
        <v>6.6039240688999996</v>
      </c>
      <c r="F117">
        <v>2.6555780000000002</v>
      </c>
      <c r="G117">
        <v>-4.7576700000000001</v>
      </c>
      <c r="H117">
        <v>-2.1020919999999998</v>
      </c>
      <c r="I117">
        <v>133</v>
      </c>
      <c r="J117" t="s">
        <v>4441</v>
      </c>
      <c r="P117" t="b">
        <f t="shared" si="3"/>
        <v>0</v>
      </c>
      <c r="Q117" t="b">
        <f t="shared" si="4"/>
        <v>0</v>
      </c>
      <c r="R117" t="b">
        <f t="shared" si="5"/>
        <v>0</v>
      </c>
    </row>
    <row r="118" spans="1:18" x14ac:dyDescent="0.25">
      <c r="A118" t="s">
        <v>988</v>
      </c>
      <c r="B118" t="s">
        <v>2525</v>
      </c>
      <c r="C118" t="s">
        <v>4001</v>
      </c>
      <c r="D118">
        <v>4.4240592424000003</v>
      </c>
      <c r="E118">
        <v>7.2998532424000002</v>
      </c>
      <c r="F118">
        <v>2.875794</v>
      </c>
      <c r="G118">
        <v>-5.2221190000000002</v>
      </c>
      <c r="H118">
        <v>-2.3463250000000002</v>
      </c>
      <c r="I118">
        <v>138</v>
      </c>
      <c r="J118" t="s">
        <v>4441</v>
      </c>
      <c r="P118" t="b">
        <f t="shared" si="3"/>
        <v>0</v>
      </c>
      <c r="Q118" t="b">
        <f t="shared" si="4"/>
        <v>0</v>
      </c>
      <c r="R118" t="b">
        <f t="shared" si="5"/>
        <v>0</v>
      </c>
    </row>
    <row r="119" spans="1:18" x14ac:dyDescent="0.25">
      <c r="A119" t="s">
        <v>542</v>
      </c>
      <c r="B119" t="s">
        <v>2951</v>
      </c>
      <c r="C119" t="s">
        <v>4407</v>
      </c>
      <c r="D119">
        <v>4.5076797874999999</v>
      </c>
      <c r="E119">
        <v>6.8073957875</v>
      </c>
      <c r="F119">
        <v>2.2997159999999899</v>
      </c>
      <c r="G119">
        <v>-4.9425309999999998</v>
      </c>
      <c r="H119">
        <v>-2.6428150000000001</v>
      </c>
      <c r="I119">
        <v>55</v>
      </c>
      <c r="J119" t="s">
        <v>4441</v>
      </c>
      <c r="P119" t="b">
        <f t="shared" si="3"/>
        <v>0</v>
      </c>
      <c r="Q119" t="b">
        <f t="shared" si="4"/>
        <v>0</v>
      </c>
      <c r="R119" t="b">
        <f t="shared" si="5"/>
        <v>0</v>
      </c>
    </row>
    <row r="120" spans="1:18" x14ac:dyDescent="0.25">
      <c r="A120" t="s">
        <v>1165</v>
      </c>
      <c r="B120" t="s">
        <v>1813</v>
      </c>
      <c r="C120" t="s">
        <v>3302</v>
      </c>
      <c r="D120">
        <v>3.2263829070999899</v>
      </c>
      <c r="E120">
        <v>5.2338299070999996</v>
      </c>
      <c r="F120">
        <v>2.007447</v>
      </c>
      <c r="G120">
        <v>-3.5703279999999999</v>
      </c>
      <c r="H120">
        <v>-1.562881</v>
      </c>
      <c r="I120">
        <v>77</v>
      </c>
      <c r="J120" t="s">
        <v>4441</v>
      </c>
      <c r="P120" t="b">
        <f t="shared" si="3"/>
        <v>0</v>
      </c>
      <c r="Q120" t="b">
        <f t="shared" si="4"/>
        <v>0</v>
      </c>
      <c r="R120" t="b">
        <f t="shared" si="5"/>
        <v>0</v>
      </c>
    </row>
    <row r="121" spans="1:18" x14ac:dyDescent="0.25">
      <c r="A121" t="s">
        <v>460</v>
      </c>
      <c r="B121" t="s">
        <v>2721</v>
      </c>
      <c r="C121" t="s">
        <v>4189</v>
      </c>
      <c r="D121">
        <v>4.3434009511999996</v>
      </c>
      <c r="E121">
        <v>6.7003009512</v>
      </c>
      <c r="F121">
        <v>2.3569</v>
      </c>
      <c r="G121">
        <v>-5.2609570000000003</v>
      </c>
      <c r="H121">
        <v>-2.9040569999999999</v>
      </c>
      <c r="I121">
        <v>56</v>
      </c>
      <c r="J121" t="s">
        <v>4441</v>
      </c>
      <c r="P121" t="b">
        <f t="shared" si="3"/>
        <v>0</v>
      </c>
      <c r="Q121" t="b">
        <f t="shared" si="4"/>
        <v>0</v>
      </c>
      <c r="R121" t="b">
        <f t="shared" si="5"/>
        <v>0</v>
      </c>
    </row>
    <row r="122" spans="1:18" x14ac:dyDescent="0.25">
      <c r="A122" t="s">
        <v>660</v>
      </c>
      <c r="B122" t="s">
        <v>1612</v>
      </c>
      <c r="C122" t="s">
        <v>3102</v>
      </c>
      <c r="D122">
        <v>3.5502670757999999</v>
      </c>
      <c r="E122">
        <v>5.6333230757999999</v>
      </c>
      <c r="F122">
        <v>2.083056</v>
      </c>
      <c r="G122">
        <v>-3.907257</v>
      </c>
      <c r="H122">
        <v>-1.824201</v>
      </c>
      <c r="I122">
        <v>186</v>
      </c>
      <c r="J122" t="s">
        <v>4441</v>
      </c>
      <c r="P122" t="b">
        <f t="shared" si="3"/>
        <v>0</v>
      </c>
      <c r="Q122" t="b">
        <f t="shared" si="4"/>
        <v>0</v>
      </c>
      <c r="R122" t="b">
        <f t="shared" si="5"/>
        <v>0</v>
      </c>
    </row>
    <row r="123" spans="1:18" x14ac:dyDescent="0.25">
      <c r="A123" t="s">
        <v>683</v>
      </c>
      <c r="B123" t="s">
        <v>2789</v>
      </c>
      <c r="C123" t="s">
        <v>4254</v>
      </c>
      <c r="D123">
        <v>4.8415573409999997</v>
      </c>
      <c r="E123">
        <v>6.7316433409999998</v>
      </c>
      <c r="F123">
        <v>1.8900859999999899</v>
      </c>
      <c r="G123">
        <v>-3.9601289999999998</v>
      </c>
      <c r="H123">
        <v>-2.0700430000000001</v>
      </c>
      <c r="I123">
        <v>190</v>
      </c>
      <c r="J123" t="s">
        <v>4441</v>
      </c>
      <c r="P123" t="b">
        <f t="shared" si="3"/>
        <v>0</v>
      </c>
      <c r="Q123" t="b">
        <f t="shared" si="4"/>
        <v>0</v>
      </c>
      <c r="R123" t="b">
        <f t="shared" si="5"/>
        <v>0</v>
      </c>
    </row>
    <row r="124" spans="1:18" x14ac:dyDescent="0.25">
      <c r="A124" t="s">
        <v>752</v>
      </c>
      <c r="B124" t="s">
        <v>1849</v>
      </c>
      <c r="C124" t="s">
        <v>3338</v>
      </c>
      <c r="D124">
        <v>3.2450059671999898</v>
      </c>
      <c r="E124">
        <v>5.2526769671999904</v>
      </c>
      <c r="F124">
        <v>2.0076710000000002</v>
      </c>
      <c r="G124">
        <v>-3.5525229999999999</v>
      </c>
      <c r="H124">
        <v>-1.5448519999999999</v>
      </c>
      <c r="I124">
        <v>142</v>
      </c>
      <c r="J124" t="s">
        <v>4441</v>
      </c>
      <c r="P124" t="b">
        <f t="shared" si="3"/>
        <v>0</v>
      </c>
      <c r="Q124" t="b">
        <f t="shared" si="4"/>
        <v>0</v>
      </c>
      <c r="R124" t="b">
        <f t="shared" si="5"/>
        <v>0</v>
      </c>
    </row>
    <row r="125" spans="1:18" x14ac:dyDescent="0.25">
      <c r="A125" t="s">
        <v>4830</v>
      </c>
      <c r="B125" t="s">
        <v>5663</v>
      </c>
      <c r="C125" t="s">
        <v>5664</v>
      </c>
      <c r="D125">
        <v>3.4193981951999999</v>
      </c>
      <c r="E125">
        <v>5.3175411951999996</v>
      </c>
      <c r="F125">
        <v>1.8981429999999999</v>
      </c>
      <c r="G125">
        <v>-3.0733090000000001</v>
      </c>
      <c r="H125">
        <v>-1.1751659999999999</v>
      </c>
      <c r="I125">
        <v>162</v>
      </c>
      <c r="J125" t="s">
        <v>4441</v>
      </c>
      <c r="P125" t="b">
        <f t="shared" si="3"/>
        <v>0</v>
      </c>
      <c r="Q125" t="b">
        <f t="shared" si="4"/>
        <v>0</v>
      </c>
      <c r="R125" t="b">
        <f t="shared" si="5"/>
        <v>0</v>
      </c>
    </row>
    <row r="126" spans="1:18" x14ac:dyDescent="0.25">
      <c r="A126" t="s">
        <v>4819</v>
      </c>
      <c r="B126" t="s">
        <v>5569</v>
      </c>
      <c r="C126" t="s">
        <v>5570</v>
      </c>
      <c r="D126">
        <v>3.7054398669999999</v>
      </c>
      <c r="E126">
        <v>5.6229008670000002</v>
      </c>
      <c r="F126">
        <v>1.9174609999999901</v>
      </c>
      <c r="G126">
        <v>-3.4351509999999998</v>
      </c>
      <c r="H126">
        <v>-1.51769</v>
      </c>
      <c r="I126">
        <v>110</v>
      </c>
      <c r="J126" t="s">
        <v>4441</v>
      </c>
      <c r="P126" t="b">
        <f t="shared" si="3"/>
        <v>0</v>
      </c>
      <c r="Q126" t="b">
        <f t="shared" si="4"/>
        <v>0</v>
      </c>
      <c r="R126" t="b">
        <f t="shared" si="5"/>
        <v>0</v>
      </c>
    </row>
    <row r="127" spans="1:18" x14ac:dyDescent="0.25">
      <c r="A127" t="s">
        <v>363</v>
      </c>
      <c r="B127" t="s">
        <v>2194</v>
      </c>
      <c r="C127" t="s">
        <v>3680</v>
      </c>
      <c r="D127">
        <v>4.7513565435</v>
      </c>
      <c r="E127">
        <v>7.5619625435</v>
      </c>
      <c r="F127">
        <v>2.8106059999999999</v>
      </c>
      <c r="G127">
        <v>-5.4031799999999999</v>
      </c>
      <c r="H127">
        <v>-2.5925739999999999</v>
      </c>
      <c r="I127">
        <v>99</v>
      </c>
      <c r="J127" t="s">
        <v>4441</v>
      </c>
      <c r="P127" t="b">
        <f t="shared" si="3"/>
        <v>0</v>
      </c>
      <c r="Q127" t="b">
        <f t="shared" si="4"/>
        <v>0</v>
      </c>
      <c r="R127" t="b">
        <f t="shared" si="5"/>
        <v>0</v>
      </c>
    </row>
    <row r="128" spans="1:18" x14ac:dyDescent="0.25">
      <c r="A128" t="s">
        <v>1400</v>
      </c>
      <c r="B128" t="s">
        <v>2234</v>
      </c>
      <c r="C128" t="s">
        <v>3719</v>
      </c>
      <c r="D128">
        <v>3.8151450589999998</v>
      </c>
      <c r="E128">
        <v>6.3325140590000002</v>
      </c>
      <c r="F128">
        <v>2.517369</v>
      </c>
      <c r="G128">
        <v>-4.4719420000000003</v>
      </c>
      <c r="H128">
        <v>-1.9545729999999999</v>
      </c>
      <c r="I128">
        <v>134</v>
      </c>
      <c r="J128" t="s">
        <v>4441</v>
      </c>
      <c r="P128" t="b">
        <f t="shared" si="3"/>
        <v>0</v>
      </c>
      <c r="Q128" t="b">
        <f t="shared" si="4"/>
        <v>0</v>
      </c>
      <c r="R128" t="b">
        <f t="shared" si="5"/>
        <v>0</v>
      </c>
    </row>
    <row r="129" spans="1:18" x14ac:dyDescent="0.25">
      <c r="A129" t="s">
        <v>4917</v>
      </c>
      <c r="B129" t="s">
        <v>5616</v>
      </c>
      <c r="C129" t="s">
        <v>5617</v>
      </c>
      <c r="D129">
        <v>3.9841117953</v>
      </c>
      <c r="E129">
        <v>6.0473877952999997</v>
      </c>
      <c r="F129">
        <v>2.0632760000000001</v>
      </c>
      <c r="G129">
        <v>-4.7357740000000002</v>
      </c>
      <c r="H129">
        <v>-2.672498</v>
      </c>
      <c r="I129">
        <v>81</v>
      </c>
      <c r="J129" t="s">
        <v>4441</v>
      </c>
      <c r="P129" t="b">
        <f t="shared" si="3"/>
        <v>0</v>
      </c>
      <c r="Q129" t="b">
        <f t="shared" si="4"/>
        <v>0</v>
      </c>
      <c r="R129" t="b">
        <f t="shared" si="5"/>
        <v>0</v>
      </c>
    </row>
    <row r="130" spans="1:18" x14ac:dyDescent="0.25">
      <c r="A130" t="s">
        <v>4979</v>
      </c>
      <c r="B130" t="s">
        <v>5146</v>
      </c>
      <c r="C130" t="s">
        <v>5147</v>
      </c>
      <c r="D130">
        <v>3.815131133</v>
      </c>
      <c r="E130">
        <v>6.3878171330000004</v>
      </c>
      <c r="F130">
        <v>2.572686</v>
      </c>
      <c r="G130">
        <v>-5.031822</v>
      </c>
      <c r="H130">
        <v>-2.459136</v>
      </c>
      <c r="I130">
        <v>81</v>
      </c>
      <c r="J130" t="s">
        <v>4441</v>
      </c>
      <c r="P130" t="b">
        <f t="shared" si="3"/>
        <v>0</v>
      </c>
      <c r="Q130" t="b">
        <f t="shared" si="4"/>
        <v>0</v>
      </c>
      <c r="R130" t="b">
        <f t="shared" si="5"/>
        <v>0</v>
      </c>
    </row>
    <row r="131" spans="1:18" x14ac:dyDescent="0.25">
      <c r="A131" t="s">
        <v>1055</v>
      </c>
      <c r="B131" t="s">
        <v>2856</v>
      </c>
      <c r="C131" t="s">
        <v>4320</v>
      </c>
      <c r="D131">
        <v>3.5919978574</v>
      </c>
      <c r="E131">
        <v>5.3709828573999996</v>
      </c>
      <c r="F131">
        <v>1.778985</v>
      </c>
      <c r="G131">
        <v>-4.1396040000000003</v>
      </c>
      <c r="H131">
        <v>-2.3606189999999998</v>
      </c>
      <c r="I131">
        <v>114</v>
      </c>
      <c r="J131" t="s">
        <v>4441</v>
      </c>
      <c r="P131" t="b">
        <f t="shared" ref="P131:P194" si="6">IF(AND($M$5 &lt; -D131, $M$4 &gt; -E131, F131 &gt; 1.9, F131 &lt; 2.5), TRUE, FALSE)</f>
        <v>0</v>
      </c>
      <c r="Q131" t="b">
        <f t="shared" ref="Q131:Q194" si="7">IF(AND($M$6 &lt; -D131, $M$4 &gt; -E131, F131 &gt; 1.9, F131 &lt; 2.5), TRUE, FALSE)</f>
        <v>0</v>
      </c>
      <c r="R131" t="b">
        <f t="shared" ref="R131:R194" si="8">IF(AND($M$7 &lt; -D131, $M$4 &gt; -E131, F131 &gt; 1.9, F131 &lt; 2.5), TRUE, FALSE)</f>
        <v>0</v>
      </c>
    </row>
    <row r="132" spans="1:18" x14ac:dyDescent="0.25">
      <c r="A132" t="s">
        <v>1493</v>
      </c>
      <c r="B132" t="s">
        <v>2353</v>
      </c>
      <c r="C132" t="s">
        <v>3835</v>
      </c>
      <c r="D132">
        <v>3.56095019989999</v>
      </c>
      <c r="E132">
        <v>5.6491591998999997</v>
      </c>
      <c r="F132">
        <v>2.088209</v>
      </c>
      <c r="G132">
        <v>-4.508038</v>
      </c>
      <c r="H132">
        <v>-2.419829</v>
      </c>
      <c r="I132">
        <v>129</v>
      </c>
      <c r="J132" t="s">
        <v>4441</v>
      </c>
      <c r="P132" t="b">
        <f t="shared" si="6"/>
        <v>0</v>
      </c>
      <c r="Q132" t="b">
        <f t="shared" si="7"/>
        <v>0</v>
      </c>
      <c r="R132" t="b">
        <f t="shared" si="8"/>
        <v>0</v>
      </c>
    </row>
    <row r="133" spans="1:18" x14ac:dyDescent="0.25">
      <c r="A133" t="s">
        <v>1356</v>
      </c>
      <c r="B133" t="s">
        <v>1738</v>
      </c>
      <c r="C133" t="s">
        <v>3227</v>
      </c>
      <c r="D133">
        <v>2.8729078746999899</v>
      </c>
      <c r="E133">
        <v>4.7416628746999896</v>
      </c>
      <c r="F133">
        <v>1.8687549999999999</v>
      </c>
      <c r="G133">
        <v>-3.6215739999999998</v>
      </c>
      <c r="H133">
        <v>-1.7528189999999999</v>
      </c>
      <c r="I133">
        <v>136</v>
      </c>
      <c r="J133" t="s">
        <v>4441</v>
      </c>
      <c r="P133" t="b">
        <f t="shared" si="6"/>
        <v>0</v>
      </c>
      <c r="Q133" t="b">
        <f t="shared" si="7"/>
        <v>0</v>
      </c>
      <c r="R133" t="b">
        <f t="shared" si="8"/>
        <v>0</v>
      </c>
    </row>
    <row r="134" spans="1:18" x14ac:dyDescent="0.25">
      <c r="A134" t="s">
        <v>4563</v>
      </c>
      <c r="B134" t="s">
        <v>4745</v>
      </c>
      <c r="C134" t="s">
        <v>5613</v>
      </c>
      <c r="D134">
        <v>3.2043531685</v>
      </c>
      <c r="E134">
        <v>5.6564561685000001</v>
      </c>
      <c r="F134">
        <v>2.4521030000000001</v>
      </c>
      <c r="G134">
        <v>-4.6006130000000001</v>
      </c>
      <c r="H134">
        <v>-2.1485099999999999</v>
      </c>
      <c r="I134">
        <v>137</v>
      </c>
      <c r="J134" t="s">
        <v>4441</v>
      </c>
      <c r="P134" t="b">
        <f t="shared" si="6"/>
        <v>0</v>
      </c>
      <c r="Q134" t="b">
        <f t="shared" si="7"/>
        <v>0</v>
      </c>
      <c r="R134" t="b">
        <f t="shared" si="8"/>
        <v>0</v>
      </c>
    </row>
    <row r="135" spans="1:18" x14ac:dyDescent="0.25">
      <c r="A135" t="s">
        <v>394</v>
      </c>
      <c r="B135" t="s">
        <v>2720</v>
      </c>
      <c r="C135" t="s">
        <v>4188</v>
      </c>
      <c r="D135">
        <v>3.7083588211</v>
      </c>
      <c r="E135">
        <v>5.7254508210999999</v>
      </c>
      <c r="F135">
        <v>2.0170919999999999</v>
      </c>
      <c r="G135">
        <v>-3.3925890000000001</v>
      </c>
      <c r="H135">
        <v>-1.375497</v>
      </c>
      <c r="I135">
        <v>197</v>
      </c>
      <c r="J135" t="s">
        <v>4441</v>
      </c>
      <c r="P135" t="b">
        <f t="shared" si="6"/>
        <v>1</v>
      </c>
      <c r="Q135" t="b">
        <f t="shared" si="7"/>
        <v>0</v>
      </c>
      <c r="R135" t="b">
        <f t="shared" si="8"/>
        <v>0</v>
      </c>
    </row>
    <row r="136" spans="1:18" x14ac:dyDescent="0.25">
      <c r="A136" t="s">
        <v>253</v>
      </c>
      <c r="B136" t="s">
        <v>2867</v>
      </c>
      <c r="C136" t="s">
        <v>4331</v>
      </c>
      <c r="D136">
        <v>2.5478497874000001</v>
      </c>
      <c r="E136">
        <v>4.6918577874</v>
      </c>
      <c r="F136">
        <v>2.1440079999999999</v>
      </c>
      <c r="G136">
        <v>-2.953173</v>
      </c>
      <c r="H136">
        <v>-0.80916500000000002</v>
      </c>
      <c r="I136">
        <v>169</v>
      </c>
      <c r="J136" t="s">
        <v>4441</v>
      </c>
      <c r="P136" t="b">
        <f t="shared" si="6"/>
        <v>0</v>
      </c>
      <c r="Q136" t="b">
        <f t="shared" si="7"/>
        <v>0</v>
      </c>
      <c r="R136" t="b">
        <f t="shared" si="8"/>
        <v>0</v>
      </c>
    </row>
    <row r="137" spans="1:18" x14ac:dyDescent="0.25">
      <c r="A137" t="s">
        <v>1012</v>
      </c>
      <c r="B137" t="s">
        <v>2483</v>
      </c>
      <c r="C137" t="s">
        <v>3961</v>
      </c>
      <c r="D137">
        <v>2.9932209063999999</v>
      </c>
      <c r="E137">
        <v>5.0471629063999996</v>
      </c>
      <c r="F137">
        <v>2.0539420000000002</v>
      </c>
      <c r="G137">
        <v>-1.7422070000000001</v>
      </c>
      <c r="H137">
        <v>0.31173499999999998</v>
      </c>
      <c r="I137">
        <v>72</v>
      </c>
      <c r="J137" t="s">
        <v>4441</v>
      </c>
      <c r="P137" t="b">
        <f t="shared" si="6"/>
        <v>0</v>
      </c>
      <c r="Q137" t="b">
        <f t="shared" si="7"/>
        <v>0</v>
      </c>
      <c r="R137" t="b">
        <f t="shared" si="8"/>
        <v>0</v>
      </c>
    </row>
    <row r="138" spans="1:18" x14ac:dyDescent="0.25">
      <c r="A138" t="s">
        <v>392</v>
      </c>
      <c r="B138" t="s">
        <v>1772</v>
      </c>
      <c r="C138" t="s">
        <v>3261</v>
      </c>
      <c r="D138">
        <v>3.8863478805999998</v>
      </c>
      <c r="E138">
        <v>6.2954828805999998</v>
      </c>
      <c r="F138">
        <v>2.409135</v>
      </c>
      <c r="G138">
        <v>-2.4207160000000001</v>
      </c>
      <c r="H138">
        <v>-1.1580999999999999E-2</v>
      </c>
      <c r="I138">
        <v>50</v>
      </c>
      <c r="J138" t="s">
        <v>4441</v>
      </c>
      <c r="P138" t="b">
        <f t="shared" si="6"/>
        <v>0</v>
      </c>
      <c r="Q138" t="b">
        <f t="shared" si="7"/>
        <v>0</v>
      </c>
      <c r="R138" t="b">
        <f t="shared" si="8"/>
        <v>0</v>
      </c>
    </row>
    <row r="139" spans="1:18" x14ac:dyDescent="0.25">
      <c r="A139" t="s">
        <v>661</v>
      </c>
      <c r="B139" t="s">
        <v>1702</v>
      </c>
      <c r="C139" t="s">
        <v>3191</v>
      </c>
      <c r="D139">
        <v>3.8254077316999999</v>
      </c>
      <c r="E139">
        <v>6.0123267317</v>
      </c>
      <c r="F139">
        <v>2.1869190000000001</v>
      </c>
      <c r="G139">
        <v>-2.3349410000000002</v>
      </c>
      <c r="H139">
        <v>-0.14802199999999999</v>
      </c>
      <c r="I139">
        <v>66</v>
      </c>
      <c r="J139" t="s">
        <v>4441</v>
      </c>
      <c r="P139" t="b">
        <f t="shared" si="6"/>
        <v>0</v>
      </c>
      <c r="Q139" t="b">
        <f t="shared" si="7"/>
        <v>0</v>
      </c>
      <c r="R139" t="b">
        <f t="shared" si="8"/>
        <v>0</v>
      </c>
    </row>
    <row r="140" spans="1:18" x14ac:dyDescent="0.25">
      <c r="A140" t="s">
        <v>836</v>
      </c>
      <c r="B140" t="s">
        <v>2600</v>
      </c>
      <c r="C140" t="s">
        <v>4073</v>
      </c>
      <c r="D140">
        <v>3.7945343734999999</v>
      </c>
      <c r="E140">
        <v>5.9168363734999998</v>
      </c>
      <c r="F140">
        <v>2.1223019999999999</v>
      </c>
      <c r="G140">
        <v>-2.751414</v>
      </c>
      <c r="H140">
        <v>-0.629112</v>
      </c>
      <c r="I140">
        <v>78</v>
      </c>
      <c r="J140" t="s">
        <v>4441</v>
      </c>
      <c r="P140" t="b">
        <f t="shared" si="6"/>
        <v>0</v>
      </c>
      <c r="Q140" t="b">
        <f t="shared" si="7"/>
        <v>0</v>
      </c>
      <c r="R140" t="b">
        <f t="shared" si="8"/>
        <v>0</v>
      </c>
    </row>
    <row r="141" spans="1:18" x14ac:dyDescent="0.25">
      <c r="A141" t="s">
        <v>1352</v>
      </c>
      <c r="B141" t="s">
        <v>1551</v>
      </c>
      <c r="C141" t="s">
        <v>3040</v>
      </c>
      <c r="D141">
        <v>4.4674377163000001</v>
      </c>
      <c r="E141">
        <v>6.7934797163000002</v>
      </c>
      <c r="F141">
        <v>2.3260420000000002</v>
      </c>
      <c r="G141">
        <v>-4.904801</v>
      </c>
      <c r="H141">
        <v>-2.5787589999999998</v>
      </c>
      <c r="I141">
        <v>40</v>
      </c>
      <c r="J141" t="s">
        <v>4441</v>
      </c>
      <c r="P141" t="b">
        <f t="shared" si="6"/>
        <v>0</v>
      </c>
      <c r="Q141" t="b">
        <f t="shared" si="7"/>
        <v>0</v>
      </c>
      <c r="R141" t="b">
        <f t="shared" si="8"/>
        <v>0</v>
      </c>
    </row>
    <row r="142" spans="1:18" x14ac:dyDescent="0.25">
      <c r="A142" t="s">
        <v>249</v>
      </c>
      <c r="B142" t="s">
        <v>1603</v>
      </c>
      <c r="C142" t="s">
        <v>3093</v>
      </c>
      <c r="D142">
        <v>3.5886632312</v>
      </c>
      <c r="E142">
        <v>5.9829882312000002</v>
      </c>
      <c r="F142">
        <v>2.3943249999999998</v>
      </c>
      <c r="G142">
        <v>-2.5558939999999999</v>
      </c>
      <c r="H142">
        <v>-0.16156899999999999</v>
      </c>
      <c r="I142">
        <v>64</v>
      </c>
      <c r="J142" t="s">
        <v>4441</v>
      </c>
      <c r="P142" t="b">
        <f t="shared" si="6"/>
        <v>1</v>
      </c>
      <c r="Q142" t="b">
        <f t="shared" si="7"/>
        <v>1</v>
      </c>
      <c r="R142" t="b">
        <f t="shared" si="8"/>
        <v>0</v>
      </c>
    </row>
    <row r="143" spans="1:18" x14ac:dyDescent="0.25">
      <c r="A143" t="s">
        <v>691</v>
      </c>
      <c r="B143" t="s">
        <v>2057</v>
      </c>
      <c r="C143" t="s">
        <v>3546</v>
      </c>
      <c r="D143">
        <v>3.2565028503999902</v>
      </c>
      <c r="E143">
        <v>5.5978898503999996</v>
      </c>
      <c r="F143">
        <v>2.3413870000000001</v>
      </c>
      <c r="G143">
        <v>-4.2232919999999998</v>
      </c>
      <c r="H143">
        <v>-1.8819049999999999</v>
      </c>
      <c r="I143">
        <v>113</v>
      </c>
      <c r="J143" t="s">
        <v>4441</v>
      </c>
      <c r="P143" t="b">
        <f t="shared" si="6"/>
        <v>0</v>
      </c>
      <c r="Q143" t="b">
        <f t="shared" si="7"/>
        <v>0</v>
      </c>
      <c r="R143" t="b">
        <f t="shared" si="8"/>
        <v>0</v>
      </c>
    </row>
    <row r="144" spans="1:18" x14ac:dyDescent="0.25">
      <c r="A144" t="s">
        <v>513</v>
      </c>
      <c r="B144" t="s">
        <v>2385</v>
      </c>
      <c r="C144" t="s">
        <v>3866</v>
      </c>
      <c r="D144">
        <v>3.3297713635999902</v>
      </c>
      <c r="E144">
        <v>5.7003083635999996</v>
      </c>
      <c r="F144">
        <v>2.3705370000000001</v>
      </c>
      <c r="G144">
        <v>-2.3049210000000002</v>
      </c>
      <c r="H144">
        <v>6.5615999999999994E-2</v>
      </c>
      <c r="I144">
        <v>86</v>
      </c>
      <c r="J144" t="s">
        <v>4441</v>
      </c>
      <c r="P144" t="b">
        <f t="shared" si="6"/>
        <v>1</v>
      </c>
      <c r="Q144" t="b">
        <f t="shared" si="7"/>
        <v>1</v>
      </c>
      <c r="R144" t="b">
        <f t="shared" si="8"/>
        <v>1</v>
      </c>
    </row>
    <row r="145" spans="1:18" x14ac:dyDescent="0.25">
      <c r="A145" t="s">
        <v>450</v>
      </c>
      <c r="B145" t="s">
        <v>2061</v>
      </c>
      <c r="C145" t="s">
        <v>3550</v>
      </c>
      <c r="D145">
        <v>3.0337369255</v>
      </c>
      <c r="E145">
        <v>5.2022849254999999</v>
      </c>
      <c r="F145">
        <v>2.1685479999999999</v>
      </c>
      <c r="G145">
        <v>-2.080492</v>
      </c>
      <c r="H145">
        <v>8.8055999999999995E-2</v>
      </c>
      <c r="I145">
        <v>106</v>
      </c>
      <c r="J145" t="s">
        <v>4441</v>
      </c>
      <c r="P145" t="b">
        <f t="shared" si="6"/>
        <v>0</v>
      </c>
      <c r="Q145" t="b">
        <f t="shared" si="7"/>
        <v>0</v>
      </c>
      <c r="R145" t="b">
        <f t="shared" si="8"/>
        <v>0</v>
      </c>
    </row>
    <row r="146" spans="1:18" x14ac:dyDescent="0.25">
      <c r="A146" t="s">
        <v>1411</v>
      </c>
      <c r="B146" t="s">
        <v>1804</v>
      </c>
      <c r="C146" t="s">
        <v>3293</v>
      </c>
      <c r="D146">
        <v>4.3327014918</v>
      </c>
      <c r="E146">
        <v>7.4918474917999998</v>
      </c>
      <c r="F146">
        <v>3.1591459999999998</v>
      </c>
      <c r="G146">
        <v>-4.5058210000000001</v>
      </c>
      <c r="H146">
        <v>-1.3466750000000001</v>
      </c>
      <c r="I146">
        <v>76</v>
      </c>
      <c r="J146" t="s">
        <v>4441</v>
      </c>
      <c r="P146" t="b">
        <f t="shared" si="6"/>
        <v>0</v>
      </c>
      <c r="Q146" t="b">
        <f t="shared" si="7"/>
        <v>0</v>
      </c>
      <c r="R146" t="b">
        <f t="shared" si="8"/>
        <v>0</v>
      </c>
    </row>
    <row r="147" spans="1:18" x14ac:dyDescent="0.25">
      <c r="A147" t="s">
        <v>237</v>
      </c>
      <c r="B147" t="s">
        <v>1958</v>
      </c>
      <c r="C147" t="s">
        <v>3447</v>
      </c>
      <c r="D147">
        <v>4.1384613774999996</v>
      </c>
      <c r="E147">
        <v>5.8703133774999996</v>
      </c>
      <c r="F147">
        <v>1.7318519999999999</v>
      </c>
      <c r="G147">
        <v>-3.509503</v>
      </c>
      <c r="H147">
        <v>-1.7776510000000001</v>
      </c>
      <c r="I147">
        <v>112</v>
      </c>
      <c r="J147" t="s">
        <v>4441</v>
      </c>
      <c r="P147" t="b">
        <f t="shared" si="6"/>
        <v>0</v>
      </c>
      <c r="Q147" t="b">
        <f t="shared" si="7"/>
        <v>0</v>
      </c>
      <c r="R147" t="b">
        <f t="shared" si="8"/>
        <v>0</v>
      </c>
    </row>
    <row r="148" spans="1:18" x14ac:dyDescent="0.25">
      <c r="A148" t="s">
        <v>12</v>
      </c>
      <c r="B148" t="s">
        <v>2896</v>
      </c>
      <c r="C148" t="s">
        <v>4359</v>
      </c>
      <c r="D148">
        <v>4.4148687261999999</v>
      </c>
      <c r="E148">
        <v>6.4382027262000001</v>
      </c>
      <c r="F148">
        <v>2.0233340000000002</v>
      </c>
      <c r="G148">
        <v>-4.1811990000000003</v>
      </c>
      <c r="H148">
        <v>-2.1578650000000001</v>
      </c>
      <c r="I148">
        <v>106</v>
      </c>
      <c r="J148" t="s">
        <v>4441</v>
      </c>
      <c r="P148" t="b">
        <f t="shared" si="6"/>
        <v>0</v>
      </c>
      <c r="Q148" t="b">
        <f t="shared" si="7"/>
        <v>0</v>
      </c>
      <c r="R148" t="b">
        <f t="shared" si="8"/>
        <v>0</v>
      </c>
    </row>
    <row r="149" spans="1:18" x14ac:dyDescent="0.25">
      <c r="A149" t="s">
        <v>232</v>
      </c>
      <c r="B149" t="s">
        <v>2315</v>
      </c>
      <c r="C149" t="s">
        <v>3798</v>
      </c>
      <c r="D149">
        <v>4.5308186833999997</v>
      </c>
      <c r="E149">
        <v>6.5603136834000004</v>
      </c>
      <c r="F149">
        <v>2.0294949999999998</v>
      </c>
      <c r="G149">
        <v>-3.8170130000000002</v>
      </c>
      <c r="H149">
        <v>-1.7875179999999999</v>
      </c>
      <c r="I149">
        <v>132</v>
      </c>
      <c r="J149" t="s">
        <v>4441</v>
      </c>
      <c r="P149" t="b">
        <f t="shared" si="6"/>
        <v>0</v>
      </c>
      <c r="Q149" t="b">
        <f t="shared" si="7"/>
        <v>0</v>
      </c>
      <c r="R149" t="b">
        <f t="shared" si="8"/>
        <v>0</v>
      </c>
    </row>
    <row r="150" spans="1:18" x14ac:dyDescent="0.25">
      <c r="A150" t="s">
        <v>975</v>
      </c>
      <c r="B150" t="s">
        <v>2620</v>
      </c>
      <c r="C150" t="s">
        <v>4090</v>
      </c>
      <c r="D150">
        <v>4.6171391603999998</v>
      </c>
      <c r="E150">
        <v>7.2181641603999998</v>
      </c>
      <c r="F150">
        <v>2.6010249999999999</v>
      </c>
      <c r="G150">
        <v>-2.716901</v>
      </c>
      <c r="H150">
        <v>-0.11587600000000001</v>
      </c>
      <c r="I150">
        <v>88</v>
      </c>
      <c r="J150" t="s">
        <v>4441</v>
      </c>
      <c r="P150" t="b">
        <f t="shared" si="6"/>
        <v>0</v>
      </c>
      <c r="Q150" t="b">
        <f t="shared" si="7"/>
        <v>0</v>
      </c>
      <c r="R150" t="b">
        <f t="shared" si="8"/>
        <v>0</v>
      </c>
    </row>
    <row r="151" spans="1:18" x14ac:dyDescent="0.25">
      <c r="A151" t="s">
        <v>5002</v>
      </c>
      <c r="B151" t="s">
        <v>5047</v>
      </c>
      <c r="C151" t="s">
        <v>5048</v>
      </c>
      <c r="D151">
        <v>4.7944919313999996</v>
      </c>
      <c r="E151">
        <v>7.3633559313999903</v>
      </c>
      <c r="F151">
        <v>2.5688639999999898</v>
      </c>
      <c r="G151">
        <v>-4.0976049999999997</v>
      </c>
      <c r="H151">
        <v>-1.5287409999999999</v>
      </c>
      <c r="I151">
        <v>56</v>
      </c>
      <c r="J151" t="s">
        <v>4441</v>
      </c>
      <c r="P151" t="b">
        <f t="shared" si="6"/>
        <v>0</v>
      </c>
      <c r="Q151" t="b">
        <f t="shared" si="7"/>
        <v>0</v>
      </c>
      <c r="R151" t="b">
        <f t="shared" si="8"/>
        <v>0</v>
      </c>
    </row>
    <row r="152" spans="1:18" x14ac:dyDescent="0.25">
      <c r="A152" t="s">
        <v>4644</v>
      </c>
      <c r="B152" t="s">
        <v>4693</v>
      </c>
      <c r="C152" t="s">
        <v>5250</v>
      </c>
      <c r="D152">
        <v>3.6602071364999902</v>
      </c>
      <c r="E152">
        <v>6.4039661364999896</v>
      </c>
      <c r="F152">
        <v>2.7437589999999998</v>
      </c>
      <c r="G152">
        <v>-3.8189839999999999</v>
      </c>
      <c r="H152">
        <v>-1.0752250000000001</v>
      </c>
      <c r="I152">
        <v>80</v>
      </c>
      <c r="J152" t="s">
        <v>4441</v>
      </c>
      <c r="P152" t="b">
        <f t="shared" si="6"/>
        <v>0</v>
      </c>
      <c r="Q152" t="b">
        <f t="shared" si="7"/>
        <v>0</v>
      </c>
      <c r="R152" t="b">
        <f t="shared" si="8"/>
        <v>0</v>
      </c>
    </row>
    <row r="153" spans="1:18" x14ac:dyDescent="0.25">
      <c r="A153" t="s">
        <v>1106</v>
      </c>
      <c r="B153" t="s">
        <v>1756</v>
      </c>
      <c r="C153" t="s">
        <v>3245</v>
      </c>
      <c r="D153">
        <v>4.0930486182000001</v>
      </c>
      <c r="E153">
        <v>6.4304186182</v>
      </c>
      <c r="F153">
        <v>2.3373699999999999</v>
      </c>
      <c r="G153">
        <v>-2.875016</v>
      </c>
      <c r="H153">
        <v>-0.53764599999999996</v>
      </c>
      <c r="I153">
        <v>38</v>
      </c>
      <c r="J153" t="s">
        <v>4441</v>
      </c>
      <c r="P153" t="b">
        <f t="shared" si="6"/>
        <v>0</v>
      </c>
      <c r="Q153" t="b">
        <f t="shared" si="7"/>
        <v>0</v>
      </c>
      <c r="R153" t="b">
        <f t="shared" si="8"/>
        <v>0</v>
      </c>
    </row>
    <row r="154" spans="1:18" x14ac:dyDescent="0.25">
      <c r="A154" t="s">
        <v>4871</v>
      </c>
      <c r="B154" t="s">
        <v>5551</v>
      </c>
      <c r="C154" t="s">
        <v>5552</v>
      </c>
      <c r="D154">
        <v>4.0052744198000001</v>
      </c>
      <c r="E154">
        <v>6.6093324198000003</v>
      </c>
      <c r="F154">
        <v>2.6040580000000002</v>
      </c>
      <c r="G154">
        <v>-3.3387760000000002</v>
      </c>
      <c r="H154">
        <v>-0.73471799999999998</v>
      </c>
      <c r="I154">
        <v>42</v>
      </c>
      <c r="J154" t="s">
        <v>4441</v>
      </c>
      <c r="P154" t="b">
        <f t="shared" si="6"/>
        <v>0</v>
      </c>
      <c r="Q154" t="b">
        <f t="shared" si="7"/>
        <v>0</v>
      </c>
      <c r="R154" t="b">
        <f t="shared" si="8"/>
        <v>0</v>
      </c>
    </row>
    <row r="155" spans="1:18" x14ac:dyDescent="0.25">
      <c r="A155" t="s">
        <v>239</v>
      </c>
      <c r="B155" t="s">
        <v>2321</v>
      </c>
      <c r="C155" t="s">
        <v>3804</v>
      </c>
      <c r="D155">
        <v>3.87361859</v>
      </c>
      <c r="E155">
        <v>6.2580925900000004</v>
      </c>
      <c r="F155">
        <v>2.384474</v>
      </c>
      <c r="G155">
        <v>-1.8963220000000001</v>
      </c>
      <c r="H155">
        <v>0.48815199999999997</v>
      </c>
      <c r="I155">
        <v>44</v>
      </c>
      <c r="J155" t="s">
        <v>4441</v>
      </c>
      <c r="P155" t="b">
        <f t="shared" si="6"/>
        <v>0</v>
      </c>
      <c r="Q155" t="b">
        <f t="shared" si="7"/>
        <v>0</v>
      </c>
      <c r="R155" t="b">
        <f t="shared" si="8"/>
        <v>0</v>
      </c>
    </row>
    <row r="156" spans="1:18" x14ac:dyDescent="0.25">
      <c r="A156" t="s">
        <v>4850</v>
      </c>
      <c r="B156" t="s">
        <v>5499</v>
      </c>
      <c r="C156" t="s">
        <v>5500</v>
      </c>
      <c r="D156">
        <v>4.0507552273999998</v>
      </c>
      <c r="E156">
        <v>6.3687942273999996</v>
      </c>
      <c r="F156">
        <v>2.31803899999999</v>
      </c>
      <c r="G156">
        <v>-2.6620219999999999</v>
      </c>
      <c r="H156">
        <v>-0.34398299999999998</v>
      </c>
      <c r="I156">
        <v>50</v>
      </c>
      <c r="J156" t="s">
        <v>4441</v>
      </c>
      <c r="P156" t="b">
        <f t="shared" si="6"/>
        <v>0</v>
      </c>
      <c r="Q156" t="b">
        <f t="shared" si="7"/>
        <v>0</v>
      </c>
      <c r="R156" t="b">
        <f t="shared" si="8"/>
        <v>0</v>
      </c>
    </row>
    <row r="157" spans="1:18" x14ac:dyDescent="0.25">
      <c r="A157" t="s">
        <v>110</v>
      </c>
      <c r="B157" t="s">
        <v>2494</v>
      </c>
      <c r="C157" t="s">
        <v>3971</v>
      </c>
      <c r="D157">
        <v>4.9039231046999996</v>
      </c>
      <c r="E157">
        <v>4.9852641046999997</v>
      </c>
      <c r="F157">
        <v>8.1340999999999997E-2</v>
      </c>
      <c r="G157">
        <v>-0.25296600000000002</v>
      </c>
      <c r="H157">
        <v>-0.171625</v>
      </c>
      <c r="I157">
        <v>66</v>
      </c>
      <c r="J157" t="s">
        <v>4441</v>
      </c>
      <c r="P157" t="b">
        <f t="shared" si="6"/>
        <v>0</v>
      </c>
      <c r="Q157" t="b">
        <f t="shared" si="7"/>
        <v>0</v>
      </c>
      <c r="R157" t="b">
        <f t="shared" si="8"/>
        <v>0</v>
      </c>
    </row>
    <row r="158" spans="1:18" x14ac:dyDescent="0.25">
      <c r="A158" t="s">
        <v>1057</v>
      </c>
      <c r="B158" t="s">
        <v>1630</v>
      </c>
      <c r="C158" t="s">
        <v>3120</v>
      </c>
      <c r="D158">
        <v>4.5517958490999897</v>
      </c>
      <c r="E158">
        <v>6.5699578490999997</v>
      </c>
      <c r="F158">
        <v>2.0181619999999998</v>
      </c>
      <c r="G158">
        <v>-3.1257280000000001</v>
      </c>
      <c r="H158">
        <v>-1.1075660000000001</v>
      </c>
      <c r="I158">
        <v>48</v>
      </c>
      <c r="J158" t="s">
        <v>4441</v>
      </c>
      <c r="P158" t="b">
        <f t="shared" si="6"/>
        <v>0</v>
      </c>
      <c r="Q158" t="b">
        <f t="shared" si="7"/>
        <v>0</v>
      </c>
      <c r="R158" t="b">
        <f t="shared" si="8"/>
        <v>0</v>
      </c>
    </row>
    <row r="159" spans="1:18" x14ac:dyDescent="0.25">
      <c r="A159" t="s">
        <v>818</v>
      </c>
      <c r="B159" t="s">
        <v>1550</v>
      </c>
      <c r="C159" t="s">
        <v>3039</v>
      </c>
      <c r="D159">
        <v>3.9771091663999898</v>
      </c>
      <c r="E159">
        <v>6.9605261663999896</v>
      </c>
      <c r="F159">
        <v>2.98341699999999</v>
      </c>
      <c r="G159">
        <v>-2.6724869999999998</v>
      </c>
      <c r="H159">
        <v>0.31092999999999998</v>
      </c>
      <c r="I159">
        <v>64</v>
      </c>
      <c r="J159" t="s">
        <v>4441</v>
      </c>
      <c r="P159" t="b">
        <f t="shared" si="6"/>
        <v>0</v>
      </c>
      <c r="Q159" t="b">
        <f t="shared" si="7"/>
        <v>0</v>
      </c>
      <c r="R159" t="b">
        <f t="shared" si="8"/>
        <v>0</v>
      </c>
    </row>
    <row r="160" spans="1:18" x14ac:dyDescent="0.25">
      <c r="A160" t="s">
        <v>4831</v>
      </c>
      <c r="B160" t="s">
        <v>5374</v>
      </c>
      <c r="C160" t="s">
        <v>5375</v>
      </c>
      <c r="D160">
        <v>3.7215327788999999</v>
      </c>
      <c r="E160">
        <v>6.8481657789000003</v>
      </c>
      <c r="F160">
        <v>3.126633</v>
      </c>
      <c r="G160">
        <v>-3.8756930000000001</v>
      </c>
      <c r="H160">
        <v>-0.74905999999999995</v>
      </c>
      <c r="I160">
        <v>58</v>
      </c>
      <c r="J160" t="s">
        <v>4441</v>
      </c>
      <c r="P160" t="b">
        <f t="shared" si="6"/>
        <v>0</v>
      </c>
      <c r="Q160" t="b">
        <f t="shared" si="7"/>
        <v>0</v>
      </c>
      <c r="R160" t="b">
        <f t="shared" si="8"/>
        <v>0</v>
      </c>
    </row>
    <row r="161" spans="1:18" x14ac:dyDescent="0.25">
      <c r="A161" t="s">
        <v>1223</v>
      </c>
      <c r="B161" t="s">
        <v>1740</v>
      </c>
      <c r="C161" t="s">
        <v>3229</v>
      </c>
      <c r="D161">
        <v>4.0490023297999898</v>
      </c>
      <c r="E161">
        <v>7.2055263297999996</v>
      </c>
      <c r="F161">
        <v>3.1565240000000001</v>
      </c>
      <c r="G161">
        <v>-4.60114</v>
      </c>
      <c r="H161">
        <v>-1.4446159999999999</v>
      </c>
      <c r="I161">
        <v>40</v>
      </c>
      <c r="J161" t="s">
        <v>4441</v>
      </c>
      <c r="P161" t="b">
        <f t="shared" si="6"/>
        <v>0</v>
      </c>
      <c r="Q161" t="b">
        <f t="shared" si="7"/>
        <v>0</v>
      </c>
      <c r="R161" t="b">
        <f t="shared" si="8"/>
        <v>0</v>
      </c>
    </row>
    <row r="162" spans="1:18" x14ac:dyDescent="0.25">
      <c r="A162" t="s">
        <v>4945</v>
      </c>
      <c r="B162" t="s">
        <v>5396</v>
      </c>
      <c r="C162" t="s">
        <v>5397</v>
      </c>
      <c r="D162">
        <v>5.3302618424999997</v>
      </c>
      <c r="E162">
        <v>7.2267238425000002</v>
      </c>
      <c r="F162">
        <v>1.8964619999999901</v>
      </c>
      <c r="G162">
        <v>-1.2594829999999999</v>
      </c>
      <c r="H162">
        <v>0.63697899999999996</v>
      </c>
      <c r="I162">
        <v>90</v>
      </c>
      <c r="J162" t="s">
        <v>4441</v>
      </c>
      <c r="P162" t="b">
        <f t="shared" si="6"/>
        <v>0</v>
      </c>
      <c r="Q162" t="b">
        <f t="shared" si="7"/>
        <v>0</v>
      </c>
      <c r="R162" t="b">
        <f t="shared" si="8"/>
        <v>0</v>
      </c>
    </row>
    <row r="163" spans="1:18" x14ac:dyDescent="0.25">
      <c r="A163" t="s">
        <v>1099</v>
      </c>
      <c r="B163" t="s">
        <v>2115</v>
      </c>
      <c r="C163" t="s">
        <v>3603</v>
      </c>
      <c r="D163">
        <v>4.7782048641000001</v>
      </c>
      <c r="E163">
        <v>7.3268778641000001</v>
      </c>
      <c r="F163">
        <v>2.548673</v>
      </c>
      <c r="G163">
        <v>-3.3680400000000001</v>
      </c>
      <c r="H163">
        <v>-0.81936699999999996</v>
      </c>
      <c r="I163">
        <v>72</v>
      </c>
      <c r="J163" t="s">
        <v>4441</v>
      </c>
      <c r="P163" t="b">
        <f t="shared" si="6"/>
        <v>0</v>
      </c>
      <c r="Q163" t="b">
        <f t="shared" si="7"/>
        <v>0</v>
      </c>
      <c r="R163" t="b">
        <f t="shared" si="8"/>
        <v>0</v>
      </c>
    </row>
    <row r="164" spans="1:18" x14ac:dyDescent="0.25">
      <c r="A164" t="s">
        <v>396</v>
      </c>
      <c r="B164" t="s">
        <v>1801</v>
      </c>
      <c r="C164" t="s">
        <v>3290</v>
      </c>
      <c r="D164">
        <v>4.4896466424000003</v>
      </c>
      <c r="E164">
        <v>7.1601276424</v>
      </c>
      <c r="F164">
        <v>2.6704810000000001</v>
      </c>
      <c r="G164">
        <v>-4.2603780000000002</v>
      </c>
      <c r="H164">
        <v>-1.5898969999999999</v>
      </c>
      <c r="I164">
        <v>53</v>
      </c>
      <c r="J164" t="s">
        <v>4441</v>
      </c>
      <c r="P164" t="b">
        <f t="shared" si="6"/>
        <v>0</v>
      </c>
      <c r="Q164" t="b">
        <f t="shared" si="7"/>
        <v>0</v>
      </c>
      <c r="R164" t="b">
        <f t="shared" si="8"/>
        <v>0</v>
      </c>
    </row>
    <row r="165" spans="1:18" x14ac:dyDescent="0.25">
      <c r="A165" t="s">
        <v>4970</v>
      </c>
      <c r="B165" t="s">
        <v>5519</v>
      </c>
      <c r="C165" t="s">
        <v>5520</v>
      </c>
      <c r="D165">
        <v>3.7111075965999998</v>
      </c>
      <c r="E165">
        <v>6.4726665965999999</v>
      </c>
      <c r="F165">
        <v>2.7615590000000001</v>
      </c>
      <c r="G165">
        <v>-4.5126140000000001</v>
      </c>
      <c r="H165">
        <v>-1.751055</v>
      </c>
      <c r="I165">
        <v>44</v>
      </c>
      <c r="J165" t="s">
        <v>4441</v>
      </c>
      <c r="P165" t="b">
        <f t="shared" si="6"/>
        <v>0</v>
      </c>
      <c r="Q165" t="b">
        <f t="shared" si="7"/>
        <v>0</v>
      </c>
      <c r="R165" t="b">
        <f t="shared" si="8"/>
        <v>0</v>
      </c>
    </row>
    <row r="166" spans="1:18" x14ac:dyDescent="0.25">
      <c r="A166" t="s">
        <v>585</v>
      </c>
      <c r="B166" t="s">
        <v>2432</v>
      </c>
      <c r="C166" t="s">
        <v>3911</v>
      </c>
      <c r="D166">
        <v>2.9252936267999998</v>
      </c>
      <c r="E166">
        <v>4.9900996268000002</v>
      </c>
      <c r="F166">
        <v>2.0648059999999999</v>
      </c>
      <c r="G166">
        <v>-3.1591070000000001</v>
      </c>
      <c r="H166">
        <v>-1.094301</v>
      </c>
      <c r="I166">
        <v>196</v>
      </c>
      <c r="J166" t="s">
        <v>4441</v>
      </c>
      <c r="P166" t="b">
        <f t="shared" si="6"/>
        <v>0</v>
      </c>
      <c r="Q166" t="b">
        <f t="shared" si="7"/>
        <v>0</v>
      </c>
      <c r="R166" t="b">
        <f t="shared" si="8"/>
        <v>0</v>
      </c>
    </row>
    <row r="167" spans="1:18" x14ac:dyDescent="0.25">
      <c r="A167" t="s">
        <v>4925</v>
      </c>
      <c r="B167" t="s">
        <v>5121</v>
      </c>
      <c r="C167" t="s">
        <v>5122</v>
      </c>
      <c r="D167">
        <v>3.877376275</v>
      </c>
      <c r="E167">
        <v>6.0359342749999998</v>
      </c>
      <c r="F167">
        <v>2.1585580000000002</v>
      </c>
      <c r="G167">
        <v>-3.2418680000000002</v>
      </c>
      <c r="H167">
        <v>-1.08331</v>
      </c>
      <c r="I167">
        <v>71</v>
      </c>
      <c r="J167" t="s">
        <v>4441</v>
      </c>
      <c r="P167" t="b">
        <f t="shared" si="6"/>
        <v>0</v>
      </c>
      <c r="Q167" t="b">
        <f t="shared" si="7"/>
        <v>0</v>
      </c>
      <c r="R167" t="b">
        <f t="shared" si="8"/>
        <v>0</v>
      </c>
    </row>
    <row r="168" spans="1:18" x14ac:dyDescent="0.25">
      <c r="A168" t="s">
        <v>432</v>
      </c>
      <c r="B168" t="s">
        <v>1552</v>
      </c>
      <c r="C168" t="s">
        <v>3041</v>
      </c>
      <c r="D168">
        <v>3.5374118233999998</v>
      </c>
      <c r="E168">
        <v>5.8988168233999998</v>
      </c>
      <c r="F168">
        <v>2.361405</v>
      </c>
      <c r="G168">
        <v>-2.9738440000000002</v>
      </c>
      <c r="H168">
        <v>-0.61243899999999996</v>
      </c>
      <c r="I168">
        <v>72</v>
      </c>
      <c r="J168" t="s">
        <v>4441</v>
      </c>
      <c r="P168" t="b">
        <f t="shared" si="6"/>
        <v>1</v>
      </c>
      <c r="Q168" t="b">
        <f t="shared" si="7"/>
        <v>1</v>
      </c>
      <c r="R168" t="b">
        <f t="shared" si="8"/>
        <v>0</v>
      </c>
    </row>
    <row r="169" spans="1:18" x14ac:dyDescent="0.25">
      <c r="A169" t="s">
        <v>1096</v>
      </c>
      <c r="B169" t="s">
        <v>2221</v>
      </c>
      <c r="C169" t="s">
        <v>3707</v>
      </c>
      <c r="D169">
        <v>3.8112638437999999</v>
      </c>
      <c r="E169">
        <v>6.0663868438000002</v>
      </c>
      <c r="F169">
        <v>2.2551230000000002</v>
      </c>
      <c r="G169">
        <v>-3.8007379999999999</v>
      </c>
      <c r="H169">
        <v>-1.545615</v>
      </c>
      <c r="I169">
        <v>60</v>
      </c>
      <c r="J169" t="s">
        <v>4441</v>
      </c>
      <c r="P169" t="b">
        <f t="shared" si="6"/>
        <v>0</v>
      </c>
      <c r="Q169" t="b">
        <f t="shared" si="7"/>
        <v>0</v>
      </c>
      <c r="R169" t="b">
        <f t="shared" si="8"/>
        <v>0</v>
      </c>
    </row>
    <row r="170" spans="1:18" x14ac:dyDescent="0.25">
      <c r="A170" t="s">
        <v>608</v>
      </c>
      <c r="B170" t="s">
        <v>1654</v>
      </c>
      <c r="C170" t="s">
        <v>3143</v>
      </c>
      <c r="D170">
        <v>2.7676674531000001</v>
      </c>
      <c r="E170">
        <v>4.9978524531000001</v>
      </c>
      <c r="F170">
        <v>2.2301850000000001</v>
      </c>
      <c r="G170">
        <v>-2.5626600000000002</v>
      </c>
      <c r="H170">
        <v>-0.33247500000000002</v>
      </c>
      <c r="I170">
        <v>68</v>
      </c>
      <c r="J170" t="s">
        <v>4441</v>
      </c>
      <c r="P170" t="b">
        <f t="shared" si="6"/>
        <v>0</v>
      </c>
      <c r="Q170" t="b">
        <f t="shared" si="7"/>
        <v>0</v>
      </c>
      <c r="R170" t="b">
        <f t="shared" si="8"/>
        <v>0</v>
      </c>
    </row>
    <row r="171" spans="1:18" x14ac:dyDescent="0.25">
      <c r="A171" t="s">
        <v>330</v>
      </c>
      <c r="B171" t="s">
        <v>2390</v>
      </c>
      <c r="C171" t="s">
        <v>3871</v>
      </c>
      <c r="D171">
        <v>3.5829818766999999</v>
      </c>
      <c r="E171">
        <v>5.9850388767</v>
      </c>
      <c r="F171">
        <v>2.4020570000000001</v>
      </c>
      <c r="G171">
        <v>-1.6755599999999999</v>
      </c>
      <c r="H171">
        <v>0.72649699999999995</v>
      </c>
      <c r="I171">
        <v>58</v>
      </c>
      <c r="J171" t="s">
        <v>4441</v>
      </c>
      <c r="P171" t="b">
        <f t="shared" si="6"/>
        <v>1</v>
      </c>
      <c r="Q171" t="b">
        <f t="shared" si="7"/>
        <v>1</v>
      </c>
      <c r="R171" t="b">
        <f t="shared" si="8"/>
        <v>0</v>
      </c>
    </row>
    <row r="172" spans="1:18" x14ac:dyDescent="0.25">
      <c r="A172" t="s">
        <v>4851</v>
      </c>
      <c r="B172" t="s">
        <v>5512</v>
      </c>
      <c r="C172" t="s">
        <v>5513</v>
      </c>
      <c r="D172">
        <v>4.1595512512999999</v>
      </c>
      <c r="E172">
        <v>6.8079062513000004</v>
      </c>
      <c r="F172">
        <v>2.648355</v>
      </c>
      <c r="G172">
        <v>-4.423387</v>
      </c>
      <c r="H172">
        <v>-1.7750319999999999</v>
      </c>
      <c r="I172">
        <v>34</v>
      </c>
      <c r="J172" t="s">
        <v>4441</v>
      </c>
      <c r="P172" t="b">
        <f t="shared" si="6"/>
        <v>0</v>
      </c>
      <c r="Q172" t="b">
        <f t="shared" si="7"/>
        <v>0</v>
      </c>
      <c r="R172" t="b">
        <f t="shared" si="8"/>
        <v>0</v>
      </c>
    </row>
    <row r="173" spans="1:18" x14ac:dyDescent="0.25">
      <c r="A173" t="s">
        <v>149</v>
      </c>
      <c r="B173" t="s">
        <v>1594</v>
      </c>
      <c r="C173" t="s">
        <v>3083</v>
      </c>
      <c r="D173">
        <v>3.9559838440999999</v>
      </c>
      <c r="E173">
        <v>6.5467818440999999</v>
      </c>
      <c r="F173">
        <v>2.5907979999999999</v>
      </c>
      <c r="G173">
        <v>-4.9099349999999999</v>
      </c>
      <c r="H173">
        <v>-2.319137</v>
      </c>
      <c r="I173">
        <v>46</v>
      </c>
      <c r="J173" t="s">
        <v>4441</v>
      </c>
      <c r="P173" t="b">
        <f t="shared" si="6"/>
        <v>0</v>
      </c>
      <c r="Q173" t="b">
        <f t="shared" si="7"/>
        <v>0</v>
      </c>
      <c r="R173" t="b">
        <f t="shared" si="8"/>
        <v>0</v>
      </c>
    </row>
    <row r="174" spans="1:18" x14ac:dyDescent="0.25">
      <c r="A174" t="s">
        <v>1329</v>
      </c>
      <c r="B174" t="s">
        <v>2702</v>
      </c>
      <c r="C174" t="s">
        <v>4172</v>
      </c>
      <c r="D174">
        <v>2.7691790049999998</v>
      </c>
      <c r="E174">
        <v>4.9331370049999999</v>
      </c>
      <c r="F174">
        <v>2.163958</v>
      </c>
      <c r="G174">
        <v>-2.0433349999999999</v>
      </c>
      <c r="H174">
        <v>0.12062299999999999</v>
      </c>
      <c r="I174">
        <v>68</v>
      </c>
      <c r="J174" t="s">
        <v>4441</v>
      </c>
      <c r="P174" t="b">
        <f t="shared" si="6"/>
        <v>0</v>
      </c>
      <c r="Q174" t="b">
        <f t="shared" si="7"/>
        <v>0</v>
      </c>
      <c r="R174" t="b">
        <f t="shared" si="8"/>
        <v>0</v>
      </c>
    </row>
    <row r="175" spans="1:18" x14ac:dyDescent="0.25">
      <c r="A175" t="s">
        <v>478</v>
      </c>
      <c r="B175" t="s">
        <v>1722</v>
      </c>
      <c r="C175" t="s">
        <v>3211</v>
      </c>
      <c r="D175">
        <v>2.9991957324999898</v>
      </c>
      <c r="E175">
        <v>5.3085377324999996</v>
      </c>
      <c r="F175">
        <v>2.309342</v>
      </c>
      <c r="G175">
        <v>-4.016216</v>
      </c>
      <c r="H175">
        <v>-1.706874</v>
      </c>
      <c r="I175">
        <v>124</v>
      </c>
      <c r="J175" t="s">
        <v>4441</v>
      </c>
      <c r="P175" t="b">
        <f t="shared" si="6"/>
        <v>0</v>
      </c>
      <c r="Q175" t="b">
        <f t="shared" si="7"/>
        <v>0</v>
      </c>
      <c r="R175" t="b">
        <f t="shared" si="8"/>
        <v>0</v>
      </c>
    </row>
    <row r="176" spans="1:18" x14ac:dyDescent="0.25">
      <c r="A176" t="s">
        <v>248</v>
      </c>
      <c r="B176" t="s">
        <v>2339</v>
      </c>
      <c r="C176" t="s">
        <v>3822</v>
      </c>
      <c r="D176">
        <v>4.0433212293</v>
      </c>
      <c r="E176">
        <v>6.1877702292999999</v>
      </c>
      <c r="F176">
        <v>2.1444489999999998</v>
      </c>
      <c r="G176">
        <v>-1.9069529999999999</v>
      </c>
      <c r="H176">
        <v>0.23749600000000001</v>
      </c>
      <c r="I176">
        <v>56</v>
      </c>
      <c r="J176" t="s">
        <v>4441</v>
      </c>
      <c r="P176" t="b">
        <f t="shared" si="6"/>
        <v>0</v>
      </c>
      <c r="Q176" t="b">
        <f t="shared" si="7"/>
        <v>0</v>
      </c>
      <c r="R176" t="b">
        <f t="shared" si="8"/>
        <v>0</v>
      </c>
    </row>
    <row r="177" spans="1:18" x14ac:dyDescent="0.25">
      <c r="A177" t="s">
        <v>1451</v>
      </c>
      <c r="B177" t="s">
        <v>1657</v>
      </c>
      <c r="C177" t="s">
        <v>3146</v>
      </c>
      <c r="D177">
        <v>3.7503615387</v>
      </c>
      <c r="E177">
        <v>6.5416175386999997</v>
      </c>
      <c r="F177">
        <v>2.79125599999999</v>
      </c>
      <c r="G177">
        <v>-4.3653209999999998</v>
      </c>
      <c r="H177">
        <v>-1.574065</v>
      </c>
      <c r="I177">
        <v>50</v>
      </c>
      <c r="J177" t="s">
        <v>4441</v>
      </c>
      <c r="P177" t="b">
        <f t="shared" si="6"/>
        <v>0</v>
      </c>
      <c r="Q177" t="b">
        <f t="shared" si="7"/>
        <v>0</v>
      </c>
      <c r="R177" t="b">
        <f t="shared" si="8"/>
        <v>0</v>
      </c>
    </row>
    <row r="178" spans="1:18" x14ac:dyDescent="0.25">
      <c r="A178" t="s">
        <v>4872</v>
      </c>
      <c r="B178" t="s">
        <v>5115</v>
      </c>
      <c r="C178" t="s">
        <v>5116</v>
      </c>
      <c r="D178">
        <v>3.9739451288999899</v>
      </c>
      <c r="E178">
        <v>6.9017101288999996</v>
      </c>
      <c r="F178">
        <v>2.927765</v>
      </c>
      <c r="G178">
        <v>-4.4983230000000001</v>
      </c>
      <c r="H178">
        <v>-1.5705579999999999</v>
      </c>
      <c r="I178">
        <v>53</v>
      </c>
      <c r="J178" t="s">
        <v>4441</v>
      </c>
      <c r="P178" t="b">
        <f t="shared" si="6"/>
        <v>0</v>
      </c>
      <c r="Q178" t="b">
        <f t="shared" si="7"/>
        <v>0</v>
      </c>
      <c r="R178" t="b">
        <f t="shared" si="8"/>
        <v>0</v>
      </c>
    </row>
    <row r="179" spans="1:18" x14ac:dyDescent="0.25">
      <c r="A179" t="s">
        <v>4583</v>
      </c>
      <c r="B179" t="s">
        <v>4661</v>
      </c>
      <c r="C179" t="s">
        <v>5044</v>
      </c>
      <c r="D179">
        <v>3.8281149398999998</v>
      </c>
      <c r="E179">
        <v>6.1711139398999997</v>
      </c>
      <c r="F179">
        <v>2.3429989999999998</v>
      </c>
      <c r="G179">
        <v>-3.8738839999999999</v>
      </c>
      <c r="H179">
        <v>-1.5308850000000001</v>
      </c>
      <c r="I179">
        <v>84</v>
      </c>
      <c r="J179" t="s">
        <v>4441</v>
      </c>
      <c r="P179" t="b">
        <f t="shared" si="6"/>
        <v>0</v>
      </c>
      <c r="Q179" t="b">
        <f t="shared" si="7"/>
        <v>0</v>
      </c>
      <c r="R179" t="b">
        <f t="shared" si="8"/>
        <v>0</v>
      </c>
    </row>
    <row r="180" spans="1:18" x14ac:dyDescent="0.25">
      <c r="A180" t="s">
        <v>258</v>
      </c>
      <c r="B180" t="s">
        <v>2636</v>
      </c>
      <c r="C180" t="s">
        <v>4106</v>
      </c>
      <c r="D180">
        <v>3.883542082</v>
      </c>
      <c r="E180">
        <v>6.3332160819999999</v>
      </c>
      <c r="F180">
        <v>2.4496739999999999</v>
      </c>
      <c r="G180">
        <v>-4.097696</v>
      </c>
      <c r="H180">
        <v>-1.6480220000000001</v>
      </c>
      <c r="I180">
        <v>82</v>
      </c>
      <c r="J180" t="s">
        <v>4441</v>
      </c>
      <c r="P180" t="b">
        <f t="shared" si="6"/>
        <v>0</v>
      </c>
      <c r="Q180" t="b">
        <f t="shared" si="7"/>
        <v>0</v>
      </c>
      <c r="R180" t="b">
        <f t="shared" si="8"/>
        <v>0</v>
      </c>
    </row>
    <row r="181" spans="1:18" x14ac:dyDescent="0.25">
      <c r="A181" t="s">
        <v>621</v>
      </c>
      <c r="B181" t="s">
        <v>1729</v>
      </c>
      <c r="C181" t="s">
        <v>3218</v>
      </c>
      <c r="D181">
        <v>2.8976388326000002</v>
      </c>
      <c r="E181">
        <v>5.3306958326</v>
      </c>
      <c r="F181">
        <v>2.4330569999999998</v>
      </c>
      <c r="G181">
        <v>-3.2733989999999999</v>
      </c>
      <c r="H181">
        <v>-0.84034200000000003</v>
      </c>
      <c r="I181">
        <v>77</v>
      </c>
      <c r="J181" t="s">
        <v>4441</v>
      </c>
      <c r="P181" t="b">
        <f t="shared" si="6"/>
        <v>0</v>
      </c>
      <c r="Q181" t="b">
        <f t="shared" si="7"/>
        <v>0</v>
      </c>
      <c r="R181" t="b">
        <f t="shared" si="8"/>
        <v>0</v>
      </c>
    </row>
    <row r="182" spans="1:18" x14ac:dyDescent="0.25">
      <c r="A182" t="s">
        <v>692</v>
      </c>
      <c r="B182" t="s">
        <v>2046</v>
      </c>
      <c r="C182" t="s">
        <v>3535</v>
      </c>
      <c r="D182">
        <v>3.9088828058999998</v>
      </c>
      <c r="E182">
        <v>6.5817258058999997</v>
      </c>
      <c r="F182">
        <v>2.6728429999999999</v>
      </c>
      <c r="G182">
        <v>-4.9211689999999999</v>
      </c>
      <c r="H182">
        <v>-2.248326</v>
      </c>
      <c r="I182">
        <v>49</v>
      </c>
      <c r="J182" t="s">
        <v>4441</v>
      </c>
      <c r="P182" t="b">
        <f t="shared" si="6"/>
        <v>0</v>
      </c>
      <c r="Q182" t="b">
        <f t="shared" si="7"/>
        <v>0</v>
      </c>
      <c r="R182" t="b">
        <f t="shared" si="8"/>
        <v>0</v>
      </c>
    </row>
    <row r="183" spans="1:18" x14ac:dyDescent="0.25">
      <c r="A183" t="s">
        <v>4994</v>
      </c>
      <c r="B183" t="s">
        <v>5571</v>
      </c>
      <c r="C183" t="s">
        <v>5572</v>
      </c>
      <c r="D183">
        <v>4.4957719409000001</v>
      </c>
      <c r="E183">
        <v>6.8433909409</v>
      </c>
      <c r="F183">
        <v>2.3476189999999999</v>
      </c>
      <c r="G183">
        <v>-4.449325</v>
      </c>
      <c r="H183">
        <v>-2.1017060000000001</v>
      </c>
      <c r="I183">
        <v>48</v>
      </c>
      <c r="J183" t="s">
        <v>4441</v>
      </c>
      <c r="P183" t="b">
        <f t="shared" si="6"/>
        <v>0</v>
      </c>
      <c r="Q183" t="b">
        <f t="shared" si="7"/>
        <v>0</v>
      </c>
      <c r="R183" t="b">
        <f t="shared" si="8"/>
        <v>0</v>
      </c>
    </row>
    <row r="184" spans="1:18" x14ac:dyDescent="0.25">
      <c r="A184" t="s">
        <v>902</v>
      </c>
      <c r="B184" t="s">
        <v>2060</v>
      </c>
      <c r="C184" t="s">
        <v>3549</v>
      </c>
      <c r="D184">
        <v>4.4195245754999997</v>
      </c>
      <c r="E184">
        <v>7.0924605754999996</v>
      </c>
      <c r="F184">
        <v>2.672936</v>
      </c>
      <c r="G184">
        <v>-4.7114640000000003</v>
      </c>
      <c r="H184">
        <v>-2.0385279999999999</v>
      </c>
      <c r="I184">
        <v>56</v>
      </c>
      <c r="J184" t="s">
        <v>4441</v>
      </c>
      <c r="P184" t="b">
        <f t="shared" si="6"/>
        <v>0</v>
      </c>
      <c r="Q184" t="b">
        <f t="shared" si="7"/>
        <v>0</v>
      </c>
      <c r="R184" t="b">
        <f t="shared" si="8"/>
        <v>0</v>
      </c>
    </row>
    <row r="185" spans="1:18" x14ac:dyDescent="0.25">
      <c r="A185" t="s">
        <v>5023</v>
      </c>
      <c r="B185" t="s">
        <v>5234</v>
      </c>
      <c r="C185" t="s">
        <v>5235</v>
      </c>
      <c r="D185">
        <v>3.8180732991999999</v>
      </c>
      <c r="E185">
        <v>6.5575772992000001</v>
      </c>
      <c r="F185">
        <v>2.7395039999999899</v>
      </c>
      <c r="G185">
        <v>-3.9497969999999998</v>
      </c>
      <c r="H185">
        <v>-1.2102930000000001</v>
      </c>
      <c r="I185">
        <v>92</v>
      </c>
      <c r="J185" t="s">
        <v>4441</v>
      </c>
      <c r="P185" t="b">
        <f t="shared" si="6"/>
        <v>0</v>
      </c>
      <c r="Q185" t="b">
        <f t="shared" si="7"/>
        <v>0</v>
      </c>
      <c r="R185" t="b">
        <f t="shared" si="8"/>
        <v>0</v>
      </c>
    </row>
    <row r="186" spans="1:18" x14ac:dyDescent="0.25">
      <c r="A186" t="s">
        <v>635</v>
      </c>
      <c r="B186" t="s">
        <v>2489</v>
      </c>
      <c r="C186" t="s">
        <v>3966</v>
      </c>
      <c r="D186">
        <v>4.4325928916999997</v>
      </c>
      <c r="E186">
        <v>6.7630458917</v>
      </c>
      <c r="F186">
        <v>2.3304529999999999</v>
      </c>
      <c r="G186">
        <v>-4.7036490000000004</v>
      </c>
      <c r="H186">
        <v>-2.3731960000000001</v>
      </c>
      <c r="I186">
        <v>81</v>
      </c>
      <c r="J186" t="s">
        <v>4441</v>
      </c>
      <c r="P186" t="b">
        <f t="shared" si="6"/>
        <v>0</v>
      </c>
      <c r="Q186" t="b">
        <f t="shared" si="7"/>
        <v>0</v>
      </c>
      <c r="R186" t="b">
        <f t="shared" si="8"/>
        <v>0</v>
      </c>
    </row>
    <row r="187" spans="1:18" x14ac:dyDescent="0.25">
      <c r="A187" t="s">
        <v>52</v>
      </c>
      <c r="B187" t="s">
        <v>2597</v>
      </c>
      <c r="C187" t="s">
        <v>4070</v>
      </c>
      <c r="D187">
        <v>3.8877297219999898</v>
      </c>
      <c r="E187">
        <v>5.684855722</v>
      </c>
      <c r="F187">
        <v>1.797126</v>
      </c>
      <c r="G187">
        <v>-2.4456760000000002</v>
      </c>
      <c r="H187">
        <v>-0.64854999999999996</v>
      </c>
      <c r="I187">
        <v>124</v>
      </c>
      <c r="J187" t="s">
        <v>4441</v>
      </c>
      <c r="P187" t="b">
        <f t="shared" si="6"/>
        <v>0</v>
      </c>
      <c r="Q187" t="b">
        <f t="shared" si="7"/>
        <v>0</v>
      </c>
      <c r="R187" t="b">
        <f t="shared" si="8"/>
        <v>0</v>
      </c>
    </row>
    <row r="188" spans="1:18" x14ac:dyDescent="0.25">
      <c r="A188" t="s">
        <v>238</v>
      </c>
      <c r="B188" t="s">
        <v>1560</v>
      </c>
      <c r="C188" t="s">
        <v>3049</v>
      </c>
      <c r="D188">
        <v>3.9841582510000002</v>
      </c>
      <c r="E188">
        <v>6.3710162510000004</v>
      </c>
      <c r="F188">
        <v>2.3868580000000001</v>
      </c>
      <c r="G188">
        <v>-3.902571</v>
      </c>
      <c r="H188">
        <v>-1.5157130000000001</v>
      </c>
      <c r="I188">
        <v>46</v>
      </c>
      <c r="J188" t="s">
        <v>4441</v>
      </c>
      <c r="P188" t="b">
        <f t="shared" si="6"/>
        <v>0</v>
      </c>
      <c r="Q188" t="b">
        <f t="shared" si="7"/>
        <v>0</v>
      </c>
      <c r="R188" t="b">
        <f t="shared" si="8"/>
        <v>0</v>
      </c>
    </row>
    <row r="189" spans="1:18" x14ac:dyDescent="0.25">
      <c r="A189" t="s">
        <v>378</v>
      </c>
      <c r="B189" t="s">
        <v>2125</v>
      </c>
      <c r="C189" t="s">
        <v>3612</v>
      </c>
      <c r="D189">
        <v>4.1656535462999997</v>
      </c>
      <c r="E189">
        <v>6.3037275462999904</v>
      </c>
      <c r="F189">
        <v>2.1380739999999898</v>
      </c>
      <c r="G189">
        <v>-3.4973169999999998</v>
      </c>
      <c r="H189">
        <v>-1.359243</v>
      </c>
      <c r="I189">
        <v>46</v>
      </c>
      <c r="J189" t="s">
        <v>4441</v>
      </c>
      <c r="P189" t="b">
        <f t="shared" si="6"/>
        <v>0</v>
      </c>
      <c r="Q189" t="b">
        <f t="shared" si="7"/>
        <v>0</v>
      </c>
      <c r="R189" t="b">
        <f t="shared" si="8"/>
        <v>0</v>
      </c>
    </row>
    <row r="190" spans="1:18" x14ac:dyDescent="0.25">
      <c r="A190" t="s">
        <v>463</v>
      </c>
      <c r="B190" t="s">
        <v>1864</v>
      </c>
      <c r="C190" t="s">
        <v>3353</v>
      </c>
      <c r="D190">
        <v>3.8212485492999999</v>
      </c>
      <c r="E190">
        <v>5.9190435492999898</v>
      </c>
      <c r="F190">
        <v>2.0977949999999899</v>
      </c>
      <c r="G190">
        <v>-2.9185349999999999</v>
      </c>
      <c r="H190">
        <v>-0.82074000000000003</v>
      </c>
      <c r="I190">
        <v>58</v>
      </c>
      <c r="J190" t="s">
        <v>4441</v>
      </c>
      <c r="P190" t="b">
        <f t="shared" si="6"/>
        <v>0</v>
      </c>
      <c r="Q190" t="b">
        <f t="shared" si="7"/>
        <v>0</v>
      </c>
      <c r="R190" t="b">
        <f t="shared" si="8"/>
        <v>0</v>
      </c>
    </row>
    <row r="191" spans="1:18" x14ac:dyDescent="0.25">
      <c r="A191" t="s">
        <v>5003</v>
      </c>
      <c r="B191" t="s">
        <v>5351</v>
      </c>
      <c r="C191" t="s">
        <v>5352</v>
      </c>
      <c r="D191">
        <v>4.2342201218</v>
      </c>
      <c r="E191">
        <v>6.2167521217999999</v>
      </c>
      <c r="F191">
        <v>1.982532</v>
      </c>
      <c r="G191">
        <v>-2.4525410000000001</v>
      </c>
      <c r="H191">
        <v>-0.47000900000000001</v>
      </c>
      <c r="I191">
        <v>56</v>
      </c>
      <c r="J191" t="s">
        <v>4441</v>
      </c>
      <c r="P191" t="b">
        <f t="shared" si="6"/>
        <v>0</v>
      </c>
      <c r="Q191" t="b">
        <f t="shared" si="7"/>
        <v>0</v>
      </c>
      <c r="R191" t="b">
        <f t="shared" si="8"/>
        <v>0</v>
      </c>
    </row>
    <row r="192" spans="1:18" x14ac:dyDescent="0.25">
      <c r="A192" t="s">
        <v>1389</v>
      </c>
      <c r="B192" t="s">
        <v>1673</v>
      </c>
      <c r="C192" t="s">
        <v>3162</v>
      </c>
      <c r="D192">
        <v>2.73898948389999</v>
      </c>
      <c r="E192">
        <v>4.8725624838999897</v>
      </c>
      <c r="F192">
        <v>2.1335730000000002</v>
      </c>
      <c r="G192">
        <v>-1.673689</v>
      </c>
      <c r="H192">
        <v>0.45988400000000001</v>
      </c>
      <c r="I192">
        <v>86</v>
      </c>
      <c r="J192" t="s">
        <v>4441</v>
      </c>
      <c r="P192" t="b">
        <f t="shared" si="6"/>
        <v>0</v>
      </c>
      <c r="Q192" t="b">
        <f t="shared" si="7"/>
        <v>0</v>
      </c>
      <c r="R192" t="b">
        <f t="shared" si="8"/>
        <v>0</v>
      </c>
    </row>
    <row r="193" spans="1:18" x14ac:dyDescent="0.25">
      <c r="A193" t="s">
        <v>790</v>
      </c>
      <c r="B193" t="s">
        <v>1615</v>
      </c>
      <c r="C193" t="s">
        <v>3105</v>
      </c>
      <c r="D193">
        <v>3.0548130435999998</v>
      </c>
      <c r="E193">
        <v>5.5167800435999998</v>
      </c>
      <c r="F193">
        <v>2.461967</v>
      </c>
      <c r="G193">
        <v>-2.1939839999999999</v>
      </c>
      <c r="H193">
        <v>0.26798300000000003</v>
      </c>
      <c r="I193">
        <v>60</v>
      </c>
      <c r="J193" t="s">
        <v>4441</v>
      </c>
      <c r="P193" t="b">
        <f t="shared" si="6"/>
        <v>0</v>
      </c>
      <c r="Q193" t="b">
        <f t="shared" si="7"/>
        <v>0</v>
      </c>
      <c r="R193" t="b">
        <f t="shared" si="8"/>
        <v>0</v>
      </c>
    </row>
    <row r="194" spans="1:18" x14ac:dyDescent="0.25">
      <c r="A194" t="s">
        <v>801</v>
      </c>
      <c r="B194" t="s">
        <v>2262</v>
      </c>
      <c r="C194" t="s">
        <v>3746</v>
      </c>
      <c r="D194">
        <v>4.8762773069999996</v>
      </c>
      <c r="E194">
        <v>6.9174773070000004</v>
      </c>
      <c r="F194">
        <v>2.0411999999999999</v>
      </c>
      <c r="G194">
        <v>-4.4962350000000004</v>
      </c>
      <c r="H194">
        <v>-2.4550350000000001</v>
      </c>
      <c r="I194">
        <v>40</v>
      </c>
      <c r="J194" t="s">
        <v>4441</v>
      </c>
      <c r="P194" t="b">
        <f t="shared" si="6"/>
        <v>0</v>
      </c>
      <c r="Q194" t="b">
        <f t="shared" si="7"/>
        <v>0</v>
      </c>
      <c r="R194" t="b">
        <f t="shared" si="8"/>
        <v>0</v>
      </c>
    </row>
    <row r="195" spans="1:18" x14ac:dyDescent="0.25">
      <c r="A195" t="s">
        <v>997</v>
      </c>
      <c r="B195" t="s">
        <v>2267</v>
      </c>
      <c r="C195" t="s">
        <v>3751</v>
      </c>
      <c r="D195">
        <v>5.3147127632000002</v>
      </c>
      <c r="E195">
        <v>7.8531727631999999</v>
      </c>
      <c r="F195">
        <v>2.5384599999999899</v>
      </c>
      <c r="G195">
        <v>-4.4202839999999997</v>
      </c>
      <c r="H195">
        <v>-1.8818239999999999</v>
      </c>
      <c r="I195">
        <v>50</v>
      </c>
      <c r="J195" t="s">
        <v>4441</v>
      </c>
      <c r="P195" t="b">
        <f t="shared" ref="P195:P258" si="9">IF(AND($M$5 &lt; -D195, $M$4 &gt; -E195, F195 &gt; 1.9, F195 &lt; 2.5), TRUE, FALSE)</f>
        <v>0</v>
      </c>
      <c r="Q195" t="b">
        <f t="shared" ref="Q195:Q258" si="10">IF(AND($M$6 &lt; -D195, $M$4 &gt; -E195, F195 &gt; 1.9, F195 &lt; 2.5), TRUE, FALSE)</f>
        <v>0</v>
      </c>
      <c r="R195" t="b">
        <f t="shared" ref="R195:R258" si="11">IF(AND($M$7 &lt; -D195, $M$4 &gt; -E195, F195 &gt; 1.9, F195 &lt; 2.5), TRUE, FALSE)</f>
        <v>0</v>
      </c>
    </row>
    <row r="196" spans="1:18" x14ac:dyDescent="0.25">
      <c r="A196" t="s">
        <v>347</v>
      </c>
      <c r="B196" t="s">
        <v>2786</v>
      </c>
      <c r="C196" t="s">
        <v>4251</v>
      </c>
      <c r="D196">
        <v>3.9024431718999999</v>
      </c>
      <c r="E196">
        <v>6.5376411718999998</v>
      </c>
      <c r="F196">
        <v>2.6351979999999999</v>
      </c>
      <c r="G196">
        <v>-4.3850340000000001</v>
      </c>
      <c r="H196">
        <v>-1.7498359999999999</v>
      </c>
      <c r="I196">
        <v>53</v>
      </c>
      <c r="J196" t="s">
        <v>4441</v>
      </c>
      <c r="P196" t="b">
        <f t="shared" si="9"/>
        <v>0</v>
      </c>
      <c r="Q196" t="b">
        <f t="shared" si="10"/>
        <v>0</v>
      </c>
      <c r="R196" t="b">
        <f t="shared" si="11"/>
        <v>0</v>
      </c>
    </row>
    <row r="197" spans="1:18" x14ac:dyDescent="0.25">
      <c r="A197" t="s">
        <v>351</v>
      </c>
      <c r="B197" t="s">
        <v>2875</v>
      </c>
      <c r="C197" t="s">
        <v>4339</v>
      </c>
      <c r="D197">
        <v>3.2651245403999898</v>
      </c>
      <c r="E197">
        <v>6.1451425404000002</v>
      </c>
      <c r="F197">
        <v>2.8800180000000002</v>
      </c>
      <c r="G197">
        <v>-4.2328780000000004</v>
      </c>
      <c r="H197">
        <v>-1.35286</v>
      </c>
      <c r="I197">
        <v>68</v>
      </c>
      <c r="J197" t="s">
        <v>4441</v>
      </c>
      <c r="P197" t="b">
        <f t="shared" si="9"/>
        <v>0</v>
      </c>
      <c r="Q197" t="b">
        <f t="shared" si="10"/>
        <v>0</v>
      </c>
      <c r="R197" t="b">
        <f t="shared" si="11"/>
        <v>0</v>
      </c>
    </row>
    <row r="198" spans="1:18" x14ac:dyDescent="0.25">
      <c r="A198" t="s">
        <v>116</v>
      </c>
      <c r="B198" t="s">
        <v>2113</v>
      </c>
      <c r="C198" t="s">
        <v>3601</v>
      </c>
      <c r="D198">
        <v>4.0873802049999997</v>
      </c>
      <c r="E198">
        <v>6.6287622050000001</v>
      </c>
      <c r="F198">
        <v>2.541382</v>
      </c>
      <c r="G198">
        <v>-4.8612229999999998</v>
      </c>
      <c r="H198">
        <v>-2.3198409999999998</v>
      </c>
      <c r="I198">
        <v>57</v>
      </c>
      <c r="J198" t="s">
        <v>4441</v>
      </c>
      <c r="P198" t="b">
        <f t="shared" si="9"/>
        <v>0</v>
      </c>
      <c r="Q198" t="b">
        <f t="shared" si="10"/>
        <v>0</v>
      </c>
      <c r="R198" t="b">
        <f t="shared" si="11"/>
        <v>0</v>
      </c>
    </row>
    <row r="199" spans="1:18" x14ac:dyDescent="0.25">
      <c r="A199" t="s">
        <v>99</v>
      </c>
      <c r="B199" t="s">
        <v>2552</v>
      </c>
      <c r="C199" t="s">
        <v>4027</v>
      </c>
      <c r="D199">
        <v>4.5417108816000002</v>
      </c>
      <c r="E199">
        <v>6.9175508816000004</v>
      </c>
      <c r="F199">
        <v>2.3758400000000002</v>
      </c>
      <c r="G199">
        <v>-3.2152449999999999</v>
      </c>
      <c r="H199">
        <v>-0.83940499999999996</v>
      </c>
      <c r="I199">
        <v>44</v>
      </c>
      <c r="J199" t="s">
        <v>4441</v>
      </c>
      <c r="P199" t="b">
        <f t="shared" si="9"/>
        <v>0</v>
      </c>
      <c r="Q199" t="b">
        <f t="shared" si="10"/>
        <v>0</v>
      </c>
      <c r="R199" t="b">
        <f t="shared" si="11"/>
        <v>0</v>
      </c>
    </row>
    <row r="200" spans="1:18" x14ac:dyDescent="0.25">
      <c r="A200" t="s">
        <v>4602</v>
      </c>
      <c r="B200" t="s">
        <v>4712</v>
      </c>
      <c r="C200" t="s">
        <v>5364</v>
      </c>
      <c r="D200">
        <v>3.6665998096000001</v>
      </c>
      <c r="E200">
        <v>6.2014798096000003</v>
      </c>
      <c r="F200">
        <v>2.5348799999999998</v>
      </c>
      <c r="G200">
        <v>-2.8728699999999998</v>
      </c>
      <c r="H200">
        <v>-0.33799000000000001</v>
      </c>
      <c r="I200">
        <v>112</v>
      </c>
      <c r="J200" t="s">
        <v>4441</v>
      </c>
      <c r="P200" t="b">
        <f t="shared" si="9"/>
        <v>0</v>
      </c>
      <c r="Q200" t="b">
        <f t="shared" si="10"/>
        <v>0</v>
      </c>
      <c r="R200" t="b">
        <f t="shared" si="11"/>
        <v>0</v>
      </c>
    </row>
    <row r="201" spans="1:18" x14ac:dyDescent="0.25">
      <c r="A201" t="s">
        <v>685</v>
      </c>
      <c r="B201" t="s">
        <v>2798</v>
      </c>
      <c r="C201" t="s">
        <v>4263</v>
      </c>
      <c r="D201">
        <v>4.1886227494000003</v>
      </c>
      <c r="E201">
        <v>6.6810257493999998</v>
      </c>
      <c r="F201">
        <v>2.4924029999999999</v>
      </c>
      <c r="G201">
        <v>-4.6639650000000001</v>
      </c>
      <c r="H201">
        <v>-2.1715620000000002</v>
      </c>
      <c r="I201">
        <v>94</v>
      </c>
      <c r="J201" t="s">
        <v>4441</v>
      </c>
      <c r="P201" t="b">
        <f t="shared" si="9"/>
        <v>0</v>
      </c>
      <c r="Q201" t="b">
        <f t="shared" si="10"/>
        <v>0</v>
      </c>
      <c r="R201" t="b">
        <f t="shared" si="11"/>
        <v>0</v>
      </c>
    </row>
    <row r="202" spans="1:18" x14ac:dyDescent="0.25">
      <c r="A202" t="s">
        <v>326</v>
      </c>
      <c r="B202" t="s">
        <v>2906</v>
      </c>
      <c r="C202" t="s">
        <v>4366</v>
      </c>
      <c r="D202">
        <v>4.6622456950999904</v>
      </c>
      <c r="E202">
        <v>6.6842996951</v>
      </c>
      <c r="F202">
        <v>2.0220539999999998</v>
      </c>
      <c r="G202">
        <v>-4.3685510000000001</v>
      </c>
      <c r="H202">
        <v>-2.3464969999999998</v>
      </c>
      <c r="I202">
        <v>106</v>
      </c>
      <c r="J202" t="s">
        <v>4441</v>
      </c>
      <c r="P202" t="b">
        <f t="shared" si="9"/>
        <v>0</v>
      </c>
      <c r="Q202" t="b">
        <f t="shared" si="10"/>
        <v>0</v>
      </c>
      <c r="R202" t="b">
        <f t="shared" si="11"/>
        <v>0</v>
      </c>
    </row>
    <row r="203" spans="1:18" x14ac:dyDescent="0.25">
      <c r="A203" t="s">
        <v>4847</v>
      </c>
      <c r="B203" t="s">
        <v>5077</v>
      </c>
      <c r="C203" t="s">
        <v>4366</v>
      </c>
      <c r="D203">
        <v>4.4096815593000001</v>
      </c>
      <c r="E203">
        <v>6.4324125593000003</v>
      </c>
      <c r="F203">
        <v>2.0227309999999998</v>
      </c>
      <c r="G203">
        <v>-4.3148650000000002</v>
      </c>
      <c r="H203">
        <v>-2.2921339999999999</v>
      </c>
      <c r="I203">
        <v>106</v>
      </c>
      <c r="J203" t="s">
        <v>4441</v>
      </c>
      <c r="P203" t="b">
        <f t="shared" si="9"/>
        <v>0</v>
      </c>
      <c r="Q203" t="b">
        <f t="shared" si="10"/>
        <v>0</v>
      </c>
      <c r="R203" t="b">
        <f t="shared" si="11"/>
        <v>0</v>
      </c>
    </row>
    <row r="204" spans="1:18" x14ac:dyDescent="0.25">
      <c r="A204" t="s">
        <v>181</v>
      </c>
      <c r="B204" t="s">
        <v>1542</v>
      </c>
      <c r="C204" t="s">
        <v>3031</v>
      </c>
      <c r="D204">
        <v>3.7048023335</v>
      </c>
      <c r="E204">
        <v>5.6764633335000001</v>
      </c>
      <c r="F204">
        <v>1.9716609999999899</v>
      </c>
      <c r="G204">
        <v>0.58983699999999994</v>
      </c>
      <c r="H204">
        <v>2.5614979999999998</v>
      </c>
      <c r="I204">
        <v>88</v>
      </c>
      <c r="J204" t="s">
        <v>4441</v>
      </c>
      <c r="P204" t="b">
        <f t="shared" si="9"/>
        <v>1</v>
      </c>
      <c r="Q204" t="b">
        <f t="shared" si="10"/>
        <v>0</v>
      </c>
      <c r="R204" t="b">
        <f t="shared" si="11"/>
        <v>0</v>
      </c>
    </row>
    <row r="205" spans="1:18" x14ac:dyDescent="0.25">
      <c r="A205" t="s">
        <v>670</v>
      </c>
      <c r="B205" t="s">
        <v>2830</v>
      </c>
      <c r="C205" t="s">
        <v>4294</v>
      </c>
      <c r="D205">
        <v>3.6119469998999998</v>
      </c>
      <c r="E205">
        <v>5.8953499998999996</v>
      </c>
      <c r="F205">
        <v>2.2834029999999998</v>
      </c>
      <c r="G205">
        <v>-2.935619</v>
      </c>
      <c r="H205">
        <v>-0.65221600000000002</v>
      </c>
      <c r="I205">
        <v>98</v>
      </c>
      <c r="J205" t="s">
        <v>4441</v>
      </c>
      <c r="P205" t="b">
        <f t="shared" si="9"/>
        <v>1</v>
      </c>
      <c r="Q205" t="b">
        <f t="shared" si="10"/>
        <v>1</v>
      </c>
      <c r="R205" t="b">
        <f t="shared" si="11"/>
        <v>0</v>
      </c>
    </row>
    <row r="206" spans="1:18" x14ac:dyDescent="0.25">
      <c r="A206" t="s">
        <v>1138</v>
      </c>
      <c r="B206" t="s">
        <v>2458</v>
      </c>
      <c r="C206" t="s">
        <v>3937</v>
      </c>
      <c r="D206">
        <v>3.2827196569999999</v>
      </c>
      <c r="E206">
        <v>5.2473756570000001</v>
      </c>
      <c r="F206">
        <v>1.964656</v>
      </c>
      <c r="G206">
        <v>-2.8161849999999999</v>
      </c>
      <c r="H206">
        <v>-0.85152899999999998</v>
      </c>
      <c r="I206">
        <v>73</v>
      </c>
      <c r="J206" t="s">
        <v>4441</v>
      </c>
      <c r="P206" t="b">
        <f t="shared" si="9"/>
        <v>0</v>
      </c>
      <c r="Q206" t="b">
        <f t="shared" si="10"/>
        <v>0</v>
      </c>
      <c r="R206" t="b">
        <f t="shared" si="11"/>
        <v>0</v>
      </c>
    </row>
    <row r="207" spans="1:18" x14ac:dyDescent="0.25">
      <c r="A207" t="s">
        <v>1322</v>
      </c>
      <c r="B207" t="s">
        <v>1957</v>
      </c>
      <c r="C207" t="s">
        <v>3446</v>
      </c>
      <c r="D207">
        <v>3.4869132911</v>
      </c>
      <c r="E207">
        <v>5.6334082911000003</v>
      </c>
      <c r="F207">
        <v>2.1464949999999998</v>
      </c>
      <c r="G207">
        <v>-3.7475999999999998</v>
      </c>
      <c r="H207">
        <v>-1.601105</v>
      </c>
      <c r="I207">
        <v>74</v>
      </c>
      <c r="J207" t="s">
        <v>4441</v>
      </c>
      <c r="P207" t="b">
        <f t="shared" si="9"/>
        <v>0</v>
      </c>
      <c r="Q207" t="b">
        <f t="shared" si="10"/>
        <v>0</v>
      </c>
      <c r="R207" t="b">
        <f t="shared" si="11"/>
        <v>0</v>
      </c>
    </row>
    <row r="208" spans="1:18" x14ac:dyDescent="0.25">
      <c r="A208" t="s">
        <v>90</v>
      </c>
      <c r="B208" t="s">
        <v>1807</v>
      </c>
      <c r="C208" t="s">
        <v>3296</v>
      </c>
      <c r="D208">
        <v>3.4593047841</v>
      </c>
      <c r="E208">
        <v>5.2252997840999997</v>
      </c>
      <c r="F208">
        <v>1.765995</v>
      </c>
      <c r="G208">
        <v>-3.2804700000000002</v>
      </c>
      <c r="H208">
        <v>-1.514475</v>
      </c>
      <c r="I208">
        <v>78</v>
      </c>
      <c r="J208" t="s">
        <v>4441</v>
      </c>
      <c r="P208" t="b">
        <f t="shared" si="9"/>
        <v>0</v>
      </c>
      <c r="Q208" t="b">
        <f t="shared" si="10"/>
        <v>0</v>
      </c>
      <c r="R208" t="b">
        <f t="shared" si="11"/>
        <v>0</v>
      </c>
    </row>
    <row r="209" spans="1:18" x14ac:dyDescent="0.25">
      <c r="A209" t="s">
        <v>885</v>
      </c>
      <c r="B209" t="s">
        <v>2243</v>
      </c>
      <c r="C209" t="s">
        <v>3728</v>
      </c>
      <c r="D209">
        <v>4.2359695355999998</v>
      </c>
      <c r="E209">
        <v>6.4844325355999999</v>
      </c>
      <c r="F209">
        <v>2.2484630000000001</v>
      </c>
      <c r="G209">
        <v>-4.1611919999999998</v>
      </c>
      <c r="H209">
        <v>-1.9127289999999999</v>
      </c>
      <c r="I209">
        <v>56</v>
      </c>
      <c r="J209" t="s">
        <v>4441</v>
      </c>
      <c r="P209" t="b">
        <f t="shared" si="9"/>
        <v>0</v>
      </c>
      <c r="Q209" t="b">
        <f t="shared" si="10"/>
        <v>0</v>
      </c>
      <c r="R209" t="b">
        <f t="shared" si="11"/>
        <v>0</v>
      </c>
    </row>
    <row r="210" spans="1:18" x14ac:dyDescent="0.25">
      <c r="A210" t="s">
        <v>888</v>
      </c>
      <c r="B210" t="s">
        <v>1791</v>
      </c>
      <c r="C210" t="s">
        <v>3280</v>
      </c>
      <c r="D210">
        <v>4.2900119630999898</v>
      </c>
      <c r="E210">
        <v>6.8723389630999998</v>
      </c>
      <c r="F210">
        <v>2.5823269999999998</v>
      </c>
      <c r="G210">
        <v>-2.5731700000000002</v>
      </c>
      <c r="H210">
        <v>9.1570000000000002E-3</v>
      </c>
      <c r="I210">
        <v>84</v>
      </c>
      <c r="J210" t="s">
        <v>4441</v>
      </c>
      <c r="P210" t="b">
        <f t="shared" si="9"/>
        <v>0</v>
      </c>
      <c r="Q210" t="b">
        <f t="shared" si="10"/>
        <v>0</v>
      </c>
      <c r="R210" t="b">
        <f t="shared" si="11"/>
        <v>0</v>
      </c>
    </row>
    <row r="211" spans="1:18" x14ac:dyDescent="0.25">
      <c r="A211" t="s">
        <v>809</v>
      </c>
      <c r="B211" t="s">
        <v>2366</v>
      </c>
      <c r="C211" t="s">
        <v>3847</v>
      </c>
      <c r="D211">
        <v>4.4470924786000001</v>
      </c>
      <c r="E211">
        <v>6.4839404786000001</v>
      </c>
      <c r="F211">
        <v>2.036848</v>
      </c>
      <c r="G211">
        <v>-4.2465520000000003</v>
      </c>
      <c r="H211">
        <v>-2.2097039999999999</v>
      </c>
      <c r="I211">
        <v>70</v>
      </c>
      <c r="J211" t="s">
        <v>4441</v>
      </c>
      <c r="P211" t="b">
        <f t="shared" si="9"/>
        <v>0</v>
      </c>
      <c r="Q211" t="b">
        <f t="shared" si="10"/>
        <v>0</v>
      </c>
      <c r="R211" t="b">
        <f t="shared" si="11"/>
        <v>0</v>
      </c>
    </row>
    <row r="212" spans="1:18" x14ac:dyDescent="0.25">
      <c r="A212" t="s">
        <v>835</v>
      </c>
      <c r="B212" t="s">
        <v>2632</v>
      </c>
      <c r="C212" t="s">
        <v>4102</v>
      </c>
      <c r="D212">
        <v>3.3269436051999901</v>
      </c>
      <c r="E212">
        <v>5.4950336051999997</v>
      </c>
      <c r="F212">
        <v>2.1680899999999999</v>
      </c>
      <c r="G212">
        <v>-3.7357990000000001</v>
      </c>
      <c r="H212">
        <v>-1.567709</v>
      </c>
      <c r="I212">
        <v>96</v>
      </c>
      <c r="J212" t="s">
        <v>4441</v>
      </c>
      <c r="P212" t="b">
        <f t="shared" si="9"/>
        <v>0</v>
      </c>
      <c r="Q212" t="b">
        <f t="shared" si="10"/>
        <v>0</v>
      </c>
      <c r="R212" t="b">
        <f t="shared" si="11"/>
        <v>0</v>
      </c>
    </row>
    <row r="213" spans="1:18" x14ac:dyDescent="0.25">
      <c r="A213" t="s">
        <v>405</v>
      </c>
      <c r="B213" t="s">
        <v>2186</v>
      </c>
      <c r="C213" t="s">
        <v>3672</v>
      </c>
      <c r="D213">
        <v>3.7337565070999998</v>
      </c>
      <c r="E213">
        <v>6.2831515071000004</v>
      </c>
      <c r="F213">
        <v>2.5493950000000001</v>
      </c>
      <c r="G213">
        <v>-4.4378260000000003</v>
      </c>
      <c r="H213">
        <v>-1.888431</v>
      </c>
      <c r="I213">
        <v>92</v>
      </c>
      <c r="J213" t="s">
        <v>4441</v>
      </c>
      <c r="P213" t="b">
        <f t="shared" si="9"/>
        <v>0</v>
      </c>
      <c r="Q213" t="b">
        <f t="shared" si="10"/>
        <v>0</v>
      </c>
      <c r="R213" t="b">
        <f t="shared" si="11"/>
        <v>0</v>
      </c>
    </row>
    <row r="214" spans="1:18" x14ac:dyDescent="0.25">
      <c r="A214" t="s">
        <v>70</v>
      </c>
      <c r="B214" t="s">
        <v>2015</v>
      </c>
      <c r="C214" t="s">
        <v>3504</v>
      </c>
      <c r="D214">
        <v>4.0027478044000002</v>
      </c>
      <c r="E214">
        <v>5.7644968044000002</v>
      </c>
      <c r="F214">
        <v>1.761749</v>
      </c>
      <c r="G214">
        <v>-4.2554220000000003</v>
      </c>
      <c r="H214">
        <v>-2.4936729999999998</v>
      </c>
      <c r="I214">
        <v>94</v>
      </c>
      <c r="J214" t="s">
        <v>4441</v>
      </c>
      <c r="P214" t="b">
        <f t="shared" si="9"/>
        <v>0</v>
      </c>
      <c r="Q214" t="b">
        <f t="shared" si="10"/>
        <v>0</v>
      </c>
      <c r="R214" t="b">
        <f t="shared" si="11"/>
        <v>0</v>
      </c>
    </row>
    <row r="215" spans="1:18" x14ac:dyDescent="0.25">
      <c r="A215" t="s">
        <v>1206</v>
      </c>
      <c r="B215" t="s">
        <v>1700</v>
      </c>
      <c r="C215" t="s">
        <v>3189</v>
      </c>
      <c r="D215">
        <v>2.7750101058999901</v>
      </c>
      <c r="E215">
        <v>4.8738161058999996</v>
      </c>
      <c r="F215">
        <v>2.0988060000000002</v>
      </c>
      <c r="G215">
        <v>-0.47000599999999998</v>
      </c>
      <c r="H215">
        <v>1.6288</v>
      </c>
      <c r="I215">
        <v>101</v>
      </c>
      <c r="J215" t="s">
        <v>4441</v>
      </c>
      <c r="P215" t="b">
        <f t="shared" si="9"/>
        <v>0</v>
      </c>
      <c r="Q215" t="b">
        <f t="shared" si="10"/>
        <v>0</v>
      </c>
      <c r="R215" t="b">
        <f t="shared" si="11"/>
        <v>0</v>
      </c>
    </row>
    <row r="216" spans="1:18" x14ac:dyDescent="0.25">
      <c r="A216" t="s">
        <v>4963</v>
      </c>
      <c r="B216" t="s">
        <v>5604</v>
      </c>
      <c r="C216" t="s">
        <v>5605</v>
      </c>
      <c r="D216">
        <v>4.5941143201999903</v>
      </c>
      <c r="E216">
        <v>6.7972623201999998</v>
      </c>
      <c r="F216">
        <v>2.2031480000000001</v>
      </c>
      <c r="G216">
        <v>-2.1992660000000002</v>
      </c>
      <c r="H216">
        <v>3.882E-3</v>
      </c>
      <c r="I216">
        <v>86</v>
      </c>
      <c r="J216" t="s">
        <v>4441</v>
      </c>
      <c r="P216" t="b">
        <f t="shared" si="9"/>
        <v>0</v>
      </c>
      <c r="Q216" t="b">
        <f t="shared" si="10"/>
        <v>0</v>
      </c>
      <c r="R216" t="b">
        <f t="shared" si="11"/>
        <v>0</v>
      </c>
    </row>
    <row r="217" spans="1:18" x14ac:dyDescent="0.25">
      <c r="A217" t="s">
        <v>441</v>
      </c>
      <c r="B217" t="s">
        <v>1913</v>
      </c>
      <c r="C217" t="s">
        <v>3402</v>
      </c>
      <c r="D217">
        <v>4.3794300650999904</v>
      </c>
      <c r="E217">
        <v>6.3222460650999999</v>
      </c>
      <c r="F217">
        <v>1.9428160000000001</v>
      </c>
      <c r="G217">
        <v>-1.7747390000000001</v>
      </c>
      <c r="H217">
        <v>0.168077</v>
      </c>
      <c r="I217">
        <v>68</v>
      </c>
      <c r="J217" t="s">
        <v>4441</v>
      </c>
      <c r="P217" t="b">
        <f t="shared" si="9"/>
        <v>0</v>
      </c>
      <c r="Q217" t="b">
        <f t="shared" si="10"/>
        <v>0</v>
      </c>
      <c r="R217" t="b">
        <f t="shared" si="11"/>
        <v>0</v>
      </c>
    </row>
    <row r="218" spans="1:18" x14ac:dyDescent="0.25">
      <c r="A218" t="s">
        <v>4865</v>
      </c>
      <c r="B218" t="s">
        <v>5631</v>
      </c>
      <c r="C218" t="s">
        <v>5632</v>
      </c>
      <c r="D218">
        <v>3.7394836419000002</v>
      </c>
      <c r="E218">
        <v>5.9074016418999999</v>
      </c>
      <c r="F218">
        <v>2.1679179999999998</v>
      </c>
      <c r="G218">
        <v>-2.8526889999999998</v>
      </c>
      <c r="H218">
        <v>-0.68477100000000002</v>
      </c>
      <c r="I218">
        <v>83</v>
      </c>
      <c r="J218" t="s">
        <v>4441</v>
      </c>
      <c r="P218" t="b">
        <f t="shared" si="9"/>
        <v>1</v>
      </c>
      <c r="Q218" t="b">
        <f t="shared" si="10"/>
        <v>0</v>
      </c>
      <c r="R218" t="b">
        <f t="shared" si="11"/>
        <v>0</v>
      </c>
    </row>
    <row r="219" spans="1:18" x14ac:dyDescent="0.25">
      <c r="A219" t="s">
        <v>443</v>
      </c>
      <c r="B219" t="s">
        <v>2089</v>
      </c>
      <c r="C219" t="s">
        <v>3577</v>
      </c>
      <c r="D219">
        <v>3.8262356387000001</v>
      </c>
      <c r="E219">
        <v>5.7200176386999999</v>
      </c>
      <c r="F219">
        <v>1.8937820000000001</v>
      </c>
      <c r="G219">
        <v>-2.3631120000000001</v>
      </c>
      <c r="H219">
        <v>-0.46933000000000002</v>
      </c>
      <c r="I219">
        <v>86</v>
      </c>
      <c r="J219" t="s">
        <v>4441</v>
      </c>
      <c r="P219" t="b">
        <f t="shared" si="9"/>
        <v>0</v>
      </c>
      <c r="Q219" t="b">
        <f t="shared" si="10"/>
        <v>0</v>
      </c>
      <c r="R219" t="b">
        <f t="shared" si="11"/>
        <v>0</v>
      </c>
    </row>
    <row r="220" spans="1:18" x14ac:dyDescent="0.25">
      <c r="A220" t="s">
        <v>5017</v>
      </c>
      <c r="B220" t="s">
        <v>5271</v>
      </c>
      <c r="C220" t="s">
        <v>5272</v>
      </c>
      <c r="D220">
        <v>4.62971486759999</v>
      </c>
      <c r="E220">
        <v>6.4711878675999897</v>
      </c>
      <c r="F220">
        <v>1.8414729999999999</v>
      </c>
      <c r="G220">
        <v>-2.3279320000000001</v>
      </c>
      <c r="H220">
        <v>-0.48645899999999997</v>
      </c>
      <c r="I220">
        <v>62</v>
      </c>
      <c r="J220" t="s">
        <v>4441</v>
      </c>
      <c r="P220" t="b">
        <f t="shared" si="9"/>
        <v>0</v>
      </c>
      <c r="Q220" t="b">
        <f t="shared" si="10"/>
        <v>0</v>
      </c>
      <c r="R220" t="b">
        <f t="shared" si="11"/>
        <v>0</v>
      </c>
    </row>
    <row r="221" spans="1:18" x14ac:dyDescent="0.25">
      <c r="A221" t="s">
        <v>400</v>
      </c>
      <c r="B221" t="s">
        <v>2018</v>
      </c>
      <c r="C221" t="s">
        <v>3507</v>
      </c>
      <c r="D221">
        <v>3.0793536803999899</v>
      </c>
      <c r="E221">
        <v>5.2046396803999997</v>
      </c>
      <c r="F221">
        <v>2.125286</v>
      </c>
      <c r="G221">
        <v>-1.3581080000000001</v>
      </c>
      <c r="H221">
        <v>0.76717800000000003</v>
      </c>
      <c r="I221">
        <v>79</v>
      </c>
      <c r="J221" t="s">
        <v>4441</v>
      </c>
      <c r="P221" t="b">
        <f t="shared" si="9"/>
        <v>0</v>
      </c>
      <c r="Q221" t="b">
        <f t="shared" si="10"/>
        <v>0</v>
      </c>
      <c r="R221" t="b">
        <f t="shared" si="11"/>
        <v>0</v>
      </c>
    </row>
    <row r="222" spans="1:18" x14ac:dyDescent="0.25">
      <c r="A222" t="s">
        <v>1084</v>
      </c>
      <c r="B222" t="s">
        <v>2913</v>
      </c>
      <c r="C222" t="s">
        <v>4373</v>
      </c>
      <c r="D222">
        <v>3.8039384141000001</v>
      </c>
      <c r="E222">
        <v>6.0581754140999999</v>
      </c>
      <c r="F222">
        <v>2.2542369999999998</v>
      </c>
      <c r="G222">
        <v>-3.6582270000000001</v>
      </c>
      <c r="H222">
        <v>-1.4039900000000001</v>
      </c>
      <c r="I222">
        <v>64</v>
      </c>
      <c r="J222" t="s">
        <v>4441</v>
      </c>
      <c r="P222" t="b">
        <f t="shared" si="9"/>
        <v>0</v>
      </c>
      <c r="Q222" t="b">
        <f t="shared" si="10"/>
        <v>0</v>
      </c>
      <c r="R222" t="b">
        <f t="shared" si="11"/>
        <v>0</v>
      </c>
    </row>
    <row r="223" spans="1:18" x14ac:dyDescent="0.25">
      <c r="A223" t="s">
        <v>306</v>
      </c>
      <c r="B223" t="s">
        <v>1874</v>
      </c>
      <c r="C223" t="s">
        <v>3363</v>
      </c>
      <c r="D223">
        <v>2.8054995209000002</v>
      </c>
      <c r="E223">
        <v>4.9634215208999999</v>
      </c>
      <c r="F223">
        <v>2.1579219999999899</v>
      </c>
      <c r="G223">
        <v>-3.0638109999999998</v>
      </c>
      <c r="H223">
        <v>-0.90588900000000006</v>
      </c>
      <c r="I223">
        <v>146</v>
      </c>
      <c r="J223" t="s">
        <v>4441</v>
      </c>
      <c r="P223" t="b">
        <f t="shared" si="9"/>
        <v>0</v>
      </c>
      <c r="Q223" t="b">
        <f t="shared" si="10"/>
        <v>0</v>
      </c>
      <c r="R223" t="b">
        <f t="shared" si="11"/>
        <v>0</v>
      </c>
    </row>
    <row r="224" spans="1:18" x14ac:dyDescent="0.25">
      <c r="A224" t="s">
        <v>438</v>
      </c>
      <c r="B224" t="s">
        <v>1503</v>
      </c>
      <c r="C224" t="s">
        <v>2992</v>
      </c>
      <c r="D224">
        <v>3.8481455832999898</v>
      </c>
      <c r="E224">
        <v>5.8611365832999898</v>
      </c>
      <c r="F224">
        <v>2.012991</v>
      </c>
      <c r="G224">
        <v>-1.7736749999999999</v>
      </c>
      <c r="H224">
        <v>0.239316</v>
      </c>
      <c r="I224">
        <v>66</v>
      </c>
      <c r="J224" t="s">
        <v>4441</v>
      </c>
      <c r="P224" t="b">
        <f t="shared" si="9"/>
        <v>0</v>
      </c>
      <c r="Q224" t="b">
        <f t="shared" si="10"/>
        <v>0</v>
      </c>
      <c r="R224" t="b">
        <f t="shared" si="11"/>
        <v>0</v>
      </c>
    </row>
    <row r="225" spans="1:18" x14ac:dyDescent="0.25">
      <c r="A225" t="s">
        <v>5031</v>
      </c>
      <c r="B225" t="s">
        <v>5525</v>
      </c>
      <c r="C225" t="s">
        <v>5526</v>
      </c>
      <c r="D225">
        <v>3.8022232407000001</v>
      </c>
      <c r="E225">
        <v>5.9419562406999997</v>
      </c>
      <c r="F225">
        <v>2.1397329999999899</v>
      </c>
      <c r="G225">
        <v>-2.8687619999999998</v>
      </c>
      <c r="H225">
        <v>-0.72902900000000004</v>
      </c>
      <c r="I225">
        <v>63</v>
      </c>
      <c r="J225" t="s">
        <v>4441</v>
      </c>
      <c r="P225" t="b">
        <f t="shared" si="9"/>
        <v>0</v>
      </c>
      <c r="Q225" t="b">
        <f t="shared" si="10"/>
        <v>0</v>
      </c>
      <c r="R225" t="b">
        <f t="shared" si="11"/>
        <v>0</v>
      </c>
    </row>
    <row r="226" spans="1:18" x14ac:dyDescent="0.25">
      <c r="A226" t="s">
        <v>857</v>
      </c>
      <c r="B226" t="s">
        <v>1592</v>
      </c>
      <c r="C226" t="s">
        <v>3081</v>
      </c>
      <c r="D226">
        <v>3.9550200312000001</v>
      </c>
      <c r="E226">
        <v>6.1718960312000002</v>
      </c>
      <c r="F226">
        <v>2.2168760000000001</v>
      </c>
      <c r="G226">
        <v>-2.6324900000000002</v>
      </c>
      <c r="H226">
        <v>-0.41561399999999998</v>
      </c>
      <c r="I226">
        <v>66</v>
      </c>
      <c r="J226" t="s">
        <v>4441</v>
      </c>
      <c r="P226" t="b">
        <f t="shared" si="9"/>
        <v>0</v>
      </c>
      <c r="Q226" t="b">
        <f t="shared" si="10"/>
        <v>0</v>
      </c>
      <c r="R226" t="b">
        <f t="shared" si="11"/>
        <v>0</v>
      </c>
    </row>
    <row r="227" spans="1:18" x14ac:dyDescent="0.25">
      <c r="A227" t="s">
        <v>1266</v>
      </c>
      <c r="B227" t="s">
        <v>1757</v>
      </c>
      <c r="C227" t="s">
        <v>3246</v>
      </c>
      <c r="D227">
        <v>3.3532240364999999</v>
      </c>
      <c r="E227">
        <v>5.7311320365</v>
      </c>
      <c r="F227">
        <v>2.3779080000000001</v>
      </c>
      <c r="G227">
        <v>-3.8105880000000001</v>
      </c>
      <c r="H227">
        <v>-1.43268</v>
      </c>
      <c r="I227">
        <v>64</v>
      </c>
      <c r="J227" t="s">
        <v>4441</v>
      </c>
      <c r="P227" t="b">
        <f t="shared" si="9"/>
        <v>1</v>
      </c>
      <c r="Q227" t="b">
        <f t="shared" si="10"/>
        <v>1</v>
      </c>
      <c r="R227" t="b">
        <f t="shared" si="11"/>
        <v>1</v>
      </c>
    </row>
    <row r="228" spans="1:18" x14ac:dyDescent="0.25">
      <c r="A228" t="s">
        <v>1417</v>
      </c>
      <c r="B228" t="s">
        <v>2857</v>
      </c>
      <c r="C228" t="s">
        <v>4321</v>
      </c>
      <c r="D228">
        <v>4.3906786790999996</v>
      </c>
      <c r="E228">
        <v>6.1287956790999996</v>
      </c>
      <c r="F228">
        <v>1.7381169999999999</v>
      </c>
      <c r="G228">
        <v>-3.6296409999999999</v>
      </c>
      <c r="H228">
        <v>-1.891524</v>
      </c>
      <c r="I228">
        <v>112</v>
      </c>
      <c r="J228" t="s">
        <v>4441</v>
      </c>
      <c r="P228" t="b">
        <f t="shared" si="9"/>
        <v>0</v>
      </c>
      <c r="Q228" t="b">
        <f t="shared" si="10"/>
        <v>0</v>
      </c>
      <c r="R228" t="b">
        <f t="shared" si="11"/>
        <v>0</v>
      </c>
    </row>
    <row r="229" spans="1:18" x14ac:dyDescent="0.25">
      <c r="A229" t="s">
        <v>284</v>
      </c>
      <c r="B229" t="s">
        <v>2275</v>
      </c>
      <c r="C229" t="s">
        <v>3759</v>
      </c>
      <c r="D229">
        <v>2.9828392559000001</v>
      </c>
      <c r="E229">
        <v>4.9257312558999997</v>
      </c>
      <c r="F229">
        <v>1.9428920000000001</v>
      </c>
      <c r="G229">
        <v>-2.4790380000000001</v>
      </c>
      <c r="H229">
        <v>-0.53614600000000001</v>
      </c>
      <c r="I229">
        <v>76</v>
      </c>
      <c r="J229" t="s">
        <v>4441</v>
      </c>
      <c r="P229" t="b">
        <f t="shared" si="9"/>
        <v>0</v>
      </c>
      <c r="Q229" t="b">
        <f t="shared" si="10"/>
        <v>0</v>
      </c>
      <c r="R229" t="b">
        <f t="shared" si="11"/>
        <v>0</v>
      </c>
    </row>
    <row r="230" spans="1:18" x14ac:dyDescent="0.25">
      <c r="A230" t="s">
        <v>87</v>
      </c>
      <c r="B230" t="s">
        <v>2172</v>
      </c>
      <c r="C230" t="s">
        <v>3659</v>
      </c>
      <c r="D230">
        <v>3.3130387880000001</v>
      </c>
      <c r="E230">
        <v>5.2424507880000002</v>
      </c>
      <c r="F230">
        <v>1.9294119999999999</v>
      </c>
      <c r="G230">
        <v>-3.2699050000000001</v>
      </c>
      <c r="H230">
        <v>-1.3404929999999999</v>
      </c>
      <c r="I230">
        <v>88</v>
      </c>
      <c r="J230" t="s">
        <v>4441</v>
      </c>
      <c r="P230" t="b">
        <f t="shared" si="9"/>
        <v>0</v>
      </c>
      <c r="Q230" t="b">
        <f t="shared" si="10"/>
        <v>0</v>
      </c>
      <c r="R230" t="b">
        <f t="shared" si="11"/>
        <v>0</v>
      </c>
    </row>
    <row r="231" spans="1:18" x14ac:dyDescent="0.25">
      <c r="A231" t="s">
        <v>590</v>
      </c>
      <c r="B231" t="s">
        <v>2299</v>
      </c>
      <c r="C231" t="s">
        <v>3783</v>
      </c>
      <c r="D231">
        <v>5.0329198989999897</v>
      </c>
      <c r="E231">
        <v>7.0488148989999999</v>
      </c>
      <c r="F231">
        <v>2.015895</v>
      </c>
      <c r="G231">
        <v>-4.6994930000000004</v>
      </c>
      <c r="H231">
        <v>-2.6835979999999999</v>
      </c>
      <c r="I231">
        <v>93</v>
      </c>
      <c r="J231" t="s">
        <v>4441</v>
      </c>
      <c r="P231" t="b">
        <f t="shared" si="9"/>
        <v>0</v>
      </c>
      <c r="Q231" t="b">
        <f t="shared" si="10"/>
        <v>0</v>
      </c>
      <c r="R231" t="b">
        <f t="shared" si="11"/>
        <v>0</v>
      </c>
    </row>
    <row r="232" spans="1:18" x14ac:dyDescent="0.25">
      <c r="A232" t="s">
        <v>920</v>
      </c>
      <c r="B232" t="s">
        <v>2841</v>
      </c>
      <c r="C232" t="s">
        <v>4305</v>
      </c>
      <c r="D232">
        <v>4.3231623483000003</v>
      </c>
      <c r="E232">
        <v>6.2918183482999996</v>
      </c>
      <c r="F232">
        <v>1.96865599999999</v>
      </c>
      <c r="G232">
        <v>-4.5531059999999997</v>
      </c>
      <c r="H232">
        <v>-2.5844499999999999</v>
      </c>
      <c r="I232">
        <v>102</v>
      </c>
      <c r="J232" t="s">
        <v>4441</v>
      </c>
      <c r="P232" t="b">
        <f t="shared" si="9"/>
        <v>0</v>
      </c>
      <c r="Q232" t="b">
        <f t="shared" si="10"/>
        <v>0</v>
      </c>
      <c r="R232" t="b">
        <f t="shared" si="11"/>
        <v>0</v>
      </c>
    </row>
    <row r="233" spans="1:18" x14ac:dyDescent="0.25">
      <c r="A233" t="s">
        <v>424</v>
      </c>
      <c r="B233" t="s">
        <v>1744</v>
      </c>
      <c r="C233" t="s">
        <v>3233</v>
      </c>
      <c r="D233">
        <v>3.9702412912999998</v>
      </c>
      <c r="E233">
        <v>5.5232012912999897</v>
      </c>
      <c r="F233">
        <v>1.5529599999999899</v>
      </c>
      <c r="G233">
        <v>-3.8782899999999998</v>
      </c>
      <c r="H233">
        <v>-2.3253300000000001</v>
      </c>
      <c r="I233">
        <v>154</v>
      </c>
      <c r="J233" t="s">
        <v>4441</v>
      </c>
      <c r="P233" t="b">
        <f t="shared" si="9"/>
        <v>0</v>
      </c>
      <c r="Q233" t="b">
        <f t="shared" si="10"/>
        <v>0</v>
      </c>
      <c r="R233" t="b">
        <f t="shared" si="11"/>
        <v>0</v>
      </c>
    </row>
    <row r="234" spans="1:18" x14ac:dyDescent="0.25">
      <c r="A234" t="s">
        <v>4792</v>
      </c>
      <c r="B234" t="s">
        <v>5216</v>
      </c>
      <c r="C234" t="s">
        <v>5217</v>
      </c>
      <c r="D234">
        <v>3.7344849067999899</v>
      </c>
      <c r="E234">
        <v>5.6169159067999903</v>
      </c>
      <c r="F234">
        <v>1.88243099999999</v>
      </c>
      <c r="G234">
        <v>-3.1106509999999998</v>
      </c>
      <c r="H234">
        <v>-1.2282200000000001</v>
      </c>
      <c r="I234">
        <v>116</v>
      </c>
      <c r="J234" t="s">
        <v>4441</v>
      </c>
      <c r="P234" t="b">
        <f t="shared" si="9"/>
        <v>0</v>
      </c>
      <c r="Q234" t="b">
        <f t="shared" si="10"/>
        <v>0</v>
      </c>
      <c r="R234" t="b">
        <f t="shared" si="11"/>
        <v>0</v>
      </c>
    </row>
    <row r="235" spans="1:18" x14ac:dyDescent="0.25">
      <c r="A235" t="s">
        <v>4947</v>
      </c>
      <c r="B235" t="s">
        <v>5103</v>
      </c>
      <c r="C235" t="s">
        <v>5104</v>
      </c>
      <c r="D235">
        <v>4.4243442407</v>
      </c>
      <c r="E235">
        <v>6.3143332406999999</v>
      </c>
      <c r="F235">
        <v>1.8899889999999999</v>
      </c>
      <c r="G235">
        <v>-4.3720499999999998</v>
      </c>
      <c r="H235">
        <v>-2.4820609999999999</v>
      </c>
      <c r="I235">
        <v>84</v>
      </c>
      <c r="J235" t="s">
        <v>4441</v>
      </c>
      <c r="P235" t="b">
        <f t="shared" si="9"/>
        <v>0</v>
      </c>
      <c r="Q235" t="b">
        <f t="shared" si="10"/>
        <v>0</v>
      </c>
      <c r="R235" t="b">
        <f t="shared" si="11"/>
        <v>0</v>
      </c>
    </row>
    <row r="236" spans="1:18" x14ac:dyDescent="0.25">
      <c r="A236" t="s">
        <v>1438</v>
      </c>
      <c r="B236" t="s">
        <v>2044</v>
      </c>
      <c r="C236" t="s">
        <v>3533</v>
      </c>
      <c r="D236">
        <v>4.0277319106</v>
      </c>
      <c r="E236">
        <v>6.0305989106000002</v>
      </c>
      <c r="F236">
        <v>2.00286699999999</v>
      </c>
      <c r="G236">
        <v>-4.3314969999999997</v>
      </c>
      <c r="H236">
        <v>-2.32863</v>
      </c>
      <c r="I236">
        <v>106</v>
      </c>
      <c r="J236" t="s">
        <v>4441</v>
      </c>
      <c r="P236" t="b">
        <f t="shared" si="9"/>
        <v>0</v>
      </c>
      <c r="Q236" t="b">
        <f t="shared" si="10"/>
        <v>0</v>
      </c>
      <c r="R236" t="b">
        <f t="shared" si="11"/>
        <v>0</v>
      </c>
    </row>
    <row r="237" spans="1:18" x14ac:dyDescent="0.25">
      <c r="A237" t="s">
        <v>1242</v>
      </c>
      <c r="B237" t="s">
        <v>1956</v>
      </c>
      <c r="C237" t="s">
        <v>3445</v>
      </c>
      <c r="D237">
        <v>4.3019475791000001</v>
      </c>
      <c r="E237">
        <v>6.2788475790999998</v>
      </c>
      <c r="F237">
        <v>1.9769000000000001</v>
      </c>
      <c r="G237">
        <v>-4.6168659999999999</v>
      </c>
      <c r="H237">
        <v>-2.6399659999999998</v>
      </c>
      <c r="I237">
        <v>118</v>
      </c>
      <c r="J237" t="s">
        <v>4441</v>
      </c>
      <c r="P237" t="b">
        <f t="shared" si="9"/>
        <v>0</v>
      </c>
      <c r="Q237" t="b">
        <f t="shared" si="10"/>
        <v>0</v>
      </c>
      <c r="R237" t="b">
        <f t="shared" si="11"/>
        <v>0</v>
      </c>
    </row>
    <row r="238" spans="1:18" x14ac:dyDescent="0.25">
      <c r="A238" t="s">
        <v>4984</v>
      </c>
      <c r="B238" t="s">
        <v>5358</v>
      </c>
      <c r="C238" t="s">
        <v>5359</v>
      </c>
      <c r="D238">
        <v>2.7936018638000002</v>
      </c>
      <c r="E238">
        <v>4.9196808638</v>
      </c>
      <c r="F238">
        <v>2.1260789999999998</v>
      </c>
      <c r="G238">
        <v>-3.2681249999999999</v>
      </c>
      <c r="H238">
        <v>-1.1420459999999999</v>
      </c>
      <c r="I238">
        <v>110</v>
      </c>
      <c r="J238" t="s">
        <v>4441</v>
      </c>
      <c r="P238" t="b">
        <f t="shared" si="9"/>
        <v>0</v>
      </c>
      <c r="Q238" t="b">
        <f t="shared" si="10"/>
        <v>0</v>
      </c>
      <c r="R238" t="b">
        <f t="shared" si="11"/>
        <v>0</v>
      </c>
    </row>
    <row r="239" spans="1:18" x14ac:dyDescent="0.25">
      <c r="A239" t="s">
        <v>357</v>
      </c>
      <c r="B239" t="s">
        <v>1833</v>
      </c>
      <c r="C239" t="s">
        <v>3322</v>
      </c>
      <c r="D239">
        <v>4.0917800602999996</v>
      </c>
      <c r="E239">
        <v>6.0890530603000004</v>
      </c>
      <c r="F239">
        <v>1.9972730000000001</v>
      </c>
      <c r="G239">
        <v>-3.9404940000000002</v>
      </c>
      <c r="H239">
        <v>-1.9432210000000001</v>
      </c>
      <c r="I239">
        <v>76</v>
      </c>
      <c r="J239" t="s">
        <v>4441</v>
      </c>
      <c r="P239" t="b">
        <f t="shared" si="9"/>
        <v>0</v>
      </c>
      <c r="Q239" t="b">
        <f t="shared" si="10"/>
        <v>0</v>
      </c>
      <c r="R239" t="b">
        <f t="shared" si="11"/>
        <v>0</v>
      </c>
    </row>
    <row r="240" spans="1:18" x14ac:dyDescent="0.25">
      <c r="A240" t="s">
        <v>1038</v>
      </c>
      <c r="B240" t="s">
        <v>1518</v>
      </c>
      <c r="C240" t="s">
        <v>3007</v>
      </c>
      <c r="D240">
        <v>3.1938899822</v>
      </c>
      <c r="E240">
        <v>5.3162619822000003</v>
      </c>
      <c r="F240">
        <v>2.1223719999999999</v>
      </c>
      <c r="G240">
        <v>-2.9895010000000002</v>
      </c>
      <c r="H240">
        <v>-0.86712900000000004</v>
      </c>
      <c r="I240">
        <v>95</v>
      </c>
      <c r="J240" t="s">
        <v>4441</v>
      </c>
      <c r="P240" t="b">
        <f t="shared" si="9"/>
        <v>0</v>
      </c>
      <c r="Q240" t="b">
        <f t="shared" si="10"/>
        <v>0</v>
      </c>
      <c r="R240" t="b">
        <f t="shared" si="11"/>
        <v>0</v>
      </c>
    </row>
    <row r="241" spans="1:18" x14ac:dyDescent="0.25">
      <c r="A241" t="s">
        <v>5012</v>
      </c>
      <c r="B241" t="s">
        <v>5476</v>
      </c>
      <c r="C241" t="s">
        <v>5477</v>
      </c>
      <c r="D241">
        <v>4.1671407068999997</v>
      </c>
      <c r="E241">
        <v>5.8130417069</v>
      </c>
      <c r="F241">
        <v>1.6459009999999901</v>
      </c>
      <c r="G241">
        <v>-4.2628959999999996</v>
      </c>
      <c r="H241">
        <v>-2.6169950000000002</v>
      </c>
      <c r="I241">
        <v>138</v>
      </c>
      <c r="J241" t="s">
        <v>4441</v>
      </c>
      <c r="P241" t="b">
        <f t="shared" si="9"/>
        <v>0</v>
      </c>
      <c r="Q241" t="b">
        <f t="shared" si="10"/>
        <v>0</v>
      </c>
      <c r="R241" t="b">
        <f t="shared" si="11"/>
        <v>0</v>
      </c>
    </row>
    <row r="242" spans="1:18" x14ac:dyDescent="0.25">
      <c r="A242" t="s">
        <v>4858</v>
      </c>
      <c r="B242" t="s">
        <v>5174</v>
      </c>
      <c r="C242" t="s">
        <v>5175</v>
      </c>
      <c r="D242">
        <v>4.0359009116999998</v>
      </c>
      <c r="E242">
        <v>5.7077509116999998</v>
      </c>
      <c r="F242">
        <v>1.6718499999999901</v>
      </c>
      <c r="G242">
        <v>-4.0144989999999998</v>
      </c>
      <c r="H242">
        <v>-2.3426490000000002</v>
      </c>
      <c r="I242">
        <v>154</v>
      </c>
      <c r="J242" t="s">
        <v>4441</v>
      </c>
      <c r="P242" t="b">
        <f t="shared" si="9"/>
        <v>0</v>
      </c>
      <c r="Q242" t="b">
        <f t="shared" si="10"/>
        <v>0</v>
      </c>
      <c r="R242" t="b">
        <f t="shared" si="11"/>
        <v>0</v>
      </c>
    </row>
    <row r="243" spans="1:18" x14ac:dyDescent="0.25">
      <c r="A243" t="s">
        <v>282</v>
      </c>
      <c r="B243" t="s">
        <v>1941</v>
      </c>
      <c r="C243" t="s">
        <v>3430</v>
      </c>
      <c r="D243">
        <v>4.0858292454999896</v>
      </c>
      <c r="E243">
        <v>5.7625102454999997</v>
      </c>
      <c r="F243">
        <v>1.6766809999999901</v>
      </c>
      <c r="G243">
        <v>-4.3979619999999997</v>
      </c>
      <c r="H243">
        <v>-2.7212809999999998</v>
      </c>
      <c r="I243">
        <v>114</v>
      </c>
      <c r="J243" t="s">
        <v>4441</v>
      </c>
      <c r="P243" t="b">
        <f t="shared" si="9"/>
        <v>0</v>
      </c>
      <c r="Q243" t="b">
        <f t="shared" si="10"/>
        <v>0</v>
      </c>
      <c r="R243" t="b">
        <f t="shared" si="11"/>
        <v>0</v>
      </c>
    </row>
    <row r="244" spans="1:18" x14ac:dyDescent="0.25">
      <c r="A244" t="s">
        <v>362</v>
      </c>
      <c r="B244" t="s">
        <v>2819</v>
      </c>
      <c r="C244" t="s">
        <v>4283</v>
      </c>
      <c r="D244">
        <v>3.9403606729999998</v>
      </c>
      <c r="E244">
        <v>5.534594673</v>
      </c>
      <c r="F244">
        <v>1.5942339999999999</v>
      </c>
      <c r="G244">
        <v>-4.39513</v>
      </c>
      <c r="H244">
        <v>-2.8008959999999998</v>
      </c>
      <c r="I244">
        <v>134</v>
      </c>
      <c r="J244" t="s">
        <v>4441</v>
      </c>
      <c r="P244" t="b">
        <f t="shared" si="9"/>
        <v>0</v>
      </c>
      <c r="Q244" t="b">
        <f t="shared" si="10"/>
        <v>0</v>
      </c>
      <c r="R244" t="b">
        <f t="shared" si="11"/>
        <v>0</v>
      </c>
    </row>
    <row r="245" spans="1:18" x14ac:dyDescent="0.25">
      <c r="A245" t="s">
        <v>4855</v>
      </c>
      <c r="B245" t="s">
        <v>5208</v>
      </c>
      <c r="C245" t="s">
        <v>5209</v>
      </c>
      <c r="D245">
        <v>4.205065856</v>
      </c>
      <c r="E245">
        <v>5.8861228560000001</v>
      </c>
      <c r="F245">
        <v>1.68105699999999</v>
      </c>
      <c r="G245">
        <v>-4.5339609999999997</v>
      </c>
      <c r="H245">
        <v>-2.8529040000000001</v>
      </c>
      <c r="I245">
        <v>128</v>
      </c>
      <c r="J245" t="s">
        <v>4441</v>
      </c>
      <c r="P245" t="b">
        <f t="shared" si="9"/>
        <v>0</v>
      </c>
      <c r="Q245" t="b">
        <f t="shared" si="10"/>
        <v>0</v>
      </c>
      <c r="R245" t="b">
        <f t="shared" si="11"/>
        <v>0</v>
      </c>
    </row>
    <row r="246" spans="1:18" x14ac:dyDescent="0.25">
      <c r="A246" t="s">
        <v>154</v>
      </c>
      <c r="B246" t="s">
        <v>2919</v>
      </c>
      <c r="C246" t="s">
        <v>4378</v>
      </c>
      <c r="D246">
        <v>3.1534326880000001</v>
      </c>
      <c r="E246">
        <v>5.0501506880000004</v>
      </c>
      <c r="F246">
        <v>1.8967179999999999</v>
      </c>
      <c r="G246">
        <v>-3.476607</v>
      </c>
      <c r="H246">
        <v>-1.5798890000000001</v>
      </c>
      <c r="I246">
        <v>70</v>
      </c>
      <c r="J246" t="s">
        <v>4441</v>
      </c>
      <c r="P246" t="b">
        <f t="shared" si="9"/>
        <v>0</v>
      </c>
      <c r="Q246" t="b">
        <f t="shared" si="10"/>
        <v>0</v>
      </c>
      <c r="R246" t="b">
        <f t="shared" si="11"/>
        <v>0</v>
      </c>
    </row>
    <row r="247" spans="1:18" x14ac:dyDescent="0.25">
      <c r="A247" t="s">
        <v>4961</v>
      </c>
      <c r="B247" t="s">
        <v>5368</v>
      </c>
      <c r="C247" t="s">
        <v>5369</v>
      </c>
      <c r="D247">
        <v>3.0538055127999901</v>
      </c>
      <c r="E247">
        <v>5.2099615127999996</v>
      </c>
      <c r="F247">
        <v>2.1561560000000002</v>
      </c>
      <c r="G247">
        <v>-3.5741749999999999</v>
      </c>
      <c r="H247">
        <v>-1.4180189999999999</v>
      </c>
      <c r="I247">
        <v>84</v>
      </c>
      <c r="J247" t="s">
        <v>4441</v>
      </c>
      <c r="P247" t="b">
        <f t="shared" si="9"/>
        <v>0</v>
      </c>
      <c r="Q247" t="b">
        <f t="shared" si="10"/>
        <v>0</v>
      </c>
      <c r="R247" t="b">
        <f t="shared" si="11"/>
        <v>0</v>
      </c>
    </row>
    <row r="248" spans="1:18" x14ac:dyDescent="0.25">
      <c r="A248" t="s">
        <v>4772</v>
      </c>
      <c r="B248" t="s">
        <v>5515</v>
      </c>
      <c r="C248" t="s">
        <v>5516</v>
      </c>
      <c r="D248">
        <v>2.4271292471999999</v>
      </c>
      <c r="E248">
        <v>4.6643382471999999</v>
      </c>
      <c r="F248">
        <v>2.237209</v>
      </c>
      <c r="G248">
        <v>-2.909567</v>
      </c>
      <c r="H248">
        <v>-0.67235800000000001</v>
      </c>
      <c r="I248">
        <v>90</v>
      </c>
      <c r="J248" t="s">
        <v>4441</v>
      </c>
      <c r="P248" t="b">
        <f t="shared" si="9"/>
        <v>0</v>
      </c>
      <c r="Q248" t="b">
        <f t="shared" si="10"/>
        <v>0</v>
      </c>
      <c r="R248" t="b">
        <f t="shared" si="11"/>
        <v>0</v>
      </c>
    </row>
    <row r="249" spans="1:18" x14ac:dyDescent="0.25">
      <c r="A249" t="s">
        <v>738</v>
      </c>
      <c r="B249" t="s">
        <v>2358</v>
      </c>
      <c r="C249" t="s">
        <v>3839</v>
      </c>
      <c r="D249">
        <v>3.6175652198999999</v>
      </c>
      <c r="E249">
        <v>5.4488742199000004</v>
      </c>
      <c r="F249">
        <v>1.8313090000000001</v>
      </c>
      <c r="G249">
        <v>-2.876824</v>
      </c>
      <c r="H249">
        <v>-1.045515</v>
      </c>
      <c r="I249">
        <v>94</v>
      </c>
      <c r="J249" t="s">
        <v>4441</v>
      </c>
      <c r="P249" t="b">
        <f t="shared" si="9"/>
        <v>0</v>
      </c>
      <c r="Q249" t="b">
        <f t="shared" si="10"/>
        <v>0</v>
      </c>
      <c r="R249" t="b">
        <f t="shared" si="11"/>
        <v>0</v>
      </c>
    </row>
    <row r="250" spans="1:18" x14ac:dyDescent="0.25">
      <c r="A250" t="s">
        <v>4820</v>
      </c>
      <c r="B250" t="s">
        <v>5633</v>
      </c>
      <c r="C250" t="s">
        <v>5634</v>
      </c>
      <c r="D250">
        <v>3.3790788177</v>
      </c>
      <c r="E250">
        <v>5.4582688176999996</v>
      </c>
      <c r="F250">
        <v>2.0791899999999899</v>
      </c>
      <c r="G250">
        <v>-3.8961579999999998</v>
      </c>
      <c r="H250">
        <v>-1.8169679999999999</v>
      </c>
      <c r="I250">
        <v>70</v>
      </c>
      <c r="J250" t="s">
        <v>4441</v>
      </c>
      <c r="P250" t="b">
        <f t="shared" si="9"/>
        <v>0</v>
      </c>
      <c r="Q250" t="b">
        <f t="shared" si="10"/>
        <v>0</v>
      </c>
      <c r="R250" t="b">
        <f t="shared" si="11"/>
        <v>0</v>
      </c>
    </row>
    <row r="251" spans="1:18" x14ac:dyDescent="0.25">
      <c r="A251" t="s">
        <v>4801</v>
      </c>
      <c r="B251" t="s">
        <v>5591</v>
      </c>
      <c r="C251" t="s">
        <v>5592</v>
      </c>
      <c r="D251">
        <v>3.0598799315999998</v>
      </c>
      <c r="E251">
        <v>5.2318549316</v>
      </c>
      <c r="F251">
        <v>2.17197499999999</v>
      </c>
      <c r="G251">
        <v>-2.775385</v>
      </c>
      <c r="H251">
        <v>-0.60341</v>
      </c>
      <c r="I251">
        <v>172</v>
      </c>
      <c r="J251" t="s">
        <v>4441</v>
      </c>
      <c r="P251" t="b">
        <f t="shared" si="9"/>
        <v>0</v>
      </c>
      <c r="Q251" t="b">
        <f t="shared" si="10"/>
        <v>0</v>
      </c>
      <c r="R251" t="b">
        <f t="shared" si="11"/>
        <v>0</v>
      </c>
    </row>
    <row r="252" spans="1:18" x14ac:dyDescent="0.25">
      <c r="A252" t="s">
        <v>1008</v>
      </c>
      <c r="B252" t="s">
        <v>1978</v>
      </c>
      <c r="C252" t="s">
        <v>3467</v>
      </c>
      <c r="D252">
        <v>3.3756629239999998</v>
      </c>
      <c r="E252">
        <v>5.6547039239999997</v>
      </c>
      <c r="F252">
        <v>2.2790409999999999</v>
      </c>
      <c r="G252">
        <v>-4.2461330000000004</v>
      </c>
      <c r="H252">
        <v>-1.9670920000000001</v>
      </c>
      <c r="I252">
        <v>94</v>
      </c>
      <c r="J252" t="s">
        <v>4441</v>
      </c>
      <c r="P252" t="b">
        <f t="shared" si="9"/>
        <v>0</v>
      </c>
      <c r="Q252" t="b">
        <f t="shared" si="10"/>
        <v>0</v>
      </c>
      <c r="R252" t="b">
        <f t="shared" si="11"/>
        <v>0</v>
      </c>
    </row>
    <row r="253" spans="1:18" x14ac:dyDescent="0.25">
      <c r="A253" t="s">
        <v>40</v>
      </c>
      <c r="B253" t="s">
        <v>1989</v>
      </c>
      <c r="C253" t="s">
        <v>3478</v>
      </c>
      <c r="D253">
        <v>4.7358124852000003</v>
      </c>
      <c r="E253">
        <v>6.8823994851999997</v>
      </c>
      <c r="F253">
        <v>2.1465869999999998</v>
      </c>
      <c r="G253">
        <v>-4.8915759999999997</v>
      </c>
      <c r="H253">
        <v>-2.7449889999999999</v>
      </c>
      <c r="I253">
        <v>98</v>
      </c>
      <c r="J253" t="s">
        <v>4441</v>
      </c>
      <c r="P253" t="b">
        <f t="shared" si="9"/>
        <v>0</v>
      </c>
      <c r="Q253" t="b">
        <f t="shared" si="10"/>
        <v>0</v>
      </c>
      <c r="R253" t="b">
        <f t="shared" si="11"/>
        <v>0</v>
      </c>
    </row>
    <row r="254" spans="1:18" x14ac:dyDescent="0.25">
      <c r="A254" t="s">
        <v>715</v>
      </c>
      <c r="B254" t="s">
        <v>2573</v>
      </c>
      <c r="C254" t="s">
        <v>4048</v>
      </c>
      <c r="D254">
        <v>4.1452263718999998</v>
      </c>
      <c r="E254">
        <v>6.0350493718999996</v>
      </c>
      <c r="F254">
        <v>1.889823</v>
      </c>
      <c r="G254">
        <v>-4.5617970000000003</v>
      </c>
      <c r="H254">
        <v>-2.6719740000000001</v>
      </c>
      <c r="I254">
        <v>180</v>
      </c>
      <c r="J254" t="s">
        <v>4441</v>
      </c>
      <c r="P254" t="b">
        <f t="shared" si="9"/>
        <v>0</v>
      </c>
      <c r="Q254" t="b">
        <f t="shared" si="10"/>
        <v>0</v>
      </c>
      <c r="R254" t="b">
        <f t="shared" si="11"/>
        <v>0</v>
      </c>
    </row>
    <row r="255" spans="1:18" x14ac:dyDescent="0.25">
      <c r="A255" t="s">
        <v>1439</v>
      </c>
      <c r="B255" t="s">
        <v>2399</v>
      </c>
      <c r="C255" t="s">
        <v>3880</v>
      </c>
      <c r="D255">
        <v>4.3475031867</v>
      </c>
      <c r="E255">
        <v>6.2824161866999999</v>
      </c>
      <c r="F255">
        <v>1.9349129999999899</v>
      </c>
      <c r="G255">
        <v>-4.9899610000000001</v>
      </c>
      <c r="H255">
        <v>-3.0550480000000002</v>
      </c>
      <c r="I255">
        <v>130</v>
      </c>
      <c r="J255" t="s">
        <v>4441</v>
      </c>
      <c r="P255" t="b">
        <f t="shared" si="9"/>
        <v>0</v>
      </c>
      <c r="Q255" t="b">
        <f t="shared" si="10"/>
        <v>0</v>
      </c>
      <c r="R255" t="b">
        <f t="shared" si="11"/>
        <v>0</v>
      </c>
    </row>
    <row r="256" spans="1:18" x14ac:dyDescent="0.25">
      <c r="A256" t="s">
        <v>1010</v>
      </c>
      <c r="B256" t="s">
        <v>2723</v>
      </c>
      <c r="C256" t="s">
        <v>4191</v>
      </c>
      <c r="D256">
        <v>3.1555047146000001</v>
      </c>
      <c r="E256">
        <v>5.4840657145999998</v>
      </c>
      <c r="F256">
        <v>2.3285609999999899</v>
      </c>
      <c r="G256">
        <v>-4.2420229999999997</v>
      </c>
      <c r="H256">
        <v>-1.913462</v>
      </c>
      <c r="I256">
        <v>112</v>
      </c>
      <c r="J256" t="s">
        <v>4441</v>
      </c>
      <c r="P256" t="b">
        <f t="shared" si="9"/>
        <v>0</v>
      </c>
      <c r="Q256" t="b">
        <f t="shared" si="10"/>
        <v>0</v>
      </c>
      <c r="R256" t="b">
        <f t="shared" si="11"/>
        <v>0</v>
      </c>
    </row>
    <row r="257" spans="1:18" x14ac:dyDescent="0.25">
      <c r="A257" t="s">
        <v>166</v>
      </c>
      <c r="B257" t="s">
        <v>2406</v>
      </c>
      <c r="C257" t="s">
        <v>3886</v>
      </c>
      <c r="D257">
        <v>4.7174852715999904</v>
      </c>
      <c r="E257">
        <v>7.1864892715999904</v>
      </c>
      <c r="F257">
        <v>2.4690039999999902</v>
      </c>
      <c r="G257">
        <v>-5.4532109999999996</v>
      </c>
      <c r="H257">
        <v>-2.9842070000000001</v>
      </c>
      <c r="I257">
        <v>84</v>
      </c>
      <c r="J257" t="s">
        <v>4441</v>
      </c>
      <c r="P257" t="b">
        <f t="shared" si="9"/>
        <v>0</v>
      </c>
      <c r="Q257" t="b">
        <f t="shared" si="10"/>
        <v>0</v>
      </c>
      <c r="R257" t="b">
        <f t="shared" si="11"/>
        <v>0</v>
      </c>
    </row>
    <row r="258" spans="1:18" x14ac:dyDescent="0.25">
      <c r="A258" t="s">
        <v>1152</v>
      </c>
      <c r="B258" t="s">
        <v>1866</v>
      </c>
      <c r="C258" t="s">
        <v>3355</v>
      </c>
      <c r="D258">
        <v>3.1843656604999899</v>
      </c>
      <c r="E258">
        <v>5.5823486605000001</v>
      </c>
      <c r="F258">
        <v>2.397983</v>
      </c>
      <c r="G258">
        <v>-4.4121870000000003</v>
      </c>
      <c r="H258">
        <v>-2.0142039999999999</v>
      </c>
      <c r="I258">
        <v>88</v>
      </c>
      <c r="J258" t="s">
        <v>4441</v>
      </c>
      <c r="P258" t="b">
        <f t="shared" si="9"/>
        <v>0</v>
      </c>
      <c r="Q258" t="b">
        <f t="shared" si="10"/>
        <v>0</v>
      </c>
      <c r="R258" t="b">
        <f t="shared" si="11"/>
        <v>0</v>
      </c>
    </row>
    <row r="259" spans="1:18" x14ac:dyDescent="0.25">
      <c r="A259" t="s">
        <v>1066</v>
      </c>
      <c r="B259" t="s">
        <v>2420</v>
      </c>
      <c r="C259" t="s">
        <v>3899</v>
      </c>
      <c r="D259">
        <v>3.9750605955</v>
      </c>
      <c r="E259">
        <v>6.3614065955000001</v>
      </c>
      <c r="F259">
        <v>2.3863460000000001</v>
      </c>
      <c r="G259">
        <v>-4.46713</v>
      </c>
      <c r="H259">
        <v>-2.080784</v>
      </c>
      <c r="I259">
        <v>94</v>
      </c>
      <c r="J259" t="s">
        <v>4441</v>
      </c>
      <c r="P259" t="b">
        <f t="shared" ref="P259:P322" si="12">IF(AND($M$5 &lt; -D259, $M$4 &gt; -E259, F259 &gt; 1.9, F259 &lt; 2.5), TRUE, FALSE)</f>
        <v>0</v>
      </c>
      <c r="Q259" t="b">
        <f t="shared" ref="Q259:Q322" si="13">IF(AND($M$6 &lt; -D259, $M$4 &gt; -E259, F259 &gt; 1.9, F259 &lt; 2.5), TRUE, FALSE)</f>
        <v>0</v>
      </c>
      <c r="R259" t="b">
        <f t="shared" ref="R259:R322" si="14">IF(AND($M$7 &lt; -D259, $M$4 &gt; -E259, F259 &gt; 1.9, F259 &lt; 2.5), TRUE, FALSE)</f>
        <v>0</v>
      </c>
    </row>
    <row r="260" spans="1:18" x14ac:dyDescent="0.25">
      <c r="A260" t="s">
        <v>907</v>
      </c>
      <c r="B260" t="s">
        <v>2546</v>
      </c>
      <c r="C260" t="s">
        <v>4021</v>
      </c>
      <c r="D260">
        <v>4.0898528787999897</v>
      </c>
      <c r="E260">
        <v>6.1407738787999904</v>
      </c>
      <c r="F260">
        <v>2.05092099999999</v>
      </c>
      <c r="G260">
        <v>-4.9863489999999997</v>
      </c>
      <c r="H260">
        <v>-2.9354279999999999</v>
      </c>
      <c r="I260">
        <v>84</v>
      </c>
      <c r="J260" t="s">
        <v>4441</v>
      </c>
      <c r="P260" t="b">
        <f t="shared" si="12"/>
        <v>0</v>
      </c>
      <c r="Q260" t="b">
        <f t="shared" si="13"/>
        <v>0</v>
      </c>
      <c r="R260" t="b">
        <f t="shared" si="14"/>
        <v>0</v>
      </c>
    </row>
    <row r="261" spans="1:18" x14ac:dyDescent="0.25">
      <c r="A261" t="s">
        <v>4834</v>
      </c>
      <c r="B261" t="s">
        <v>5058</v>
      </c>
      <c r="C261" t="s">
        <v>5059</v>
      </c>
      <c r="D261">
        <v>3.4603092338999999</v>
      </c>
      <c r="E261">
        <v>6.4505162339000002</v>
      </c>
      <c r="F261">
        <v>2.9902069999999998</v>
      </c>
      <c r="G261">
        <v>-5.4140180000000004</v>
      </c>
      <c r="H261">
        <v>-2.4238110000000002</v>
      </c>
      <c r="I261">
        <v>176</v>
      </c>
      <c r="J261" t="s">
        <v>4441</v>
      </c>
      <c r="P261" t="b">
        <f t="shared" si="12"/>
        <v>0</v>
      </c>
      <c r="Q261" t="b">
        <f t="shared" si="13"/>
        <v>0</v>
      </c>
      <c r="R261" t="b">
        <f t="shared" si="14"/>
        <v>0</v>
      </c>
    </row>
    <row r="262" spans="1:18" x14ac:dyDescent="0.25">
      <c r="A262" t="s">
        <v>4776</v>
      </c>
      <c r="B262" t="s">
        <v>5639</v>
      </c>
      <c r="C262" t="s">
        <v>5640</v>
      </c>
      <c r="D262">
        <v>4.8895349496999998</v>
      </c>
      <c r="E262">
        <v>7.2862829497000003</v>
      </c>
      <c r="F262">
        <v>2.3967480000000001</v>
      </c>
      <c r="G262">
        <v>-4.4740500000000001</v>
      </c>
      <c r="H262">
        <v>-2.077302</v>
      </c>
      <c r="I262">
        <v>108</v>
      </c>
      <c r="J262" t="s">
        <v>4441</v>
      </c>
      <c r="P262" t="b">
        <f t="shared" si="12"/>
        <v>0</v>
      </c>
      <c r="Q262" t="b">
        <f t="shared" si="13"/>
        <v>0</v>
      </c>
      <c r="R262" t="b">
        <f t="shared" si="14"/>
        <v>0</v>
      </c>
    </row>
    <row r="263" spans="1:18" x14ac:dyDescent="0.25">
      <c r="A263" t="s">
        <v>267</v>
      </c>
      <c r="B263" t="s">
        <v>2796</v>
      </c>
      <c r="C263" t="s">
        <v>4261</v>
      </c>
      <c r="D263">
        <v>4.3623460859999996</v>
      </c>
      <c r="E263">
        <v>6.3157310859999898</v>
      </c>
      <c r="F263">
        <v>1.9533849999999999</v>
      </c>
      <c r="G263">
        <v>-3.7645089999999999</v>
      </c>
      <c r="H263">
        <v>-1.811124</v>
      </c>
      <c r="I263">
        <v>117</v>
      </c>
      <c r="J263" t="s">
        <v>4441</v>
      </c>
      <c r="P263" t="b">
        <f t="shared" si="12"/>
        <v>0</v>
      </c>
      <c r="Q263" t="b">
        <f t="shared" si="13"/>
        <v>0</v>
      </c>
      <c r="R263" t="b">
        <f t="shared" si="14"/>
        <v>0</v>
      </c>
    </row>
    <row r="264" spans="1:18" x14ac:dyDescent="0.25">
      <c r="A264" t="s">
        <v>140</v>
      </c>
      <c r="B264" t="s">
        <v>1900</v>
      </c>
      <c r="C264" t="s">
        <v>3389</v>
      </c>
      <c r="D264">
        <v>4.4127384707999999</v>
      </c>
      <c r="E264">
        <v>6.4885744707999997</v>
      </c>
      <c r="F264">
        <v>2.0758359999999998</v>
      </c>
      <c r="G264">
        <v>-4.1275729999999999</v>
      </c>
      <c r="H264">
        <v>-2.0517370000000001</v>
      </c>
      <c r="I264">
        <v>121</v>
      </c>
      <c r="J264" t="s">
        <v>4441</v>
      </c>
      <c r="P264" t="b">
        <f t="shared" si="12"/>
        <v>0</v>
      </c>
      <c r="Q264" t="b">
        <f t="shared" si="13"/>
        <v>0</v>
      </c>
      <c r="R264" t="b">
        <f t="shared" si="14"/>
        <v>0</v>
      </c>
    </row>
    <row r="265" spans="1:18" x14ac:dyDescent="0.25">
      <c r="A265" t="s">
        <v>1007</v>
      </c>
      <c r="B265" t="s">
        <v>2441</v>
      </c>
      <c r="C265" t="s">
        <v>3920</v>
      </c>
      <c r="D265">
        <v>4.4978624658999999</v>
      </c>
      <c r="E265">
        <v>6.5421964659</v>
      </c>
      <c r="F265">
        <v>2.0443340000000001</v>
      </c>
      <c r="G265">
        <v>-4.2080440000000001</v>
      </c>
      <c r="H265">
        <v>-2.16371</v>
      </c>
      <c r="I265">
        <v>118</v>
      </c>
      <c r="J265" t="s">
        <v>4441</v>
      </c>
      <c r="P265" t="b">
        <f t="shared" si="12"/>
        <v>0</v>
      </c>
      <c r="Q265" t="b">
        <f t="shared" si="13"/>
        <v>0</v>
      </c>
      <c r="R265" t="b">
        <f t="shared" si="14"/>
        <v>0</v>
      </c>
    </row>
    <row r="266" spans="1:18" x14ac:dyDescent="0.25">
      <c r="A266" t="s">
        <v>4958</v>
      </c>
      <c r="B266" t="s">
        <v>5262</v>
      </c>
      <c r="C266" t="s">
        <v>5263</v>
      </c>
      <c r="D266">
        <v>4.9186842110000004</v>
      </c>
      <c r="E266">
        <v>7.8306782110000004</v>
      </c>
      <c r="F266">
        <v>2.911994</v>
      </c>
      <c r="G266">
        <v>-4.8475270000000004</v>
      </c>
      <c r="H266">
        <v>-1.9355329999999999</v>
      </c>
      <c r="I266">
        <v>92</v>
      </c>
      <c r="J266" t="s">
        <v>4441</v>
      </c>
      <c r="P266" t="b">
        <f t="shared" si="12"/>
        <v>0</v>
      </c>
      <c r="Q266" t="b">
        <f t="shared" si="13"/>
        <v>0</v>
      </c>
      <c r="R266" t="b">
        <f t="shared" si="14"/>
        <v>0</v>
      </c>
    </row>
    <row r="267" spans="1:18" x14ac:dyDescent="0.25">
      <c r="A267" t="s">
        <v>4841</v>
      </c>
      <c r="B267" t="s">
        <v>5620</v>
      </c>
      <c r="C267" t="s">
        <v>5621</v>
      </c>
      <c r="D267">
        <v>3.7924459111000002</v>
      </c>
      <c r="E267">
        <v>5.9984729111000004</v>
      </c>
      <c r="F267">
        <v>2.20602699999999</v>
      </c>
      <c r="G267">
        <v>-2.9985249999999999</v>
      </c>
      <c r="H267">
        <v>-0.79249800000000004</v>
      </c>
      <c r="I267">
        <v>110</v>
      </c>
      <c r="J267" t="s">
        <v>4441</v>
      </c>
      <c r="P267" t="b">
        <f t="shared" si="12"/>
        <v>0</v>
      </c>
      <c r="Q267" t="b">
        <f t="shared" si="13"/>
        <v>0</v>
      </c>
      <c r="R267" t="b">
        <f t="shared" si="14"/>
        <v>0</v>
      </c>
    </row>
    <row r="268" spans="1:18" x14ac:dyDescent="0.25">
      <c r="A268" t="s">
        <v>1049</v>
      </c>
      <c r="B268" t="s">
        <v>2658</v>
      </c>
      <c r="C268" t="s">
        <v>4128</v>
      </c>
      <c r="D268">
        <v>4.8332139263</v>
      </c>
      <c r="E268">
        <v>7.8642669263</v>
      </c>
      <c r="F268">
        <v>3.031053</v>
      </c>
      <c r="G268">
        <v>-5.7381900000000003</v>
      </c>
      <c r="H268">
        <v>-2.7071369999999999</v>
      </c>
      <c r="I268">
        <v>110</v>
      </c>
      <c r="J268" t="s">
        <v>4441</v>
      </c>
      <c r="P268" t="b">
        <f t="shared" si="12"/>
        <v>0</v>
      </c>
      <c r="Q268" t="b">
        <f t="shared" si="13"/>
        <v>0</v>
      </c>
      <c r="R268" t="b">
        <f t="shared" si="14"/>
        <v>0</v>
      </c>
    </row>
    <row r="269" spans="1:18" x14ac:dyDescent="0.25">
      <c r="A269" t="s">
        <v>4576</v>
      </c>
      <c r="B269" t="s">
        <v>4705</v>
      </c>
      <c r="C269" t="s">
        <v>5325</v>
      </c>
      <c r="D269">
        <v>3.5557115519</v>
      </c>
      <c r="E269">
        <v>5.7958945519</v>
      </c>
      <c r="F269">
        <v>2.240183</v>
      </c>
      <c r="G269">
        <v>-4.731109</v>
      </c>
      <c r="H269">
        <v>-2.490926</v>
      </c>
      <c r="I269">
        <v>121</v>
      </c>
      <c r="J269" t="s">
        <v>4441</v>
      </c>
      <c r="P269" t="b">
        <f t="shared" si="12"/>
        <v>1</v>
      </c>
      <c r="Q269" t="b">
        <f t="shared" si="13"/>
        <v>1</v>
      </c>
      <c r="R269" t="b">
        <f t="shared" si="14"/>
        <v>0</v>
      </c>
    </row>
    <row r="270" spans="1:18" x14ac:dyDescent="0.25">
      <c r="A270" t="s">
        <v>1261</v>
      </c>
      <c r="B270" t="s">
        <v>1705</v>
      </c>
      <c r="C270" t="s">
        <v>3194</v>
      </c>
      <c r="D270">
        <v>3.9175339280000001</v>
      </c>
      <c r="E270">
        <v>5.9701419280000003</v>
      </c>
      <c r="F270">
        <v>2.05260799999999</v>
      </c>
      <c r="G270">
        <v>-4.909643</v>
      </c>
      <c r="H270">
        <v>-2.8570350000000002</v>
      </c>
      <c r="I270">
        <v>138</v>
      </c>
      <c r="J270" t="s">
        <v>4441</v>
      </c>
      <c r="P270" t="b">
        <f t="shared" si="12"/>
        <v>0</v>
      </c>
      <c r="Q270" t="b">
        <f t="shared" si="13"/>
        <v>0</v>
      </c>
      <c r="R270" t="b">
        <f t="shared" si="14"/>
        <v>0</v>
      </c>
    </row>
    <row r="271" spans="1:18" x14ac:dyDescent="0.25">
      <c r="A271" t="s">
        <v>4879</v>
      </c>
      <c r="B271" t="s">
        <v>5482</v>
      </c>
      <c r="C271" t="s">
        <v>5483</v>
      </c>
      <c r="D271">
        <v>3.7148033342</v>
      </c>
      <c r="E271">
        <v>6.6564953341999997</v>
      </c>
      <c r="F271">
        <v>2.94169199999999</v>
      </c>
      <c r="G271">
        <v>-5.3348009999999997</v>
      </c>
      <c r="H271">
        <v>-2.3931089999999999</v>
      </c>
      <c r="I271">
        <v>194</v>
      </c>
      <c r="J271" t="s">
        <v>4441</v>
      </c>
      <c r="P271" t="b">
        <f t="shared" si="12"/>
        <v>0</v>
      </c>
      <c r="Q271" t="b">
        <f t="shared" si="13"/>
        <v>0</v>
      </c>
      <c r="R271" t="b">
        <f t="shared" si="14"/>
        <v>0</v>
      </c>
    </row>
    <row r="272" spans="1:18" x14ac:dyDescent="0.25">
      <c r="A272" t="s">
        <v>1137</v>
      </c>
      <c r="B272" t="s">
        <v>2168</v>
      </c>
      <c r="C272" t="s">
        <v>3655</v>
      </c>
      <c r="D272">
        <v>4.6227322314999997</v>
      </c>
      <c r="E272">
        <v>6.8447542314999996</v>
      </c>
      <c r="F272">
        <v>2.2220219999999999</v>
      </c>
      <c r="G272">
        <v>-4.4104359999999998</v>
      </c>
      <c r="H272">
        <v>-2.1884139999999999</v>
      </c>
      <c r="I272">
        <v>90</v>
      </c>
      <c r="J272" t="s">
        <v>4441</v>
      </c>
      <c r="P272" t="b">
        <f t="shared" si="12"/>
        <v>0</v>
      </c>
      <c r="Q272" t="b">
        <f t="shared" si="13"/>
        <v>0</v>
      </c>
      <c r="R272" t="b">
        <f t="shared" si="14"/>
        <v>0</v>
      </c>
    </row>
    <row r="273" spans="1:18" x14ac:dyDescent="0.25">
      <c r="A273" t="s">
        <v>421</v>
      </c>
      <c r="B273" t="s">
        <v>1599</v>
      </c>
      <c r="C273" t="s">
        <v>3089</v>
      </c>
      <c r="D273">
        <v>6.1750101635999997</v>
      </c>
      <c r="E273">
        <v>8.0776481635999993</v>
      </c>
      <c r="F273">
        <v>1.9026379999999901</v>
      </c>
      <c r="G273">
        <v>-3.5339719999999999</v>
      </c>
      <c r="H273">
        <v>-1.6313340000000001</v>
      </c>
      <c r="I273">
        <v>140</v>
      </c>
      <c r="J273" t="s">
        <v>4441</v>
      </c>
      <c r="P273" t="b">
        <f t="shared" si="12"/>
        <v>0</v>
      </c>
      <c r="Q273" t="b">
        <f t="shared" si="13"/>
        <v>0</v>
      </c>
      <c r="R273" t="b">
        <f t="shared" si="14"/>
        <v>0</v>
      </c>
    </row>
    <row r="274" spans="1:18" x14ac:dyDescent="0.25">
      <c r="A274" t="s">
        <v>229</v>
      </c>
      <c r="B274" t="s">
        <v>2030</v>
      </c>
      <c r="C274" t="s">
        <v>3519</v>
      </c>
      <c r="D274">
        <v>4.6333849568999996</v>
      </c>
      <c r="E274">
        <v>6.5953969569000002</v>
      </c>
      <c r="F274">
        <v>1.9620120000000001</v>
      </c>
      <c r="G274">
        <v>-3.9092340000000001</v>
      </c>
      <c r="H274">
        <v>-1.947222</v>
      </c>
      <c r="I274">
        <v>104</v>
      </c>
      <c r="J274" t="s">
        <v>4441</v>
      </c>
      <c r="P274" t="b">
        <f t="shared" si="12"/>
        <v>0</v>
      </c>
      <c r="Q274" t="b">
        <f t="shared" si="13"/>
        <v>0</v>
      </c>
      <c r="R274" t="b">
        <f t="shared" si="14"/>
        <v>0</v>
      </c>
    </row>
    <row r="275" spans="1:18" x14ac:dyDescent="0.25">
      <c r="A275" t="s">
        <v>978</v>
      </c>
      <c r="B275" t="s">
        <v>1953</v>
      </c>
      <c r="C275" t="s">
        <v>3442</v>
      </c>
      <c r="D275">
        <v>4.1262594764999996</v>
      </c>
      <c r="E275">
        <v>6.4477194764999997</v>
      </c>
      <c r="F275">
        <v>2.3214600000000001</v>
      </c>
      <c r="G275">
        <v>-5.3487030000000004</v>
      </c>
      <c r="H275">
        <v>-3.0272429999999999</v>
      </c>
      <c r="I275">
        <v>94</v>
      </c>
      <c r="J275" t="s">
        <v>4441</v>
      </c>
      <c r="P275" t="b">
        <f t="shared" si="12"/>
        <v>0</v>
      </c>
      <c r="Q275" t="b">
        <f t="shared" si="13"/>
        <v>0</v>
      </c>
      <c r="R275" t="b">
        <f t="shared" si="14"/>
        <v>0</v>
      </c>
    </row>
    <row r="276" spans="1:18" x14ac:dyDescent="0.25">
      <c r="A276" t="s">
        <v>1148</v>
      </c>
      <c r="B276" t="s">
        <v>2209</v>
      </c>
      <c r="C276" t="s">
        <v>3695</v>
      </c>
      <c r="D276">
        <v>3.5577917745000001</v>
      </c>
      <c r="E276">
        <v>6.1241067745000004</v>
      </c>
      <c r="F276">
        <v>2.5663149999999999</v>
      </c>
      <c r="G276">
        <v>-5.1161560000000001</v>
      </c>
      <c r="H276">
        <v>-2.5498409999999998</v>
      </c>
      <c r="I276">
        <v>112</v>
      </c>
      <c r="J276" t="s">
        <v>4441</v>
      </c>
      <c r="P276" t="b">
        <f t="shared" si="12"/>
        <v>0</v>
      </c>
      <c r="Q276" t="b">
        <f t="shared" si="13"/>
        <v>0</v>
      </c>
      <c r="R276" t="b">
        <f t="shared" si="14"/>
        <v>0</v>
      </c>
    </row>
    <row r="277" spans="1:18" x14ac:dyDescent="0.25">
      <c r="A277" t="s">
        <v>4843</v>
      </c>
      <c r="B277" t="s">
        <v>5183</v>
      </c>
      <c r="C277" t="s">
        <v>5184</v>
      </c>
      <c r="D277">
        <v>3.8648052334999998</v>
      </c>
      <c r="E277">
        <v>6.5029432334999999</v>
      </c>
      <c r="F277">
        <v>2.6381380000000001</v>
      </c>
      <c r="G277">
        <v>-5.4582730000000002</v>
      </c>
      <c r="H277">
        <v>-2.8201350000000001</v>
      </c>
      <c r="I277">
        <v>92</v>
      </c>
      <c r="J277" t="s">
        <v>4441</v>
      </c>
      <c r="P277" t="b">
        <f t="shared" si="12"/>
        <v>0</v>
      </c>
      <c r="Q277" t="b">
        <f t="shared" si="13"/>
        <v>0</v>
      </c>
      <c r="R277" t="b">
        <f t="shared" si="14"/>
        <v>0</v>
      </c>
    </row>
    <row r="278" spans="1:18" x14ac:dyDescent="0.25">
      <c r="A278" t="s">
        <v>867</v>
      </c>
      <c r="B278" t="s">
        <v>1585</v>
      </c>
      <c r="C278" t="s">
        <v>3074</v>
      </c>
      <c r="D278">
        <v>3.9375055154999998</v>
      </c>
      <c r="E278">
        <v>5.8813865155</v>
      </c>
      <c r="F278">
        <v>1.94388099999999</v>
      </c>
      <c r="G278">
        <v>-4.7437339999999999</v>
      </c>
      <c r="H278">
        <v>-2.7998530000000001</v>
      </c>
      <c r="I278">
        <v>154</v>
      </c>
      <c r="J278" t="s">
        <v>4441</v>
      </c>
      <c r="P278" t="b">
        <f t="shared" si="12"/>
        <v>0</v>
      </c>
      <c r="Q278" t="b">
        <f t="shared" si="13"/>
        <v>0</v>
      </c>
      <c r="R278" t="b">
        <f t="shared" si="14"/>
        <v>0</v>
      </c>
    </row>
    <row r="279" spans="1:18" x14ac:dyDescent="0.25">
      <c r="A279" t="s">
        <v>4770</v>
      </c>
      <c r="B279" t="s">
        <v>5370</v>
      </c>
      <c r="C279" t="s">
        <v>5371</v>
      </c>
      <c r="D279">
        <v>3.5244107528599899</v>
      </c>
      <c r="E279">
        <v>5.5643117528600001</v>
      </c>
      <c r="F279">
        <v>2.039901</v>
      </c>
      <c r="G279">
        <v>-4.6737580000000003</v>
      </c>
      <c r="H279">
        <v>-2.6338569999999999</v>
      </c>
      <c r="I279">
        <v>110</v>
      </c>
      <c r="J279" t="s">
        <v>4441</v>
      </c>
      <c r="P279" t="b">
        <f t="shared" si="12"/>
        <v>0</v>
      </c>
      <c r="Q279" t="b">
        <f t="shared" si="13"/>
        <v>0</v>
      </c>
      <c r="R279" t="b">
        <f t="shared" si="14"/>
        <v>0</v>
      </c>
    </row>
    <row r="280" spans="1:18" x14ac:dyDescent="0.25">
      <c r="A280" t="s">
        <v>85</v>
      </c>
      <c r="B280" t="s">
        <v>1754</v>
      </c>
      <c r="C280" t="s">
        <v>3243</v>
      </c>
      <c r="D280">
        <v>2.3661084958999998</v>
      </c>
      <c r="E280">
        <v>4.8088684958999997</v>
      </c>
      <c r="F280">
        <v>2.4427599999999998</v>
      </c>
      <c r="G280">
        <v>-3.0446719999999998</v>
      </c>
      <c r="H280">
        <v>-0.601912</v>
      </c>
      <c r="I280">
        <v>102</v>
      </c>
      <c r="J280" t="s">
        <v>4441</v>
      </c>
      <c r="P280" t="b">
        <f t="shared" si="12"/>
        <v>0</v>
      </c>
      <c r="Q280" t="b">
        <f t="shared" si="13"/>
        <v>0</v>
      </c>
      <c r="R280" t="b">
        <f t="shared" si="14"/>
        <v>0</v>
      </c>
    </row>
    <row r="281" spans="1:18" x14ac:dyDescent="0.25">
      <c r="A281" t="s">
        <v>4848</v>
      </c>
      <c r="B281" t="s">
        <v>5355</v>
      </c>
      <c r="C281" t="s">
        <v>5356</v>
      </c>
      <c r="D281">
        <v>3.0000384704999998</v>
      </c>
      <c r="E281">
        <v>5.2210674705000004</v>
      </c>
      <c r="F281">
        <v>2.2210290000000001</v>
      </c>
      <c r="G281">
        <v>-4.1961940000000002</v>
      </c>
      <c r="H281">
        <v>-1.9751650000000001</v>
      </c>
      <c r="I281">
        <v>118</v>
      </c>
      <c r="J281" t="s">
        <v>4441</v>
      </c>
      <c r="P281" t="b">
        <f t="shared" si="12"/>
        <v>0</v>
      </c>
      <c r="Q281" t="b">
        <f t="shared" si="13"/>
        <v>0</v>
      </c>
      <c r="R281" t="b">
        <f t="shared" si="14"/>
        <v>0</v>
      </c>
    </row>
    <row r="282" spans="1:18" x14ac:dyDescent="0.25">
      <c r="A282" t="s">
        <v>121</v>
      </c>
      <c r="B282" t="s">
        <v>2583</v>
      </c>
      <c r="C282" t="s">
        <v>4058</v>
      </c>
      <c r="D282">
        <v>2.6919776574999998</v>
      </c>
      <c r="E282">
        <v>4.6784786574999897</v>
      </c>
      <c r="F282">
        <v>1.9865009999999901</v>
      </c>
      <c r="G282">
        <v>-3.5171519999999998</v>
      </c>
      <c r="H282">
        <v>-1.530651</v>
      </c>
      <c r="I282">
        <v>110</v>
      </c>
      <c r="J282" t="s">
        <v>4441</v>
      </c>
      <c r="P282" t="b">
        <f t="shared" si="12"/>
        <v>0</v>
      </c>
      <c r="Q282" t="b">
        <f t="shared" si="13"/>
        <v>0</v>
      </c>
      <c r="R282" t="b">
        <f t="shared" si="14"/>
        <v>0</v>
      </c>
    </row>
    <row r="283" spans="1:18" x14ac:dyDescent="0.25">
      <c r="A283" t="s">
        <v>855</v>
      </c>
      <c r="B283" t="s">
        <v>1885</v>
      </c>
      <c r="C283" t="s">
        <v>3374</v>
      </c>
      <c r="D283">
        <v>3.0655442649000002</v>
      </c>
      <c r="E283">
        <v>5.3367932648999998</v>
      </c>
      <c r="F283">
        <v>2.2712489999999899</v>
      </c>
      <c r="G283">
        <v>-4.2989249999999997</v>
      </c>
      <c r="H283">
        <v>-2.027676</v>
      </c>
      <c r="I283">
        <v>134</v>
      </c>
      <c r="J283" t="s">
        <v>4441</v>
      </c>
      <c r="P283" t="b">
        <f t="shared" si="12"/>
        <v>0</v>
      </c>
      <c r="Q283" t="b">
        <f t="shared" si="13"/>
        <v>0</v>
      </c>
      <c r="R283" t="b">
        <f t="shared" si="14"/>
        <v>0</v>
      </c>
    </row>
    <row r="284" spans="1:18" x14ac:dyDescent="0.25">
      <c r="A284" t="s">
        <v>387</v>
      </c>
      <c r="B284" t="s">
        <v>1565</v>
      </c>
      <c r="C284" t="s">
        <v>3054</v>
      </c>
      <c r="D284">
        <v>5.1067125374</v>
      </c>
      <c r="E284">
        <v>7.0668555373999897</v>
      </c>
      <c r="F284">
        <v>1.96014299999999</v>
      </c>
      <c r="G284">
        <v>-5.5877299999999996</v>
      </c>
      <c r="H284">
        <v>-3.6275870000000001</v>
      </c>
      <c r="I284">
        <v>118</v>
      </c>
      <c r="J284" t="s">
        <v>4441</v>
      </c>
      <c r="P284" t="b">
        <f t="shared" si="12"/>
        <v>0</v>
      </c>
      <c r="Q284" t="b">
        <f t="shared" si="13"/>
        <v>0</v>
      </c>
      <c r="R284" t="b">
        <f t="shared" si="14"/>
        <v>0</v>
      </c>
    </row>
    <row r="285" spans="1:18" x14ac:dyDescent="0.25">
      <c r="A285" t="s">
        <v>117</v>
      </c>
      <c r="B285" t="s">
        <v>2364</v>
      </c>
      <c r="C285" t="s">
        <v>3845</v>
      </c>
      <c r="D285">
        <v>3.8447321047999998</v>
      </c>
      <c r="E285">
        <v>5.6450841047999996</v>
      </c>
      <c r="F285">
        <v>1.80035199999999</v>
      </c>
      <c r="G285">
        <v>-4.6212929999999997</v>
      </c>
      <c r="H285">
        <v>-2.8209409999999999</v>
      </c>
      <c r="I285">
        <v>114</v>
      </c>
      <c r="J285" t="s">
        <v>4441</v>
      </c>
      <c r="P285" t="b">
        <f t="shared" si="12"/>
        <v>0</v>
      </c>
      <c r="Q285" t="b">
        <f t="shared" si="13"/>
        <v>0</v>
      </c>
      <c r="R285" t="b">
        <f t="shared" si="14"/>
        <v>0</v>
      </c>
    </row>
    <row r="286" spans="1:18" x14ac:dyDescent="0.25">
      <c r="A286" t="s">
        <v>530</v>
      </c>
      <c r="B286" t="s">
        <v>2147</v>
      </c>
      <c r="C286" t="s">
        <v>3634</v>
      </c>
      <c r="D286">
        <v>2.3182522452999899</v>
      </c>
      <c r="E286">
        <v>4.3139542452999997</v>
      </c>
      <c r="F286">
        <v>1.9957020000000001</v>
      </c>
      <c r="G286">
        <v>-2.3822760000000001</v>
      </c>
      <c r="H286">
        <v>-0.38657399999999997</v>
      </c>
      <c r="I286">
        <v>144</v>
      </c>
      <c r="J286" t="s">
        <v>4441</v>
      </c>
      <c r="P286" t="b">
        <f t="shared" si="12"/>
        <v>0</v>
      </c>
      <c r="Q286" t="b">
        <f t="shared" si="13"/>
        <v>0</v>
      </c>
      <c r="R286" t="b">
        <f t="shared" si="14"/>
        <v>0</v>
      </c>
    </row>
    <row r="287" spans="1:18" x14ac:dyDescent="0.25">
      <c r="A287" t="s">
        <v>4585</v>
      </c>
      <c r="B287" t="s">
        <v>4685</v>
      </c>
      <c r="C287" t="s">
        <v>5185</v>
      </c>
      <c r="D287">
        <v>2.2494679586999999</v>
      </c>
      <c r="E287">
        <v>4.3036779586999998</v>
      </c>
      <c r="F287">
        <v>2.0542099999999999</v>
      </c>
      <c r="G287">
        <v>-3.1052369999999998</v>
      </c>
      <c r="H287">
        <v>-1.0510269999999999</v>
      </c>
      <c r="I287">
        <v>176</v>
      </c>
      <c r="J287" t="s">
        <v>4441</v>
      </c>
      <c r="P287" t="b">
        <f t="shared" si="12"/>
        <v>0</v>
      </c>
      <c r="Q287" t="b">
        <f t="shared" si="13"/>
        <v>0</v>
      </c>
      <c r="R287" t="b">
        <f t="shared" si="14"/>
        <v>0</v>
      </c>
    </row>
    <row r="288" spans="1:18" x14ac:dyDescent="0.25">
      <c r="A288" t="s">
        <v>299</v>
      </c>
      <c r="B288" t="s">
        <v>2518</v>
      </c>
      <c r="C288" t="s">
        <v>3994</v>
      </c>
      <c r="D288">
        <v>2.95224874331999</v>
      </c>
      <c r="E288">
        <v>4.8187547433199898</v>
      </c>
      <c r="F288">
        <v>1.86650599999999</v>
      </c>
      <c r="G288">
        <v>-3.9863909999999998</v>
      </c>
      <c r="H288">
        <v>-2.119885</v>
      </c>
      <c r="I288">
        <v>106</v>
      </c>
      <c r="J288" t="s">
        <v>4441</v>
      </c>
      <c r="P288" t="b">
        <f t="shared" si="12"/>
        <v>0</v>
      </c>
      <c r="Q288" t="b">
        <f t="shared" si="13"/>
        <v>0</v>
      </c>
      <c r="R288" t="b">
        <f t="shared" si="14"/>
        <v>0</v>
      </c>
    </row>
    <row r="289" spans="1:18" x14ac:dyDescent="0.25">
      <c r="A289" t="s">
        <v>791</v>
      </c>
      <c r="B289" t="s">
        <v>1572</v>
      </c>
      <c r="C289" t="s">
        <v>3061</v>
      </c>
      <c r="D289">
        <v>5.5939877801</v>
      </c>
      <c r="E289">
        <v>7.4702847801000001</v>
      </c>
      <c r="F289">
        <v>1.8762969999999899</v>
      </c>
      <c r="G289">
        <v>-2.8498269999999999</v>
      </c>
      <c r="H289">
        <v>-0.97353000000000001</v>
      </c>
      <c r="I289">
        <v>86</v>
      </c>
      <c r="J289" t="s">
        <v>4441</v>
      </c>
      <c r="P289" t="b">
        <f t="shared" si="12"/>
        <v>0</v>
      </c>
      <c r="Q289" t="b">
        <f t="shared" si="13"/>
        <v>0</v>
      </c>
      <c r="R289" t="b">
        <f t="shared" si="14"/>
        <v>0</v>
      </c>
    </row>
    <row r="290" spans="1:18" x14ac:dyDescent="0.25">
      <c r="A290" t="s">
        <v>1004</v>
      </c>
      <c r="B290" t="s">
        <v>1832</v>
      </c>
      <c r="C290" t="s">
        <v>3321</v>
      </c>
      <c r="D290">
        <v>4.8135815870999901</v>
      </c>
      <c r="E290">
        <v>6.9060815870999903</v>
      </c>
      <c r="F290">
        <v>2.0924999999999998</v>
      </c>
      <c r="G290">
        <v>-1.31643</v>
      </c>
      <c r="H290">
        <v>0.77607000000000004</v>
      </c>
      <c r="I290">
        <v>99</v>
      </c>
      <c r="J290" t="s">
        <v>4441</v>
      </c>
      <c r="P290" t="b">
        <f t="shared" si="12"/>
        <v>0</v>
      </c>
      <c r="Q290" t="b">
        <f t="shared" si="13"/>
        <v>0</v>
      </c>
      <c r="R290" t="b">
        <f t="shared" si="14"/>
        <v>0</v>
      </c>
    </row>
    <row r="291" spans="1:18" x14ac:dyDescent="0.25">
      <c r="A291" t="s">
        <v>600</v>
      </c>
      <c r="B291" t="s">
        <v>2193</v>
      </c>
      <c r="C291" t="s">
        <v>3679</v>
      </c>
      <c r="D291">
        <v>3.4662570211000001</v>
      </c>
      <c r="E291">
        <v>5.5666310211000001</v>
      </c>
      <c r="F291">
        <v>2.100374</v>
      </c>
      <c r="G291">
        <v>-2.163043</v>
      </c>
      <c r="H291">
        <v>-6.2669000000000002E-2</v>
      </c>
      <c r="I291">
        <v>66</v>
      </c>
      <c r="J291" t="s">
        <v>4441</v>
      </c>
      <c r="P291" t="b">
        <f t="shared" si="12"/>
        <v>0</v>
      </c>
      <c r="Q291" t="b">
        <f t="shared" si="13"/>
        <v>0</v>
      </c>
      <c r="R291" t="b">
        <f t="shared" si="14"/>
        <v>0</v>
      </c>
    </row>
    <row r="292" spans="1:18" x14ac:dyDescent="0.25">
      <c r="A292" t="s">
        <v>4591</v>
      </c>
      <c r="B292" t="s">
        <v>4714</v>
      </c>
      <c r="C292" t="s">
        <v>5378</v>
      </c>
      <c r="D292">
        <v>5.1028766578999996</v>
      </c>
      <c r="E292">
        <v>7.1493496579000002</v>
      </c>
      <c r="F292">
        <v>2.0464730000000002</v>
      </c>
      <c r="G292">
        <v>-2.8832710000000001</v>
      </c>
      <c r="H292">
        <v>-0.83679800000000004</v>
      </c>
      <c r="I292">
        <v>96</v>
      </c>
      <c r="J292" t="s">
        <v>4441</v>
      </c>
      <c r="P292" t="b">
        <f t="shared" si="12"/>
        <v>0</v>
      </c>
      <c r="Q292" t="b">
        <f t="shared" si="13"/>
        <v>0</v>
      </c>
      <c r="R292" t="b">
        <f t="shared" si="14"/>
        <v>0</v>
      </c>
    </row>
    <row r="293" spans="1:18" x14ac:dyDescent="0.25">
      <c r="A293" t="s">
        <v>1198</v>
      </c>
      <c r="B293" t="s">
        <v>2146</v>
      </c>
      <c r="C293" t="s">
        <v>3633</v>
      </c>
      <c r="D293">
        <v>4.5730640751999996</v>
      </c>
      <c r="E293">
        <v>6.5321610751999897</v>
      </c>
      <c r="F293">
        <v>1.9590970000000001</v>
      </c>
      <c r="G293">
        <v>-3.8549530000000001</v>
      </c>
      <c r="H293">
        <v>-1.895856</v>
      </c>
      <c r="I293">
        <v>68</v>
      </c>
      <c r="J293" t="s">
        <v>4441</v>
      </c>
      <c r="P293" t="b">
        <f t="shared" si="12"/>
        <v>0</v>
      </c>
      <c r="Q293" t="b">
        <f t="shared" si="13"/>
        <v>0</v>
      </c>
      <c r="R293" t="b">
        <f t="shared" si="14"/>
        <v>0</v>
      </c>
    </row>
    <row r="294" spans="1:18" x14ac:dyDescent="0.25">
      <c r="A294" t="s">
        <v>854</v>
      </c>
      <c r="B294" t="s">
        <v>1786</v>
      </c>
      <c r="C294" t="s">
        <v>3275</v>
      </c>
      <c r="D294">
        <v>3.8788709556000001</v>
      </c>
      <c r="E294">
        <v>6.1449129555999997</v>
      </c>
      <c r="F294">
        <v>2.2660420000000001</v>
      </c>
      <c r="G294">
        <v>-3.6214360000000001</v>
      </c>
      <c r="H294">
        <v>-1.355394</v>
      </c>
      <c r="I294">
        <v>54</v>
      </c>
      <c r="J294" t="s">
        <v>4441</v>
      </c>
      <c r="P294" t="b">
        <f t="shared" si="12"/>
        <v>0</v>
      </c>
      <c r="Q294" t="b">
        <f t="shared" si="13"/>
        <v>0</v>
      </c>
      <c r="R294" t="b">
        <f t="shared" si="14"/>
        <v>0</v>
      </c>
    </row>
    <row r="295" spans="1:18" x14ac:dyDescent="0.25">
      <c r="A295" t="s">
        <v>1358</v>
      </c>
      <c r="B295" t="s">
        <v>1584</v>
      </c>
      <c r="C295" t="s">
        <v>3073</v>
      </c>
      <c r="D295">
        <v>4.4702456803999997</v>
      </c>
      <c r="E295">
        <v>7.0094976804</v>
      </c>
      <c r="F295">
        <v>2.5392519999999998</v>
      </c>
      <c r="G295">
        <v>-1.992756</v>
      </c>
      <c r="H295">
        <v>0.54649599999999998</v>
      </c>
      <c r="I295">
        <v>77</v>
      </c>
      <c r="J295" t="s">
        <v>4441</v>
      </c>
      <c r="P295" t="b">
        <f t="shared" si="12"/>
        <v>0</v>
      </c>
      <c r="Q295" t="b">
        <f t="shared" si="13"/>
        <v>0</v>
      </c>
      <c r="R295" t="b">
        <f t="shared" si="14"/>
        <v>0</v>
      </c>
    </row>
    <row r="296" spans="1:18" x14ac:dyDescent="0.25">
      <c r="A296" t="s">
        <v>4998</v>
      </c>
      <c r="B296" t="s">
        <v>5138</v>
      </c>
      <c r="C296" t="s">
        <v>5139</v>
      </c>
      <c r="D296">
        <v>4.8777264397</v>
      </c>
      <c r="E296">
        <v>7.1294974396999997</v>
      </c>
      <c r="F296">
        <v>2.2517710000000002</v>
      </c>
      <c r="G296">
        <v>-4.4925990000000002</v>
      </c>
      <c r="H296">
        <v>-2.240828</v>
      </c>
      <c r="I296">
        <v>71</v>
      </c>
      <c r="J296" t="s">
        <v>4441</v>
      </c>
      <c r="P296" t="b">
        <f t="shared" si="12"/>
        <v>0</v>
      </c>
      <c r="Q296" t="b">
        <f t="shared" si="13"/>
        <v>0</v>
      </c>
      <c r="R296" t="b">
        <f t="shared" si="14"/>
        <v>0</v>
      </c>
    </row>
    <row r="297" spans="1:18" x14ac:dyDescent="0.25">
      <c r="A297" t="s">
        <v>4777</v>
      </c>
      <c r="B297" t="s">
        <v>5672</v>
      </c>
      <c r="C297" t="s">
        <v>5673</v>
      </c>
      <c r="D297">
        <v>5.3163125709000001</v>
      </c>
      <c r="E297">
        <v>7.3563885709000001</v>
      </c>
      <c r="F297">
        <v>2.040076</v>
      </c>
      <c r="G297">
        <v>-3.9399950000000001</v>
      </c>
      <c r="H297">
        <v>-1.8999189999999999</v>
      </c>
      <c r="I297">
        <v>66</v>
      </c>
      <c r="J297" t="s">
        <v>4441</v>
      </c>
      <c r="P297" t="b">
        <f t="shared" si="12"/>
        <v>0</v>
      </c>
      <c r="Q297" t="b">
        <f t="shared" si="13"/>
        <v>0</v>
      </c>
      <c r="R297" t="b">
        <f t="shared" si="14"/>
        <v>0</v>
      </c>
    </row>
    <row r="298" spans="1:18" x14ac:dyDescent="0.25">
      <c r="A298" t="s">
        <v>1313</v>
      </c>
      <c r="B298" t="s">
        <v>2956</v>
      </c>
      <c r="C298" t="s">
        <v>4412</v>
      </c>
      <c r="D298">
        <v>4.0974829301</v>
      </c>
      <c r="E298">
        <v>6.7648339301</v>
      </c>
      <c r="F298">
        <v>2.667351</v>
      </c>
      <c r="G298">
        <v>-4.5949910000000003</v>
      </c>
      <c r="H298">
        <v>-1.92764</v>
      </c>
      <c r="I298">
        <v>68</v>
      </c>
      <c r="J298" t="s">
        <v>4441</v>
      </c>
      <c r="P298" t="b">
        <f t="shared" si="12"/>
        <v>0</v>
      </c>
      <c r="Q298" t="b">
        <f t="shared" si="13"/>
        <v>0</v>
      </c>
      <c r="R298" t="b">
        <f t="shared" si="14"/>
        <v>0</v>
      </c>
    </row>
    <row r="299" spans="1:18" x14ac:dyDescent="0.25">
      <c r="A299" t="s">
        <v>1343</v>
      </c>
      <c r="B299" t="s">
        <v>2683</v>
      </c>
      <c r="C299" t="s">
        <v>4153</v>
      </c>
      <c r="D299">
        <v>4.0737620569999997</v>
      </c>
      <c r="E299">
        <v>6.6508950569999996</v>
      </c>
      <c r="F299">
        <v>2.5771329999999999</v>
      </c>
      <c r="G299">
        <v>-3.7904969999999998</v>
      </c>
      <c r="H299">
        <v>-1.2133640000000001</v>
      </c>
      <c r="I299">
        <v>71</v>
      </c>
      <c r="J299" t="s">
        <v>4441</v>
      </c>
      <c r="P299" t="b">
        <f t="shared" si="12"/>
        <v>0</v>
      </c>
      <c r="Q299" t="b">
        <f t="shared" si="13"/>
        <v>0</v>
      </c>
      <c r="R299" t="b">
        <f t="shared" si="14"/>
        <v>0</v>
      </c>
    </row>
    <row r="300" spans="1:18" x14ac:dyDescent="0.25">
      <c r="A300" t="s">
        <v>1039</v>
      </c>
      <c r="B300" t="s">
        <v>2211</v>
      </c>
      <c r="C300" t="s">
        <v>3697</v>
      </c>
      <c r="D300">
        <v>4.0846322525999996</v>
      </c>
      <c r="E300">
        <v>6.2565662525999999</v>
      </c>
      <c r="F300">
        <v>2.1719339999999998</v>
      </c>
      <c r="G300">
        <v>-3.9529359999999998</v>
      </c>
      <c r="H300">
        <v>-1.781002</v>
      </c>
      <c r="I300">
        <v>110</v>
      </c>
      <c r="J300" t="s">
        <v>4441</v>
      </c>
      <c r="P300" t="b">
        <f t="shared" si="12"/>
        <v>0</v>
      </c>
      <c r="Q300" t="b">
        <f t="shared" si="13"/>
        <v>0</v>
      </c>
      <c r="R300" t="b">
        <f t="shared" si="14"/>
        <v>0</v>
      </c>
    </row>
    <row r="301" spans="1:18" x14ac:dyDescent="0.25">
      <c r="A301" t="s">
        <v>1126</v>
      </c>
      <c r="B301" t="s">
        <v>2638</v>
      </c>
      <c r="C301" t="s">
        <v>4108</v>
      </c>
      <c r="D301">
        <v>4.0072930018999999</v>
      </c>
      <c r="E301">
        <v>6.3268170019000003</v>
      </c>
      <c r="F301">
        <v>2.3195239999999999</v>
      </c>
      <c r="G301">
        <v>-2.776526</v>
      </c>
      <c r="H301">
        <v>-0.45700200000000002</v>
      </c>
      <c r="I301">
        <v>192</v>
      </c>
      <c r="J301" t="s">
        <v>4441</v>
      </c>
      <c r="P301" t="b">
        <f t="shared" si="12"/>
        <v>0</v>
      </c>
      <c r="Q301" t="b">
        <f t="shared" si="13"/>
        <v>0</v>
      </c>
      <c r="R301" t="b">
        <f t="shared" si="14"/>
        <v>0</v>
      </c>
    </row>
    <row r="302" spans="1:18" x14ac:dyDescent="0.25">
      <c r="A302" t="s">
        <v>4560</v>
      </c>
      <c r="B302" t="s">
        <v>4716</v>
      </c>
      <c r="C302" t="s">
        <v>5382</v>
      </c>
      <c r="D302">
        <v>5.0670963754999896</v>
      </c>
      <c r="E302">
        <v>7.4142223754999996</v>
      </c>
      <c r="F302">
        <v>2.3471259999999998</v>
      </c>
      <c r="G302">
        <v>-4.2648700000000002</v>
      </c>
      <c r="H302">
        <v>-1.9177439999999999</v>
      </c>
      <c r="I302">
        <v>86</v>
      </c>
      <c r="J302" t="s">
        <v>4441</v>
      </c>
      <c r="P302" t="b">
        <f t="shared" si="12"/>
        <v>0</v>
      </c>
      <c r="Q302" t="b">
        <f t="shared" si="13"/>
        <v>0</v>
      </c>
      <c r="R302" t="b">
        <f t="shared" si="14"/>
        <v>0</v>
      </c>
    </row>
    <row r="303" spans="1:18" x14ac:dyDescent="0.25">
      <c r="A303" t="s">
        <v>1327</v>
      </c>
      <c r="B303" t="s">
        <v>2393</v>
      </c>
      <c r="C303" t="s">
        <v>3874</v>
      </c>
      <c r="D303">
        <v>4.3422009157000003</v>
      </c>
      <c r="E303">
        <v>6.8283159157000002</v>
      </c>
      <c r="F303">
        <v>2.4861149999999999</v>
      </c>
      <c r="G303">
        <v>-4.678445</v>
      </c>
      <c r="H303">
        <v>-2.1923300000000001</v>
      </c>
      <c r="I303">
        <v>86</v>
      </c>
      <c r="J303" t="s">
        <v>4441</v>
      </c>
      <c r="P303" t="b">
        <f t="shared" si="12"/>
        <v>0</v>
      </c>
      <c r="Q303" t="b">
        <f t="shared" si="13"/>
        <v>0</v>
      </c>
      <c r="R303" t="b">
        <f t="shared" si="14"/>
        <v>0</v>
      </c>
    </row>
    <row r="304" spans="1:18" x14ac:dyDescent="0.25">
      <c r="A304" t="s">
        <v>1477</v>
      </c>
      <c r="B304" t="s">
        <v>2631</v>
      </c>
      <c r="C304" t="s">
        <v>4101</v>
      </c>
      <c r="D304">
        <v>4.6277906207999999</v>
      </c>
      <c r="E304">
        <v>6.7187826207999999</v>
      </c>
      <c r="F304">
        <v>2.090992</v>
      </c>
      <c r="G304">
        <v>-4.2716060000000002</v>
      </c>
      <c r="H304">
        <v>-2.1806139999999998</v>
      </c>
      <c r="I304">
        <v>100</v>
      </c>
      <c r="J304" t="s">
        <v>4441</v>
      </c>
      <c r="P304" t="b">
        <f t="shared" si="12"/>
        <v>0</v>
      </c>
      <c r="Q304" t="b">
        <f t="shared" si="13"/>
        <v>0</v>
      </c>
      <c r="R304" t="b">
        <f t="shared" si="14"/>
        <v>0</v>
      </c>
    </row>
    <row r="305" spans="1:18" x14ac:dyDescent="0.25">
      <c r="A305" t="s">
        <v>1026</v>
      </c>
      <c r="B305" t="s">
        <v>2785</v>
      </c>
      <c r="C305" t="s">
        <v>4250</v>
      </c>
      <c r="D305">
        <v>3.9114195078999998</v>
      </c>
      <c r="E305">
        <v>6.0005675078999996</v>
      </c>
      <c r="F305">
        <v>2.0891479999999998</v>
      </c>
      <c r="G305">
        <v>-3.8597399999999999</v>
      </c>
      <c r="H305">
        <v>-1.7705919999999999</v>
      </c>
      <c r="I305">
        <v>139</v>
      </c>
      <c r="J305" t="s">
        <v>4441</v>
      </c>
      <c r="P305" t="b">
        <f t="shared" si="12"/>
        <v>0</v>
      </c>
      <c r="Q305" t="b">
        <f t="shared" si="13"/>
        <v>0</v>
      </c>
      <c r="R305" t="b">
        <f t="shared" si="14"/>
        <v>0</v>
      </c>
    </row>
    <row r="306" spans="1:18" x14ac:dyDescent="0.25">
      <c r="A306" t="s">
        <v>55</v>
      </c>
      <c r="B306" t="s">
        <v>2084</v>
      </c>
      <c r="C306" t="s">
        <v>3572</v>
      </c>
      <c r="D306">
        <v>4.2002708122999897</v>
      </c>
      <c r="E306">
        <v>6.1351148122999897</v>
      </c>
      <c r="F306">
        <v>1.93484399999999</v>
      </c>
      <c r="G306">
        <v>-3.0923129999999999</v>
      </c>
      <c r="H306">
        <v>-1.1574690000000001</v>
      </c>
      <c r="I306">
        <v>180</v>
      </c>
      <c r="J306" t="s">
        <v>4441</v>
      </c>
      <c r="P306" t="b">
        <f t="shared" si="12"/>
        <v>0</v>
      </c>
      <c r="Q306" t="b">
        <f t="shared" si="13"/>
        <v>0</v>
      </c>
      <c r="R306" t="b">
        <f t="shared" si="14"/>
        <v>0</v>
      </c>
    </row>
    <row r="307" spans="1:18" x14ac:dyDescent="0.25">
      <c r="A307" t="s">
        <v>1394</v>
      </c>
      <c r="B307" t="s">
        <v>2985</v>
      </c>
      <c r="C307" t="s">
        <v>4437</v>
      </c>
      <c r="D307">
        <v>3.8973834862999999</v>
      </c>
      <c r="E307">
        <v>5.9763814863000002</v>
      </c>
      <c r="F307">
        <v>2.0789979999999999</v>
      </c>
      <c r="G307">
        <v>-3.750877</v>
      </c>
      <c r="H307">
        <v>-1.6718789999999999</v>
      </c>
      <c r="I307">
        <v>66</v>
      </c>
      <c r="J307" t="s">
        <v>4441</v>
      </c>
      <c r="P307" t="b">
        <f t="shared" si="12"/>
        <v>0</v>
      </c>
      <c r="Q307" t="b">
        <f t="shared" si="13"/>
        <v>0</v>
      </c>
      <c r="R307" t="b">
        <f t="shared" si="14"/>
        <v>0</v>
      </c>
    </row>
    <row r="308" spans="1:18" x14ac:dyDescent="0.25">
      <c r="A308" t="s">
        <v>1023</v>
      </c>
      <c r="B308" t="s">
        <v>2543</v>
      </c>
      <c r="C308" t="s">
        <v>4018</v>
      </c>
      <c r="D308">
        <v>4.6184721234000001</v>
      </c>
      <c r="E308">
        <v>6.8112221234000003</v>
      </c>
      <c r="F308">
        <v>2.1927500000000002</v>
      </c>
      <c r="G308">
        <v>-3.8709630000000002</v>
      </c>
      <c r="H308">
        <v>-1.678213</v>
      </c>
      <c r="I308">
        <v>64</v>
      </c>
      <c r="J308" t="s">
        <v>4441</v>
      </c>
      <c r="P308" t="b">
        <f t="shared" si="12"/>
        <v>0</v>
      </c>
      <c r="Q308" t="b">
        <f t="shared" si="13"/>
        <v>0</v>
      </c>
      <c r="R308" t="b">
        <f t="shared" si="14"/>
        <v>0</v>
      </c>
    </row>
    <row r="309" spans="1:18" x14ac:dyDescent="0.25">
      <c r="A309" t="s">
        <v>391</v>
      </c>
      <c r="B309" t="s">
        <v>2215</v>
      </c>
      <c r="C309" t="s">
        <v>3701</v>
      </c>
      <c r="D309">
        <v>4.361711691</v>
      </c>
      <c r="E309">
        <v>6.9152506909999998</v>
      </c>
      <c r="F309">
        <v>2.5535389999999998</v>
      </c>
      <c r="G309">
        <v>-3.8828</v>
      </c>
      <c r="H309">
        <v>-1.329261</v>
      </c>
      <c r="I309">
        <v>74</v>
      </c>
      <c r="J309" t="s">
        <v>4441</v>
      </c>
      <c r="P309" t="b">
        <f t="shared" si="12"/>
        <v>0</v>
      </c>
      <c r="Q309" t="b">
        <f t="shared" si="13"/>
        <v>0</v>
      </c>
      <c r="R309" t="b">
        <f t="shared" si="14"/>
        <v>0</v>
      </c>
    </row>
    <row r="310" spans="1:18" x14ac:dyDescent="0.25">
      <c r="A310" t="s">
        <v>700</v>
      </c>
      <c r="B310" t="s">
        <v>1750</v>
      </c>
      <c r="C310" t="s">
        <v>3239</v>
      </c>
      <c r="D310">
        <v>3.78332766469999</v>
      </c>
      <c r="E310">
        <v>5.2064136646999897</v>
      </c>
      <c r="F310">
        <v>1.4230860000000001</v>
      </c>
      <c r="G310">
        <v>-1.953983</v>
      </c>
      <c r="H310">
        <v>-0.53089699999999995</v>
      </c>
      <c r="I310">
        <v>162</v>
      </c>
      <c r="J310" t="s">
        <v>4441</v>
      </c>
      <c r="P310" t="b">
        <f t="shared" si="12"/>
        <v>0</v>
      </c>
      <c r="Q310" t="b">
        <f t="shared" si="13"/>
        <v>0</v>
      </c>
      <c r="R310" t="b">
        <f t="shared" si="14"/>
        <v>0</v>
      </c>
    </row>
    <row r="311" spans="1:18" x14ac:dyDescent="0.25">
      <c r="A311" t="s">
        <v>578</v>
      </c>
      <c r="B311" t="s">
        <v>2363</v>
      </c>
      <c r="C311" t="s">
        <v>3844</v>
      </c>
      <c r="D311">
        <v>4.3816773918000003</v>
      </c>
      <c r="E311">
        <v>5.7374903917999998</v>
      </c>
      <c r="F311">
        <v>1.3558129999999999</v>
      </c>
      <c r="G311">
        <v>-2.6526749999999999</v>
      </c>
      <c r="H311">
        <v>-1.296862</v>
      </c>
      <c r="I311">
        <v>154</v>
      </c>
      <c r="J311" t="s">
        <v>4441</v>
      </c>
      <c r="P311" t="b">
        <f t="shared" si="12"/>
        <v>0</v>
      </c>
      <c r="Q311" t="b">
        <f t="shared" si="13"/>
        <v>0</v>
      </c>
      <c r="R311" t="b">
        <f t="shared" si="14"/>
        <v>0</v>
      </c>
    </row>
    <row r="312" spans="1:18" x14ac:dyDescent="0.25">
      <c r="A312" t="s">
        <v>832</v>
      </c>
      <c r="B312" t="s">
        <v>2776</v>
      </c>
      <c r="C312" t="s">
        <v>4241</v>
      </c>
      <c r="D312">
        <v>4.2816126387999898</v>
      </c>
      <c r="E312">
        <v>5.5398996387999997</v>
      </c>
      <c r="F312">
        <v>1.2582869999999999</v>
      </c>
      <c r="G312">
        <v>-2.446488</v>
      </c>
      <c r="H312">
        <v>-1.1882010000000001</v>
      </c>
      <c r="I312">
        <v>180</v>
      </c>
      <c r="J312" t="s">
        <v>4441</v>
      </c>
      <c r="P312" t="b">
        <f t="shared" si="12"/>
        <v>0</v>
      </c>
      <c r="Q312" t="b">
        <f t="shared" si="13"/>
        <v>0</v>
      </c>
      <c r="R312" t="b">
        <f t="shared" si="14"/>
        <v>0</v>
      </c>
    </row>
    <row r="313" spans="1:18" x14ac:dyDescent="0.25">
      <c r="A313" t="s">
        <v>1082</v>
      </c>
      <c r="B313" t="s">
        <v>2975</v>
      </c>
      <c r="C313" t="s">
        <v>4427</v>
      </c>
      <c r="D313">
        <v>3.9444706809999999</v>
      </c>
      <c r="E313">
        <v>6.060032681</v>
      </c>
      <c r="F313">
        <v>2.1155620000000002</v>
      </c>
      <c r="G313">
        <v>-2.7044700000000002</v>
      </c>
      <c r="H313">
        <v>-0.58890799999999999</v>
      </c>
      <c r="I313">
        <v>62</v>
      </c>
      <c r="J313" t="s">
        <v>4441</v>
      </c>
      <c r="P313" t="b">
        <f t="shared" si="12"/>
        <v>0</v>
      </c>
      <c r="Q313" t="b">
        <f t="shared" si="13"/>
        <v>0</v>
      </c>
      <c r="R313" t="b">
        <f t="shared" si="14"/>
        <v>0</v>
      </c>
    </row>
    <row r="314" spans="1:18" x14ac:dyDescent="0.25">
      <c r="A314" t="s">
        <v>324</v>
      </c>
      <c r="B314" t="s">
        <v>2510</v>
      </c>
      <c r="C314" t="s">
        <v>3986</v>
      </c>
      <c r="D314">
        <v>4.1765129926999904</v>
      </c>
      <c r="E314">
        <v>5.9728819926999996</v>
      </c>
      <c r="F314">
        <v>1.7963690000000001</v>
      </c>
      <c r="G314">
        <v>-2.6244130000000001</v>
      </c>
      <c r="H314">
        <v>-0.828044</v>
      </c>
      <c r="I314">
        <v>152</v>
      </c>
      <c r="J314" t="s">
        <v>4441</v>
      </c>
      <c r="P314" t="b">
        <f t="shared" si="12"/>
        <v>0</v>
      </c>
      <c r="Q314" t="b">
        <f t="shared" si="13"/>
        <v>0</v>
      </c>
      <c r="R314" t="b">
        <f t="shared" si="14"/>
        <v>0</v>
      </c>
    </row>
    <row r="315" spans="1:18" x14ac:dyDescent="0.25">
      <c r="A315" t="s">
        <v>4754</v>
      </c>
      <c r="B315" t="s">
        <v>5078</v>
      </c>
      <c r="C315" t="s">
        <v>5079</v>
      </c>
      <c r="D315">
        <v>4.1444128396000002</v>
      </c>
      <c r="E315">
        <v>6.1292558395999999</v>
      </c>
      <c r="F315">
        <v>1.9848429999999999</v>
      </c>
      <c r="G315">
        <v>-4.1476680000000004</v>
      </c>
      <c r="H315">
        <v>-2.1628250000000002</v>
      </c>
      <c r="I315">
        <v>78</v>
      </c>
      <c r="J315" t="s">
        <v>4441</v>
      </c>
      <c r="P315" t="b">
        <f t="shared" si="12"/>
        <v>0</v>
      </c>
      <c r="Q315" t="b">
        <f t="shared" si="13"/>
        <v>0</v>
      </c>
      <c r="R315" t="b">
        <f t="shared" si="14"/>
        <v>0</v>
      </c>
    </row>
    <row r="316" spans="1:18" x14ac:dyDescent="0.25">
      <c r="A316" t="s">
        <v>627</v>
      </c>
      <c r="B316" t="s">
        <v>1708</v>
      </c>
      <c r="C316" t="s">
        <v>3197</v>
      </c>
      <c r="D316">
        <v>4.3598244729999998</v>
      </c>
      <c r="E316">
        <v>6.2375784730000001</v>
      </c>
      <c r="F316">
        <v>1.8777539999999999</v>
      </c>
      <c r="G316">
        <v>-4.1022210000000001</v>
      </c>
      <c r="H316">
        <v>-2.2244670000000002</v>
      </c>
      <c r="I316">
        <v>78</v>
      </c>
      <c r="J316" t="s">
        <v>4441</v>
      </c>
      <c r="P316" t="b">
        <f t="shared" si="12"/>
        <v>0</v>
      </c>
      <c r="Q316" t="b">
        <f t="shared" si="13"/>
        <v>0</v>
      </c>
      <c r="R316" t="b">
        <f t="shared" si="14"/>
        <v>0</v>
      </c>
    </row>
    <row r="317" spans="1:18" x14ac:dyDescent="0.25">
      <c r="A317" t="s">
        <v>1059</v>
      </c>
      <c r="B317" t="s">
        <v>2006</v>
      </c>
      <c r="C317" t="s">
        <v>3495</v>
      </c>
      <c r="D317">
        <v>4.4209908526999904</v>
      </c>
      <c r="E317">
        <v>6.2180058526999904</v>
      </c>
      <c r="F317">
        <v>1.79701499999999</v>
      </c>
      <c r="G317">
        <v>-4.6015379999999997</v>
      </c>
      <c r="H317">
        <v>-2.8045230000000001</v>
      </c>
      <c r="I317">
        <v>70</v>
      </c>
      <c r="J317" t="s">
        <v>4441</v>
      </c>
      <c r="P317" t="b">
        <f t="shared" si="12"/>
        <v>0</v>
      </c>
      <c r="Q317" t="b">
        <f t="shared" si="13"/>
        <v>0</v>
      </c>
      <c r="R317" t="b">
        <f t="shared" si="14"/>
        <v>0</v>
      </c>
    </row>
    <row r="318" spans="1:18" x14ac:dyDescent="0.25">
      <c r="A318" t="s">
        <v>1271</v>
      </c>
      <c r="B318" t="s">
        <v>1606</v>
      </c>
      <c r="C318" t="s">
        <v>3096</v>
      </c>
      <c r="D318">
        <v>4.1204779116300001</v>
      </c>
      <c r="E318">
        <v>6.2076899116300002</v>
      </c>
      <c r="F318">
        <v>2.0872119999999899</v>
      </c>
      <c r="G318">
        <v>-5.3805009999999998</v>
      </c>
      <c r="H318">
        <v>-3.2932890000000001</v>
      </c>
      <c r="I318">
        <v>48</v>
      </c>
      <c r="J318" t="s">
        <v>4441</v>
      </c>
      <c r="P318" t="b">
        <f t="shared" si="12"/>
        <v>0</v>
      </c>
      <c r="Q318" t="b">
        <f t="shared" si="13"/>
        <v>0</v>
      </c>
      <c r="R318" t="b">
        <f t="shared" si="14"/>
        <v>0</v>
      </c>
    </row>
    <row r="319" spans="1:18" x14ac:dyDescent="0.25">
      <c r="A319" t="s">
        <v>4607</v>
      </c>
      <c r="B319" t="s">
        <v>4722</v>
      </c>
      <c r="C319" t="s">
        <v>5404</v>
      </c>
      <c r="D319">
        <v>4.4256536211000004</v>
      </c>
      <c r="E319">
        <v>6.5231826211000001</v>
      </c>
      <c r="F319">
        <v>2.0975290000000002</v>
      </c>
      <c r="G319">
        <v>-5.2343440000000001</v>
      </c>
      <c r="H319">
        <v>-3.1368149999999999</v>
      </c>
      <c r="I319">
        <v>50</v>
      </c>
      <c r="J319" t="s">
        <v>4441</v>
      </c>
      <c r="P319" t="b">
        <f t="shared" si="12"/>
        <v>0</v>
      </c>
      <c r="Q319" t="b">
        <f t="shared" si="13"/>
        <v>0</v>
      </c>
      <c r="R319" t="b">
        <f t="shared" si="14"/>
        <v>0</v>
      </c>
    </row>
    <row r="320" spans="1:18" x14ac:dyDescent="0.25">
      <c r="A320" t="s">
        <v>610</v>
      </c>
      <c r="B320" t="s">
        <v>2009</v>
      </c>
      <c r="C320" t="s">
        <v>3498</v>
      </c>
      <c r="D320">
        <v>3.8358780439000002</v>
      </c>
      <c r="E320">
        <v>6.1920440439000002</v>
      </c>
      <c r="F320">
        <v>2.356166</v>
      </c>
      <c r="G320">
        <v>-4.9102600000000001</v>
      </c>
      <c r="H320">
        <v>-2.5540940000000001</v>
      </c>
      <c r="I320">
        <v>64</v>
      </c>
      <c r="J320" t="s">
        <v>4441</v>
      </c>
      <c r="P320" t="b">
        <f t="shared" si="12"/>
        <v>0</v>
      </c>
      <c r="Q320" t="b">
        <f t="shared" si="13"/>
        <v>0</v>
      </c>
      <c r="R320" t="b">
        <f t="shared" si="14"/>
        <v>0</v>
      </c>
    </row>
    <row r="321" spans="1:18" x14ac:dyDescent="0.25">
      <c r="A321" t="s">
        <v>4860</v>
      </c>
      <c r="B321" t="s">
        <v>5071</v>
      </c>
      <c r="C321" t="s">
        <v>5072</v>
      </c>
      <c r="D321">
        <v>4.1127428627000002</v>
      </c>
      <c r="E321">
        <v>6.2663948627000003</v>
      </c>
      <c r="F321">
        <v>2.1536520000000001</v>
      </c>
      <c r="G321">
        <v>-5.0882300000000003</v>
      </c>
      <c r="H321">
        <v>-2.9345780000000001</v>
      </c>
      <c r="I321">
        <v>88</v>
      </c>
      <c r="J321" t="s">
        <v>4441</v>
      </c>
      <c r="P321" t="b">
        <f t="shared" si="12"/>
        <v>0</v>
      </c>
      <c r="Q321" t="b">
        <f t="shared" si="13"/>
        <v>0</v>
      </c>
      <c r="R321" t="b">
        <f t="shared" si="14"/>
        <v>0</v>
      </c>
    </row>
    <row r="322" spans="1:18" x14ac:dyDescent="0.25">
      <c r="A322" t="s">
        <v>531</v>
      </c>
      <c r="B322" t="s">
        <v>2774</v>
      </c>
      <c r="C322" t="s">
        <v>4239</v>
      </c>
      <c r="D322">
        <v>4.1142250135899996</v>
      </c>
      <c r="E322">
        <v>6.2256060135900002</v>
      </c>
      <c r="F322">
        <v>2.1113810000000002</v>
      </c>
      <c r="G322">
        <v>-5.320837</v>
      </c>
      <c r="H322">
        <v>-3.2094559999999999</v>
      </c>
      <c r="I322">
        <v>86</v>
      </c>
      <c r="J322" t="s">
        <v>4441</v>
      </c>
      <c r="P322" t="b">
        <f t="shared" si="12"/>
        <v>0</v>
      </c>
      <c r="Q322" t="b">
        <f t="shared" si="13"/>
        <v>0</v>
      </c>
      <c r="R322" t="b">
        <f t="shared" si="14"/>
        <v>0</v>
      </c>
    </row>
    <row r="323" spans="1:18" x14ac:dyDescent="0.25">
      <c r="A323" t="s">
        <v>1040</v>
      </c>
      <c r="B323" t="s">
        <v>2886</v>
      </c>
      <c r="C323" t="s">
        <v>4349</v>
      </c>
      <c r="D323">
        <v>4.3575742386999998</v>
      </c>
      <c r="E323">
        <v>6.1410792386999997</v>
      </c>
      <c r="F323">
        <v>1.7835049999999999</v>
      </c>
      <c r="G323">
        <v>-4.4914969999999999</v>
      </c>
      <c r="H323">
        <v>-2.707992</v>
      </c>
      <c r="I323">
        <v>172</v>
      </c>
      <c r="J323" t="s">
        <v>4441</v>
      </c>
      <c r="P323" t="b">
        <f t="shared" ref="P323:P386" si="15">IF(AND($M$5 &lt; -D323, $M$4 &gt; -E323, F323 &gt; 1.9, F323 &lt; 2.5), TRUE, FALSE)</f>
        <v>0</v>
      </c>
      <c r="Q323" t="b">
        <f t="shared" ref="Q323:Q386" si="16">IF(AND($M$6 &lt; -D323, $M$4 &gt; -E323, F323 &gt; 1.9, F323 &lt; 2.5), TRUE, FALSE)</f>
        <v>0</v>
      </c>
      <c r="R323" t="b">
        <f t="shared" ref="R323:R386" si="17">IF(AND($M$7 &lt; -D323, $M$4 &gt; -E323, F323 &gt; 1.9, F323 &lt; 2.5), TRUE, FALSE)</f>
        <v>0</v>
      </c>
    </row>
    <row r="324" spans="1:18" x14ac:dyDescent="0.25">
      <c r="A324" t="s">
        <v>236</v>
      </c>
      <c r="B324" t="s">
        <v>2369</v>
      </c>
      <c r="C324" t="s">
        <v>3850</v>
      </c>
      <c r="D324">
        <v>3.9049084253999999</v>
      </c>
      <c r="E324">
        <v>5.7790264253999997</v>
      </c>
      <c r="F324">
        <v>1.874118</v>
      </c>
      <c r="G324">
        <v>-4.0316590000000003</v>
      </c>
      <c r="H324">
        <v>-2.1575410000000002</v>
      </c>
      <c r="I324">
        <v>90</v>
      </c>
      <c r="J324" t="s">
        <v>4441</v>
      </c>
      <c r="P324" t="b">
        <f t="shared" si="15"/>
        <v>0</v>
      </c>
      <c r="Q324" t="b">
        <f t="shared" si="16"/>
        <v>0</v>
      </c>
      <c r="R324" t="b">
        <f t="shared" si="17"/>
        <v>0</v>
      </c>
    </row>
    <row r="325" spans="1:18" x14ac:dyDescent="0.25">
      <c r="A325" t="s">
        <v>1150</v>
      </c>
      <c r="B325" t="s">
        <v>2603</v>
      </c>
      <c r="C325" t="s">
        <v>4076</v>
      </c>
      <c r="D325">
        <v>3.1770534177999901</v>
      </c>
      <c r="E325">
        <v>5.2809884177999997</v>
      </c>
      <c r="F325">
        <v>2.1039349999999999</v>
      </c>
      <c r="G325">
        <v>-2.9664640000000002</v>
      </c>
      <c r="H325">
        <v>-0.86252899999999999</v>
      </c>
      <c r="I325">
        <v>112</v>
      </c>
      <c r="J325" t="s">
        <v>4441</v>
      </c>
      <c r="P325" t="b">
        <f t="shared" si="15"/>
        <v>0</v>
      </c>
      <c r="Q325" t="b">
        <f t="shared" si="16"/>
        <v>0</v>
      </c>
      <c r="R325" t="b">
        <f t="shared" si="17"/>
        <v>0</v>
      </c>
    </row>
    <row r="326" spans="1:18" x14ac:dyDescent="0.25">
      <c r="A326" t="s">
        <v>1175</v>
      </c>
      <c r="B326" t="s">
        <v>2686</v>
      </c>
      <c r="C326" t="s">
        <v>4156</v>
      </c>
      <c r="D326">
        <v>4.0411619981999998</v>
      </c>
      <c r="E326">
        <v>6.3491999981999996</v>
      </c>
      <c r="F326">
        <v>2.3080379999999998</v>
      </c>
      <c r="G326">
        <v>-4.5608420000000001</v>
      </c>
      <c r="H326">
        <v>-2.2528039999999998</v>
      </c>
      <c r="I326">
        <v>78</v>
      </c>
      <c r="J326" t="s">
        <v>4441</v>
      </c>
      <c r="P326" t="b">
        <f t="shared" si="15"/>
        <v>0</v>
      </c>
      <c r="Q326" t="b">
        <f t="shared" si="16"/>
        <v>0</v>
      </c>
      <c r="R326" t="b">
        <f t="shared" si="17"/>
        <v>0</v>
      </c>
    </row>
    <row r="327" spans="1:18" x14ac:dyDescent="0.25">
      <c r="A327" t="s">
        <v>1045</v>
      </c>
      <c r="B327" t="s">
        <v>1812</v>
      </c>
      <c r="C327" t="s">
        <v>3301</v>
      </c>
      <c r="D327">
        <v>4.3077641126999904</v>
      </c>
      <c r="E327">
        <v>6.2558421126999999</v>
      </c>
      <c r="F327">
        <v>1.948078</v>
      </c>
      <c r="G327">
        <v>-4.0058100000000003</v>
      </c>
      <c r="H327">
        <v>-2.0577320000000001</v>
      </c>
      <c r="I327">
        <v>72</v>
      </c>
      <c r="J327" t="s">
        <v>4441</v>
      </c>
      <c r="P327" t="b">
        <f t="shared" si="15"/>
        <v>0</v>
      </c>
      <c r="Q327" t="b">
        <f t="shared" si="16"/>
        <v>0</v>
      </c>
      <c r="R327" t="b">
        <f t="shared" si="17"/>
        <v>0</v>
      </c>
    </row>
    <row r="328" spans="1:18" x14ac:dyDescent="0.25">
      <c r="A328" t="s">
        <v>11</v>
      </c>
      <c r="B328" t="s">
        <v>1930</v>
      </c>
      <c r="C328" t="s">
        <v>3419</v>
      </c>
      <c r="D328">
        <v>3.4617703371999999</v>
      </c>
      <c r="E328">
        <v>5.3196433371999996</v>
      </c>
      <c r="F328">
        <v>1.8578730000000001</v>
      </c>
      <c r="G328">
        <v>-4.07287</v>
      </c>
      <c r="H328">
        <v>-2.2149969999999999</v>
      </c>
      <c r="I328">
        <v>64</v>
      </c>
      <c r="J328" t="s">
        <v>4441</v>
      </c>
      <c r="P328" t="b">
        <f t="shared" si="15"/>
        <v>0</v>
      </c>
      <c r="Q328" t="b">
        <f t="shared" si="16"/>
        <v>0</v>
      </c>
      <c r="R328" t="b">
        <f t="shared" si="17"/>
        <v>0</v>
      </c>
    </row>
    <row r="329" spans="1:18" x14ac:dyDescent="0.25">
      <c r="A329" t="s">
        <v>74</v>
      </c>
      <c r="B329" t="s">
        <v>2640</v>
      </c>
      <c r="C329" t="s">
        <v>4110</v>
      </c>
      <c r="D329">
        <v>3.2209192351999998</v>
      </c>
      <c r="E329">
        <v>5.4560162351999999</v>
      </c>
      <c r="F329">
        <v>2.2350970000000001</v>
      </c>
      <c r="G329">
        <v>-3.5811280000000001</v>
      </c>
      <c r="H329">
        <v>-1.346031</v>
      </c>
      <c r="I329">
        <v>104</v>
      </c>
      <c r="J329" t="s">
        <v>4441</v>
      </c>
      <c r="P329" t="b">
        <f t="shared" si="15"/>
        <v>0</v>
      </c>
      <c r="Q329" t="b">
        <f t="shared" si="16"/>
        <v>0</v>
      </c>
      <c r="R329" t="b">
        <f t="shared" si="17"/>
        <v>0</v>
      </c>
    </row>
    <row r="330" spans="1:18" x14ac:dyDescent="0.25">
      <c r="A330" t="s">
        <v>1254</v>
      </c>
      <c r="B330" t="s">
        <v>1533</v>
      </c>
      <c r="C330" t="s">
        <v>3022</v>
      </c>
      <c r="D330">
        <v>2.30542468519999</v>
      </c>
      <c r="E330">
        <v>4.4270246851999904</v>
      </c>
      <c r="F330">
        <v>2.1215999999999999</v>
      </c>
      <c r="G330">
        <v>-2.4233579999999999</v>
      </c>
      <c r="H330">
        <v>-0.30175800000000003</v>
      </c>
      <c r="I330">
        <v>158</v>
      </c>
      <c r="J330" t="s">
        <v>4441</v>
      </c>
      <c r="P330" t="b">
        <f t="shared" si="15"/>
        <v>0</v>
      </c>
      <c r="Q330" t="b">
        <f t="shared" si="16"/>
        <v>0</v>
      </c>
      <c r="R330" t="b">
        <f t="shared" si="17"/>
        <v>0</v>
      </c>
    </row>
    <row r="331" spans="1:18" x14ac:dyDescent="0.25">
      <c r="A331" t="s">
        <v>759</v>
      </c>
      <c r="B331" t="s">
        <v>2468</v>
      </c>
      <c r="C331" t="s">
        <v>3947</v>
      </c>
      <c r="D331">
        <v>3.6817213013999899</v>
      </c>
      <c r="E331">
        <v>5.7942533013999897</v>
      </c>
      <c r="F331">
        <v>2.1125319999999999</v>
      </c>
      <c r="G331">
        <v>-4.4043359999999998</v>
      </c>
      <c r="H331">
        <v>-2.291804</v>
      </c>
      <c r="I331">
        <v>88</v>
      </c>
      <c r="J331" t="s">
        <v>4441</v>
      </c>
      <c r="P331" t="b">
        <f t="shared" si="15"/>
        <v>1</v>
      </c>
      <c r="Q331" t="b">
        <f t="shared" si="16"/>
        <v>0</v>
      </c>
      <c r="R331" t="b">
        <f t="shared" si="17"/>
        <v>0</v>
      </c>
    </row>
    <row r="332" spans="1:18" x14ac:dyDescent="0.25">
      <c r="A332" t="s">
        <v>946</v>
      </c>
      <c r="B332" t="s">
        <v>2479</v>
      </c>
      <c r="C332" t="s">
        <v>3957</v>
      </c>
      <c r="D332">
        <v>3.1611905550000001</v>
      </c>
      <c r="E332">
        <v>5.096859555</v>
      </c>
      <c r="F332">
        <v>1.9356689999999901</v>
      </c>
      <c r="G332">
        <v>-3.7510599999999998</v>
      </c>
      <c r="H332">
        <v>-1.815391</v>
      </c>
      <c r="I332">
        <v>120</v>
      </c>
      <c r="J332" t="s">
        <v>4441</v>
      </c>
      <c r="P332" t="b">
        <f t="shared" si="15"/>
        <v>0</v>
      </c>
      <c r="Q332" t="b">
        <f t="shared" si="16"/>
        <v>0</v>
      </c>
      <c r="R332" t="b">
        <f t="shared" si="17"/>
        <v>0</v>
      </c>
    </row>
    <row r="333" spans="1:18" x14ac:dyDescent="0.25">
      <c r="A333" t="s">
        <v>856</v>
      </c>
      <c r="B333" t="s">
        <v>1761</v>
      </c>
      <c r="C333" t="s">
        <v>3250</v>
      </c>
      <c r="D333">
        <v>4.7211086600999996</v>
      </c>
      <c r="E333">
        <v>6.6786856601000002</v>
      </c>
      <c r="F333">
        <v>1.9575769999999999</v>
      </c>
      <c r="G333">
        <v>-5.2081410000000004</v>
      </c>
      <c r="H333">
        <v>-3.2505639999999998</v>
      </c>
      <c r="I333">
        <v>86</v>
      </c>
      <c r="J333" t="s">
        <v>4441</v>
      </c>
      <c r="P333" t="b">
        <f t="shared" si="15"/>
        <v>0</v>
      </c>
      <c r="Q333" t="b">
        <f t="shared" si="16"/>
        <v>0</v>
      </c>
      <c r="R333" t="b">
        <f t="shared" si="17"/>
        <v>0</v>
      </c>
    </row>
    <row r="334" spans="1:18" x14ac:dyDescent="0.25">
      <c r="A334" t="s">
        <v>233</v>
      </c>
      <c r="B334" t="s">
        <v>2762</v>
      </c>
      <c r="C334" t="s">
        <v>4229</v>
      </c>
      <c r="D334">
        <v>3.37514880409999</v>
      </c>
      <c r="E334">
        <v>5.6757228040999896</v>
      </c>
      <c r="F334">
        <v>2.3005739999999899</v>
      </c>
      <c r="G334">
        <v>-4.3873699999999998</v>
      </c>
      <c r="H334">
        <v>-2.0867960000000001</v>
      </c>
      <c r="I334">
        <v>86</v>
      </c>
      <c r="J334" t="s">
        <v>4441</v>
      </c>
      <c r="P334" t="b">
        <f t="shared" si="15"/>
        <v>1</v>
      </c>
      <c r="Q334" t="b">
        <f t="shared" si="16"/>
        <v>1</v>
      </c>
      <c r="R334" t="b">
        <f t="shared" si="17"/>
        <v>1</v>
      </c>
    </row>
    <row r="335" spans="1:18" x14ac:dyDescent="0.25">
      <c r="A335" t="s">
        <v>1047</v>
      </c>
      <c r="B335" t="s">
        <v>2028</v>
      </c>
      <c r="C335" t="s">
        <v>3517</v>
      </c>
      <c r="D335">
        <v>3.2216710120999998</v>
      </c>
      <c r="E335">
        <v>5.1861320120999999</v>
      </c>
      <c r="F335">
        <v>1.964461</v>
      </c>
      <c r="G335">
        <v>-3.5011990000000002</v>
      </c>
      <c r="H335">
        <v>-1.5367379999999999</v>
      </c>
      <c r="I335">
        <v>120</v>
      </c>
      <c r="J335" t="s">
        <v>4441</v>
      </c>
      <c r="P335" t="b">
        <f t="shared" si="15"/>
        <v>0</v>
      </c>
      <c r="Q335" t="b">
        <f t="shared" si="16"/>
        <v>0</v>
      </c>
      <c r="R335" t="b">
        <f t="shared" si="17"/>
        <v>0</v>
      </c>
    </row>
    <row r="336" spans="1:18" x14ac:dyDescent="0.25">
      <c r="A336" t="s">
        <v>48</v>
      </c>
      <c r="B336" t="s">
        <v>2255</v>
      </c>
      <c r="C336" t="s">
        <v>3740</v>
      </c>
      <c r="D336">
        <v>4.0534193593000003</v>
      </c>
      <c r="E336">
        <v>6.4834623592999998</v>
      </c>
      <c r="F336">
        <v>2.430043</v>
      </c>
      <c r="G336">
        <v>-5.1462370000000002</v>
      </c>
      <c r="H336">
        <v>-2.7161940000000002</v>
      </c>
      <c r="I336">
        <v>106</v>
      </c>
      <c r="J336" t="s">
        <v>4441</v>
      </c>
      <c r="P336" t="b">
        <f t="shared" si="15"/>
        <v>0</v>
      </c>
      <c r="Q336" t="b">
        <f t="shared" si="16"/>
        <v>0</v>
      </c>
      <c r="R336" t="b">
        <f t="shared" si="17"/>
        <v>0</v>
      </c>
    </row>
    <row r="337" spans="1:18" x14ac:dyDescent="0.25">
      <c r="A337" t="s">
        <v>423</v>
      </c>
      <c r="B337" t="s">
        <v>2192</v>
      </c>
      <c r="C337" t="s">
        <v>3678</v>
      </c>
      <c r="D337">
        <v>4.9053213611999897</v>
      </c>
      <c r="E337">
        <v>6.9350463611999897</v>
      </c>
      <c r="F337">
        <v>2.029725</v>
      </c>
      <c r="G337">
        <v>-5.0166279999999999</v>
      </c>
      <c r="H337">
        <v>-2.9869029999999999</v>
      </c>
      <c r="I337">
        <v>136</v>
      </c>
      <c r="J337" t="s">
        <v>4441</v>
      </c>
      <c r="P337" t="b">
        <f t="shared" si="15"/>
        <v>0</v>
      </c>
      <c r="Q337" t="b">
        <f t="shared" si="16"/>
        <v>0</v>
      </c>
      <c r="R337" t="b">
        <f t="shared" si="17"/>
        <v>0</v>
      </c>
    </row>
    <row r="338" spans="1:18" x14ac:dyDescent="0.25">
      <c r="A338" t="s">
        <v>150</v>
      </c>
      <c r="B338" t="s">
        <v>2159</v>
      </c>
      <c r="C338" t="s">
        <v>3646</v>
      </c>
      <c r="D338">
        <v>3.5309516315999998</v>
      </c>
      <c r="E338">
        <v>5.8613086316</v>
      </c>
      <c r="F338">
        <v>2.3303569999999998</v>
      </c>
      <c r="G338">
        <v>-4.7118200000000003</v>
      </c>
      <c r="H338">
        <v>-2.3814630000000001</v>
      </c>
      <c r="I338">
        <v>104</v>
      </c>
      <c r="J338" t="s">
        <v>4441</v>
      </c>
      <c r="P338" t="b">
        <f t="shared" si="15"/>
        <v>1</v>
      </c>
      <c r="Q338" t="b">
        <f t="shared" si="16"/>
        <v>1</v>
      </c>
      <c r="R338" t="b">
        <f t="shared" si="17"/>
        <v>0</v>
      </c>
    </row>
    <row r="339" spans="1:18" x14ac:dyDescent="0.25">
      <c r="A339" t="s">
        <v>4876</v>
      </c>
      <c r="B339" t="s">
        <v>5611</v>
      </c>
      <c r="C339" t="s">
        <v>5612</v>
      </c>
      <c r="D339">
        <v>3.9051419566000001</v>
      </c>
      <c r="E339">
        <v>5.8594359565999996</v>
      </c>
      <c r="F339">
        <v>1.954294</v>
      </c>
      <c r="G339">
        <v>-4.6882760000000001</v>
      </c>
      <c r="H339">
        <v>-2.7339820000000001</v>
      </c>
      <c r="I339">
        <v>100</v>
      </c>
      <c r="J339" t="s">
        <v>4441</v>
      </c>
      <c r="P339" t="b">
        <f t="shared" si="15"/>
        <v>0</v>
      </c>
      <c r="Q339" t="b">
        <f t="shared" si="16"/>
        <v>0</v>
      </c>
      <c r="R339" t="b">
        <f t="shared" si="17"/>
        <v>0</v>
      </c>
    </row>
    <row r="340" spans="1:18" x14ac:dyDescent="0.25">
      <c r="A340" t="s">
        <v>971</v>
      </c>
      <c r="B340" t="s">
        <v>1672</v>
      </c>
      <c r="C340" t="s">
        <v>3161</v>
      </c>
      <c r="D340">
        <v>2.6154417092000002</v>
      </c>
      <c r="E340">
        <v>4.6860097092000004</v>
      </c>
      <c r="F340">
        <v>2.0705680000000002</v>
      </c>
      <c r="G340">
        <v>-3.2865150000000001</v>
      </c>
      <c r="H340">
        <v>-1.2159469999999999</v>
      </c>
      <c r="I340">
        <v>164</v>
      </c>
      <c r="J340" t="s">
        <v>4441</v>
      </c>
      <c r="P340" t="b">
        <f t="shared" si="15"/>
        <v>0</v>
      </c>
      <c r="Q340" t="b">
        <f t="shared" si="16"/>
        <v>0</v>
      </c>
      <c r="R340" t="b">
        <f t="shared" si="17"/>
        <v>0</v>
      </c>
    </row>
    <row r="341" spans="1:18" x14ac:dyDescent="0.25">
      <c r="A341" t="s">
        <v>925</v>
      </c>
      <c r="B341" t="s">
        <v>1747</v>
      </c>
      <c r="C341" t="s">
        <v>3236</v>
      </c>
      <c r="D341">
        <v>4.4522015561000003</v>
      </c>
      <c r="E341">
        <v>5.0327925560999898</v>
      </c>
      <c r="F341">
        <v>0.58059099999999897</v>
      </c>
      <c r="G341">
        <v>-3.9741209999999998</v>
      </c>
      <c r="H341">
        <v>-3.3935300000000002</v>
      </c>
      <c r="I341">
        <v>104</v>
      </c>
      <c r="J341" t="s">
        <v>4441</v>
      </c>
      <c r="P341" t="b">
        <f t="shared" si="15"/>
        <v>0</v>
      </c>
      <c r="Q341" t="b">
        <f t="shared" si="16"/>
        <v>0</v>
      </c>
      <c r="R341" t="b">
        <f t="shared" si="17"/>
        <v>0</v>
      </c>
    </row>
    <row r="342" spans="1:18" x14ac:dyDescent="0.25">
      <c r="A342" t="s">
        <v>5008</v>
      </c>
      <c r="B342" t="s">
        <v>5156</v>
      </c>
      <c r="C342" t="s">
        <v>5157</v>
      </c>
      <c r="D342">
        <v>4.2743613391000004</v>
      </c>
      <c r="E342">
        <v>5.9147193391000004</v>
      </c>
      <c r="F342">
        <v>1.640358</v>
      </c>
      <c r="G342">
        <v>-4.6997410000000004</v>
      </c>
      <c r="H342">
        <v>-3.059383</v>
      </c>
      <c r="I342">
        <v>126</v>
      </c>
      <c r="J342" t="s">
        <v>4441</v>
      </c>
      <c r="P342" t="b">
        <f t="shared" si="15"/>
        <v>0</v>
      </c>
      <c r="Q342" t="b">
        <f t="shared" si="16"/>
        <v>0</v>
      </c>
      <c r="R342" t="b">
        <f t="shared" si="17"/>
        <v>0</v>
      </c>
    </row>
    <row r="343" spans="1:18" x14ac:dyDescent="0.25">
      <c r="A343" t="s">
        <v>4628</v>
      </c>
      <c r="B343" t="s">
        <v>4726</v>
      </c>
      <c r="C343" t="s">
        <v>5422</v>
      </c>
      <c r="D343">
        <v>4.1331263335199999</v>
      </c>
      <c r="E343">
        <v>5.7993263335199998</v>
      </c>
      <c r="F343">
        <v>1.6661999999999999</v>
      </c>
      <c r="G343">
        <v>-4.9894509999999999</v>
      </c>
      <c r="H343">
        <v>-3.323251</v>
      </c>
      <c r="I343">
        <v>116</v>
      </c>
      <c r="J343" t="s">
        <v>4441</v>
      </c>
      <c r="P343" t="b">
        <f t="shared" si="15"/>
        <v>0</v>
      </c>
      <c r="Q343" t="b">
        <f t="shared" si="16"/>
        <v>0</v>
      </c>
      <c r="R343" t="b">
        <f t="shared" si="17"/>
        <v>0</v>
      </c>
    </row>
    <row r="344" spans="1:18" x14ac:dyDescent="0.25">
      <c r="A344" t="s">
        <v>452</v>
      </c>
      <c r="B344" t="s">
        <v>2330</v>
      </c>
      <c r="C344" t="s">
        <v>3813</v>
      </c>
      <c r="D344">
        <v>4.0731145130099904</v>
      </c>
      <c r="E344">
        <v>5.8553395130099997</v>
      </c>
      <c r="F344">
        <v>1.7822249999999999</v>
      </c>
      <c r="G344">
        <v>-5.0030619999999999</v>
      </c>
      <c r="H344">
        <v>-3.220837</v>
      </c>
      <c r="I344">
        <v>128</v>
      </c>
      <c r="J344" t="s">
        <v>4441</v>
      </c>
      <c r="P344" t="b">
        <f t="shared" si="15"/>
        <v>0</v>
      </c>
      <c r="Q344" t="b">
        <f t="shared" si="16"/>
        <v>0</v>
      </c>
      <c r="R344" t="b">
        <f t="shared" si="17"/>
        <v>0</v>
      </c>
    </row>
    <row r="345" spans="1:18" x14ac:dyDescent="0.25">
      <c r="A345" t="s">
        <v>5026</v>
      </c>
      <c r="B345" t="s">
        <v>5386</v>
      </c>
      <c r="C345" t="s">
        <v>5387</v>
      </c>
      <c r="D345">
        <v>4.4118111863999996</v>
      </c>
      <c r="E345">
        <v>7.2089041863999999</v>
      </c>
      <c r="F345">
        <v>2.7970929999999998</v>
      </c>
      <c r="G345">
        <v>-4.4020250000000001</v>
      </c>
      <c r="H345">
        <v>-1.604932</v>
      </c>
      <c r="I345">
        <v>142</v>
      </c>
      <c r="J345" t="s">
        <v>4441</v>
      </c>
      <c r="P345" t="b">
        <f t="shared" si="15"/>
        <v>0</v>
      </c>
      <c r="Q345" t="b">
        <f t="shared" si="16"/>
        <v>0</v>
      </c>
      <c r="R345" t="b">
        <f t="shared" si="17"/>
        <v>0</v>
      </c>
    </row>
    <row r="346" spans="1:18" x14ac:dyDescent="0.25">
      <c r="A346" t="s">
        <v>244</v>
      </c>
      <c r="B346" t="s">
        <v>2669</v>
      </c>
      <c r="C346" t="s">
        <v>4139</v>
      </c>
      <c r="D346">
        <v>4.6628560160999903</v>
      </c>
      <c r="E346">
        <v>6.6068090160999997</v>
      </c>
      <c r="F346">
        <v>1.943953</v>
      </c>
      <c r="G346">
        <v>-4.0085839999999999</v>
      </c>
      <c r="H346">
        <v>-2.0646309999999999</v>
      </c>
      <c r="I346">
        <v>132</v>
      </c>
      <c r="J346" t="s">
        <v>4441</v>
      </c>
      <c r="P346" t="b">
        <f t="shared" si="15"/>
        <v>0</v>
      </c>
      <c r="Q346" t="b">
        <f t="shared" si="16"/>
        <v>0</v>
      </c>
      <c r="R346" t="b">
        <f t="shared" si="17"/>
        <v>0</v>
      </c>
    </row>
    <row r="347" spans="1:18" x14ac:dyDescent="0.25">
      <c r="A347" t="s">
        <v>1064</v>
      </c>
      <c r="B347" t="s">
        <v>2808</v>
      </c>
      <c r="C347" t="s">
        <v>4272</v>
      </c>
      <c r="D347">
        <v>3.9571766406000002</v>
      </c>
      <c r="E347">
        <v>5.9744776406</v>
      </c>
      <c r="F347">
        <v>2.0173009999999998</v>
      </c>
      <c r="G347">
        <v>-4.1731829999999999</v>
      </c>
      <c r="H347">
        <v>-2.1558820000000001</v>
      </c>
      <c r="I347">
        <v>72</v>
      </c>
      <c r="J347" t="s">
        <v>4441</v>
      </c>
      <c r="P347" t="b">
        <f t="shared" si="15"/>
        <v>0</v>
      </c>
      <c r="Q347" t="b">
        <f t="shared" si="16"/>
        <v>0</v>
      </c>
      <c r="R347" t="b">
        <f t="shared" si="17"/>
        <v>0</v>
      </c>
    </row>
    <row r="348" spans="1:18" x14ac:dyDescent="0.25">
      <c r="A348" t="s">
        <v>395</v>
      </c>
      <c r="B348" t="s">
        <v>1889</v>
      </c>
      <c r="C348" t="s">
        <v>3378</v>
      </c>
      <c r="D348">
        <v>4.4786455481000003</v>
      </c>
      <c r="E348">
        <v>6.6985525481000003</v>
      </c>
      <c r="F348">
        <v>2.2199070000000001</v>
      </c>
      <c r="G348">
        <v>-5.1597629999999999</v>
      </c>
      <c r="H348">
        <v>-2.9398559999999998</v>
      </c>
      <c r="I348">
        <v>88</v>
      </c>
      <c r="J348" t="s">
        <v>4441</v>
      </c>
      <c r="P348" t="b">
        <f t="shared" si="15"/>
        <v>0</v>
      </c>
      <c r="Q348" t="b">
        <f t="shared" si="16"/>
        <v>0</v>
      </c>
      <c r="R348" t="b">
        <f t="shared" si="17"/>
        <v>0</v>
      </c>
    </row>
    <row r="349" spans="1:18" x14ac:dyDescent="0.25">
      <c r="A349" t="s">
        <v>1090</v>
      </c>
      <c r="B349" t="s">
        <v>2861</v>
      </c>
      <c r="C349" t="s">
        <v>4325</v>
      </c>
      <c r="D349">
        <v>3.1930663255999998</v>
      </c>
      <c r="E349">
        <v>4.7844253256</v>
      </c>
      <c r="F349">
        <v>1.591359</v>
      </c>
      <c r="G349">
        <v>-3.516893</v>
      </c>
      <c r="H349">
        <v>-1.9255340000000001</v>
      </c>
      <c r="I349">
        <v>80</v>
      </c>
      <c r="J349" t="s">
        <v>4441</v>
      </c>
      <c r="P349" t="b">
        <f t="shared" si="15"/>
        <v>0</v>
      </c>
      <c r="Q349" t="b">
        <f t="shared" si="16"/>
        <v>0</v>
      </c>
      <c r="R349" t="b">
        <f t="shared" si="17"/>
        <v>0</v>
      </c>
    </row>
    <row r="350" spans="1:18" x14ac:dyDescent="0.25">
      <c r="A350" t="s">
        <v>1490</v>
      </c>
      <c r="B350" t="s">
        <v>2465</v>
      </c>
      <c r="C350" t="s">
        <v>3944</v>
      </c>
      <c r="D350">
        <v>3.7723912603</v>
      </c>
      <c r="E350">
        <v>6.0322442602999997</v>
      </c>
      <c r="F350">
        <v>2.2598530000000001</v>
      </c>
      <c r="G350">
        <v>-4.3769270000000002</v>
      </c>
      <c r="H350">
        <v>-2.1170740000000001</v>
      </c>
      <c r="I350">
        <v>100</v>
      </c>
      <c r="J350" t="s">
        <v>4441</v>
      </c>
      <c r="P350" t="b">
        <f t="shared" si="15"/>
        <v>1</v>
      </c>
      <c r="Q350" t="b">
        <f t="shared" si="16"/>
        <v>0</v>
      </c>
      <c r="R350" t="b">
        <f t="shared" si="17"/>
        <v>0</v>
      </c>
    </row>
    <row r="351" spans="1:18" x14ac:dyDescent="0.25">
      <c r="A351" t="s">
        <v>697</v>
      </c>
      <c r="B351" t="s">
        <v>2261</v>
      </c>
      <c r="C351" t="s">
        <v>3745</v>
      </c>
      <c r="D351">
        <v>4.1656073654999997</v>
      </c>
      <c r="E351">
        <v>6.4588853654999996</v>
      </c>
      <c r="F351">
        <v>2.2932779999999902</v>
      </c>
      <c r="G351">
        <v>-5.0332239999999997</v>
      </c>
      <c r="H351">
        <v>-2.7399460000000002</v>
      </c>
      <c r="I351">
        <v>104</v>
      </c>
      <c r="J351" t="s">
        <v>4441</v>
      </c>
      <c r="P351" t="b">
        <f t="shared" si="15"/>
        <v>0</v>
      </c>
      <c r="Q351" t="b">
        <f t="shared" si="16"/>
        <v>0</v>
      </c>
      <c r="R351" t="b">
        <f t="shared" si="17"/>
        <v>0</v>
      </c>
    </row>
    <row r="352" spans="1:18" x14ac:dyDescent="0.25">
      <c r="A352" t="s">
        <v>4755</v>
      </c>
      <c r="B352" t="s">
        <v>5322</v>
      </c>
      <c r="C352" t="s">
        <v>5323</v>
      </c>
      <c r="D352">
        <v>5.4883259892999998</v>
      </c>
      <c r="E352">
        <v>8.2335359893</v>
      </c>
      <c r="F352">
        <v>2.7452099999999899</v>
      </c>
      <c r="G352">
        <v>-6.2545719999999996</v>
      </c>
      <c r="H352">
        <v>-3.5093619999999999</v>
      </c>
      <c r="I352">
        <v>108</v>
      </c>
      <c r="J352" t="s">
        <v>4441</v>
      </c>
      <c r="P352" t="b">
        <f t="shared" si="15"/>
        <v>0</v>
      </c>
      <c r="Q352" t="b">
        <f t="shared" si="16"/>
        <v>0</v>
      </c>
      <c r="R352" t="b">
        <f t="shared" si="17"/>
        <v>0</v>
      </c>
    </row>
    <row r="353" spans="1:18" x14ac:dyDescent="0.25">
      <c r="A353" t="s">
        <v>974</v>
      </c>
      <c r="B353" t="s">
        <v>2942</v>
      </c>
      <c r="C353" t="s">
        <v>4399</v>
      </c>
      <c r="D353">
        <v>4.3888192438000004</v>
      </c>
      <c r="E353">
        <v>6.8917212438000002</v>
      </c>
      <c r="F353">
        <v>2.5029020000000002</v>
      </c>
      <c r="G353">
        <v>-5.5261930000000001</v>
      </c>
      <c r="H353">
        <v>-3.023291</v>
      </c>
      <c r="I353">
        <v>102</v>
      </c>
      <c r="J353" t="s">
        <v>4441</v>
      </c>
      <c r="P353" t="b">
        <f t="shared" si="15"/>
        <v>0</v>
      </c>
      <c r="Q353" t="b">
        <f t="shared" si="16"/>
        <v>0</v>
      </c>
      <c r="R353" t="b">
        <f t="shared" si="17"/>
        <v>0</v>
      </c>
    </row>
    <row r="354" spans="1:18" x14ac:dyDescent="0.25">
      <c r="A354" t="s">
        <v>1484</v>
      </c>
      <c r="B354" t="s">
        <v>2096</v>
      </c>
      <c r="C354" t="s">
        <v>3584</v>
      </c>
      <c r="D354">
        <v>4.6582202974999998</v>
      </c>
      <c r="E354">
        <v>7.2037472974999996</v>
      </c>
      <c r="F354">
        <v>2.5455269999999999</v>
      </c>
      <c r="G354">
        <v>-4.1490320000000001</v>
      </c>
      <c r="H354">
        <v>-1.603505</v>
      </c>
      <c r="I354">
        <v>84</v>
      </c>
      <c r="J354" t="s">
        <v>4441</v>
      </c>
      <c r="P354" t="b">
        <f t="shared" si="15"/>
        <v>0</v>
      </c>
      <c r="Q354" t="b">
        <f t="shared" si="16"/>
        <v>0</v>
      </c>
      <c r="R354" t="b">
        <f t="shared" si="17"/>
        <v>0</v>
      </c>
    </row>
    <row r="355" spans="1:18" x14ac:dyDescent="0.25">
      <c r="A355" t="s">
        <v>1256</v>
      </c>
      <c r="B355" t="s">
        <v>1558</v>
      </c>
      <c r="C355" t="s">
        <v>3047</v>
      </c>
      <c r="D355">
        <v>3.6824727457000002</v>
      </c>
      <c r="E355">
        <v>6.2203057457000002</v>
      </c>
      <c r="F355">
        <v>2.537833</v>
      </c>
      <c r="G355">
        <v>-3.114182</v>
      </c>
      <c r="H355">
        <v>-0.576349</v>
      </c>
      <c r="I355">
        <v>123</v>
      </c>
      <c r="J355" t="s">
        <v>4441</v>
      </c>
      <c r="P355" t="b">
        <f t="shared" si="15"/>
        <v>0</v>
      </c>
      <c r="Q355" t="b">
        <f t="shared" si="16"/>
        <v>0</v>
      </c>
      <c r="R355" t="b">
        <f t="shared" si="17"/>
        <v>0</v>
      </c>
    </row>
    <row r="356" spans="1:18" x14ac:dyDescent="0.25">
      <c r="A356" t="s">
        <v>199</v>
      </c>
      <c r="B356" t="s">
        <v>2005</v>
      </c>
      <c r="C356" t="s">
        <v>3494</v>
      </c>
      <c r="D356">
        <v>3.9245019414999902</v>
      </c>
      <c r="E356">
        <v>6.4539499414999897</v>
      </c>
      <c r="F356">
        <v>2.5294479999999999</v>
      </c>
      <c r="G356">
        <v>-3.0460370000000001</v>
      </c>
      <c r="H356">
        <v>-0.51658899999999996</v>
      </c>
      <c r="I356">
        <v>144</v>
      </c>
      <c r="J356" t="s">
        <v>4441</v>
      </c>
      <c r="P356" t="b">
        <f t="shared" si="15"/>
        <v>0</v>
      </c>
      <c r="Q356" t="b">
        <f t="shared" si="16"/>
        <v>0</v>
      </c>
      <c r="R356" t="b">
        <f t="shared" si="17"/>
        <v>0</v>
      </c>
    </row>
    <row r="357" spans="1:18" x14ac:dyDescent="0.25">
      <c r="A357" t="s">
        <v>4592</v>
      </c>
      <c r="B357" t="s">
        <v>4708</v>
      </c>
      <c r="C357" t="s">
        <v>5338</v>
      </c>
      <c r="D357">
        <v>3.805086937</v>
      </c>
      <c r="E357">
        <v>6.154780937</v>
      </c>
      <c r="F357">
        <v>2.3496939999999999</v>
      </c>
      <c r="G357">
        <v>-1.7917130000000001</v>
      </c>
      <c r="H357">
        <v>0.55798099999999995</v>
      </c>
      <c r="I357">
        <v>192</v>
      </c>
      <c r="J357" t="s">
        <v>4441</v>
      </c>
      <c r="P357" t="b">
        <f t="shared" si="15"/>
        <v>0</v>
      </c>
      <c r="Q357" t="b">
        <f t="shared" si="16"/>
        <v>0</v>
      </c>
      <c r="R357" t="b">
        <f t="shared" si="17"/>
        <v>0</v>
      </c>
    </row>
    <row r="358" spans="1:18" x14ac:dyDescent="0.25">
      <c r="A358" t="s">
        <v>4887</v>
      </c>
      <c r="B358" t="s">
        <v>5300</v>
      </c>
      <c r="C358" t="s">
        <v>5301</v>
      </c>
      <c r="D358">
        <v>3.5540482830000002</v>
      </c>
      <c r="E358">
        <v>6.2325832830000003</v>
      </c>
      <c r="F358">
        <v>2.6785350000000001</v>
      </c>
      <c r="G358">
        <v>-2.7625730000000002</v>
      </c>
      <c r="H358">
        <v>-8.4038000000000002E-2</v>
      </c>
      <c r="I358">
        <v>216</v>
      </c>
      <c r="J358" t="s">
        <v>4441</v>
      </c>
      <c r="P358" t="b">
        <f t="shared" si="15"/>
        <v>0</v>
      </c>
      <c r="Q358" t="b">
        <f t="shared" si="16"/>
        <v>0</v>
      </c>
      <c r="R358" t="b">
        <f t="shared" si="17"/>
        <v>0</v>
      </c>
    </row>
    <row r="359" spans="1:18" x14ac:dyDescent="0.25">
      <c r="A359" t="s">
        <v>1013</v>
      </c>
      <c r="B359" t="s">
        <v>2884</v>
      </c>
      <c r="C359" t="s">
        <v>4347</v>
      </c>
      <c r="D359">
        <v>3.1533078542999999</v>
      </c>
      <c r="E359">
        <v>5.1258308543000002</v>
      </c>
      <c r="F359">
        <v>1.972523</v>
      </c>
      <c r="G359">
        <v>-1.7228490000000001</v>
      </c>
      <c r="H359">
        <v>0.24967400000000001</v>
      </c>
      <c r="I359">
        <v>198</v>
      </c>
      <c r="J359" t="s">
        <v>4441</v>
      </c>
      <c r="P359" t="b">
        <f t="shared" si="15"/>
        <v>0</v>
      </c>
      <c r="Q359" t="b">
        <f t="shared" si="16"/>
        <v>0</v>
      </c>
      <c r="R359" t="b">
        <f t="shared" si="17"/>
        <v>0</v>
      </c>
    </row>
    <row r="360" spans="1:18" x14ac:dyDescent="0.25">
      <c r="A360" t="s">
        <v>537</v>
      </c>
      <c r="B360" t="s">
        <v>2336</v>
      </c>
      <c r="C360" t="s">
        <v>3819</v>
      </c>
      <c r="D360">
        <v>4.1033560243</v>
      </c>
      <c r="E360">
        <v>5.9698490243000002</v>
      </c>
      <c r="F360">
        <v>1.86649299999999</v>
      </c>
      <c r="G360">
        <v>-2.0371739999999998</v>
      </c>
      <c r="H360">
        <v>-0.170681</v>
      </c>
      <c r="I360">
        <v>233</v>
      </c>
      <c r="J360" t="s">
        <v>4441</v>
      </c>
      <c r="P360" t="b">
        <f t="shared" si="15"/>
        <v>0</v>
      </c>
      <c r="Q360" t="b">
        <f t="shared" si="16"/>
        <v>0</v>
      </c>
      <c r="R360" t="b">
        <f t="shared" si="17"/>
        <v>0</v>
      </c>
    </row>
    <row r="361" spans="1:18" x14ac:dyDescent="0.25">
      <c r="A361" t="s">
        <v>1187</v>
      </c>
      <c r="B361" t="s">
        <v>1762</v>
      </c>
      <c r="C361" t="s">
        <v>3251</v>
      </c>
      <c r="D361">
        <v>3.5744623297000002</v>
      </c>
      <c r="E361">
        <v>6.0220753296999998</v>
      </c>
      <c r="F361">
        <v>2.4476129999999898</v>
      </c>
      <c r="G361">
        <v>-2.9222739999999998</v>
      </c>
      <c r="H361">
        <v>-0.474661</v>
      </c>
      <c r="I361">
        <v>178</v>
      </c>
      <c r="J361" t="s">
        <v>4441</v>
      </c>
      <c r="P361" t="b">
        <f t="shared" si="15"/>
        <v>1</v>
      </c>
      <c r="Q361" t="b">
        <f t="shared" si="16"/>
        <v>1</v>
      </c>
      <c r="R361" t="b">
        <f t="shared" si="17"/>
        <v>0</v>
      </c>
    </row>
    <row r="362" spans="1:18" x14ac:dyDescent="0.25">
      <c r="A362" t="s">
        <v>819</v>
      </c>
      <c r="B362" t="s">
        <v>1911</v>
      </c>
      <c r="C362" t="s">
        <v>3400</v>
      </c>
      <c r="D362">
        <v>4.1349257069999998</v>
      </c>
      <c r="E362">
        <v>6.9232867069999999</v>
      </c>
      <c r="F362">
        <v>2.7883610000000001</v>
      </c>
      <c r="G362">
        <v>-3.1850719999999999</v>
      </c>
      <c r="H362">
        <v>-0.39671099999999998</v>
      </c>
      <c r="I362">
        <v>120</v>
      </c>
      <c r="J362" t="s">
        <v>4441</v>
      </c>
      <c r="P362" t="b">
        <f t="shared" si="15"/>
        <v>0</v>
      </c>
      <c r="Q362" t="b">
        <f t="shared" si="16"/>
        <v>0</v>
      </c>
      <c r="R362" t="b">
        <f t="shared" si="17"/>
        <v>0</v>
      </c>
    </row>
    <row r="363" spans="1:18" x14ac:dyDescent="0.25">
      <c r="A363" t="s">
        <v>970</v>
      </c>
      <c r="B363" t="s">
        <v>1697</v>
      </c>
      <c r="C363" t="s">
        <v>3186</v>
      </c>
      <c r="D363">
        <v>4.0145291017999902</v>
      </c>
      <c r="E363">
        <v>6.6108991017999896</v>
      </c>
      <c r="F363">
        <v>2.5963699999999998</v>
      </c>
      <c r="G363">
        <v>-2.6778819999999999</v>
      </c>
      <c r="H363">
        <v>-8.1512000000000001E-2</v>
      </c>
      <c r="I363">
        <v>194</v>
      </c>
      <c r="J363" t="s">
        <v>4441</v>
      </c>
      <c r="P363" t="b">
        <f t="shared" si="15"/>
        <v>0</v>
      </c>
      <c r="Q363" t="b">
        <f t="shared" si="16"/>
        <v>0</v>
      </c>
      <c r="R363" t="b">
        <f t="shared" si="17"/>
        <v>0</v>
      </c>
    </row>
    <row r="364" spans="1:18" x14ac:dyDescent="0.25">
      <c r="A364" t="s">
        <v>82</v>
      </c>
      <c r="B364" t="s">
        <v>2825</v>
      </c>
      <c r="C364" t="s">
        <v>4289</v>
      </c>
      <c r="D364">
        <v>4.0450384114999904</v>
      </c>
      <c r="E364">
        <v>6.6880144114999904</v>
      </c>
      <c r="F364">
        <v>2.642976</v>
      </c>
      <c r="G364">
        <v>-3.605092</v>
      </c>
      <c r="H364">
        <v>-0.96211599999999997</v>
      </c>
      <c r="I364">
        <v>155</v>
      </c>
      <c r="J364" t="s">
        <v>4441</v>
      </c>
      <c r="P364" t="b">
        <f t="shared" si="15"/>
        <v>0</v>
      </c>
      <c r="Q364" t="b">
        <f t="shared" si="16"/>
        <v>0</v>
      </c>
      <c r="R364" t="b">
        <f t="shared" si="17"/>
        <v>0</v>
      </c>
    </row>
    <row r="365" spans="1:18" x14ac:dyDescent="0.25">
      <c r="A365" t="s">
        <v>928</v>
      </c>
      <c r="B365" t="s">
        <v>1925</v>
      </c>
      <c r="C365" t="s">
        <v>3414</v>
      </c>
      <c r="D365">
        <v>3.7386227752000001</v>
      </c>
      <c r="E365">
        <v>6.4760347751999996</v>
      </c>
      <c r="F365">
        <v>2.737412</v>
      </c>
      <c r="G365">
        <v>-3.2475559999999999</v>
      </c>
      <c r="H365">
        <v>-0.51014400000000004</v>
      </c>
      <c r="I365">
        <v>201</v>
      </c>
      <c r="J365" t="s">
        <v>4441</v>
      </c>
      <c r="P365" t="b">
        <f t="shared" si="15"/>
        <v>0</v>
      </c>
      <c r="Q365" t="b">
        <f t="shared" si="16"/>
        <v>0</v>
      </c>
      <c r="R365" t="b">
        <f t="shared" si="17"/>
        <v>0</v>
      </c>
    </row>
    <row r="366" spans="1:18" x14ac:dyDescent="0.25">
      <c r="A366" t="s">
        <v>1032</v>
      </c>
      <c r="B366" t="s">
        <v>2383</v>
      </c>
      <c r="C366" t="s">
        <v>3864</v>
      </c>
      <c r="D366">
        <v>4.5407776680999996</v>
      </c>
      <c r="E366">
        <v>6.8916726681</v>
      </c>
      <c r="F366">
        <v>2.3508949999999902</v>
      </c>
      <c r="G366">
        <v>-3.7687879999999998</v>
      </c>
      <c r="H366">
        <v>-1.4178930000000001</v>
      </c>
      <c r="I366">
        <v>127</v>
      </c>
      <c r="J366" t="s">
        <v>4441</v>
      </c>
      <c r="P366" t="b">
        <f t="shared" si="15"/>
        <v>0</v>
      </c>
      <c r="Q366" t="b">
        <f t="shared" si="16"/>
        <v>0</v>
      </c>
      <c r="R366" t="b">
        <f t="shared" si="17"/>
        <v>0</v>
      </c>
    </row>
    <row r="367" spans="1:18" x14ac:dyDescent="0.25">
      <c r="A367" t="s">
        <v>547</v>
      </c>
      <c r="B367" t="s">
        <v>2851</v>
      </c>
      <c r="C367" t="s">
        <v>4315</v>
      </c>
      <c r="D367">
        <v>3.5902759126000001</v>
      </c>
      <c r="E367">
        <v>6.4540099126000001</v>
      </c>
      <c r="F367">
        <v>2.863734</v>
      </c>
      <c r="G367">
        <v>-3.5332859999999999</v>
      </c>
      <c r="H367">
        <v>-0.66955200000000004</v>
      </c>
      <c r="I367">
        <v>190</v>
      </c>
      <c r="J367" t="s">
        <v>4441</v>
      </c>
      <c r="P367" t="b">
        <f t="shared" si="15"/>
        <v>0</v>
      </c>
      <c r="Q367" t="b">
        <f t="shared" si="16"/>
        <v>0</v>
      </c>
      <c r="R367" t="b">
        <f t="shared" si="17"/>
        <v>0</v>
      </c>
    </row>
    <row r="368" spans="1:18" x14ac:dyDescent="0.25">
      <c r="A368" t="s">
        <v>1247</v>
      </c>
      <c r="B368" t="s">
        <v>1881</v>
      </c>
      <c r="C368" t="s">
        <v>3370</v>
      </c>
      <c r="D368">
        <v>3.6029826394</v>
      </c>
      <c r="E368">
        <v>6.4427786394000002</v>
      </c>
      <c r="F368">
        <v>2.83979599999999</v>
      </c>
      <c r="G368">
        <v>-3.6770049999999999</v>
      </c>
      <c r="H368">
        <v>-0.83720899999999998</v>
      </c>
      <c r="I368">
        <v>190</v>
      </c>
      <c r="J368" t="s">
        <v>4441</v>
      </c>
      <c r="P368" t="b">
        <f t="shared" si="15"/>
        <v>0</v>
      </c>
      <c r="Q368" t="b">
        <f t="shared" si="16"/>
        <v>0</v>
      </c>
      <c r="R368" t="b">
        <f t="shared" si="17"/>
        <v>0</v>
      </c>
    </row>
    <row r="369" spans="1:18" x14ac:dyDescent="0.25">
      <c r="A369" t="s">
        <v>197</v>
      </c>
      <c r="B369" t="s">
        <v>2045</v>
      </c>
      <c r="C369" t="s">
        <v>3534</v>
      </c>
      <c r="D369">
        <v>3.3799299441999899</v>
      </c>
      <c r="E369">
        <v>6.3405419441999999</v>
      </c>
      <c r="F369">
        <v>2.9606119999999998</v>
      </c>
      <c r="G369">
        <v>-3.4120020000000002</v>
      </c>
      <c r="H369">
        <v>-0.45139000000000001</v>
      </c>
      <c r="I369">
        <v>200</v>
      </c>
      <c r="J369" t="s">
        <v>4441</v>
      </c>
      <c r="P369" t="b">
        <f t="shared" si="15"/>
        <v>0</v>
      </c>
      <c r="Q369" t="b">
        <f t="shared" si="16"/>
        <v>0</v>
      </c>
      <c r="R369" t="b">
        <f t="shared" si="17"/>
        <v>0</v>
      </c>
    </row>
    <row r="370" spans="1:18" x14ac:dyDescent="0.25">
      <c r="A370" t="s">
        <v>1280</v>
      </c>
      <c r="B370" t="s">
        <v>1731</v>
      </c>
      <c r="C370" t="s">
        <v>3220</v>
      </c>
      <c r="D370">
        <v>3.9818712697</v>
      </c>
      <c r="E370">
        <v>6.7143952696999998</v>
      </c>
      <c r="F370">
        <v>2.73252399999999</v>
      </c>
      <c r="G370">
        <v>-4.07463</v>
      </c>
      <c r="H370">
        <v>-1.342106</v>
      </c>
      <c r="I370">
        <v>204</v>
      </c>
      <c r="J370" t="s">
        <v>4441</v>
      </c>
      <c r="P370" t="b">
        <f t="shared" si="15"/>
        <v>0</v>
      </c>
      <c r="Q370" t="b">
        <f t="shared" si="16"/>
        <v>0</v>
      </c>
      <c r="R370" t="b">
        <f t="shared" si="17"/>
        <v>0</v>
      </c>
    </row>
    <row r="371" spans="1:18" x14ac:dyDescent="0.25">
      <c r="A371" t="s">
        <v>1465</v>
      </c>
      <c r="B371" t="s">
        <v>2246</v>
      </c>
      <c r="C371" t="s">
        <v>3731</v>
      </c>
      <c r="D371">
        <v>3.5348502365999899</v>
      </c>
      <c r="E371">
        <v>5.5240232365999997</v>
      </c>
      <c r="F371">
        <v>1.9891729999999901</v>
      </c>
      <c r="G371">
        <v>-3.3195389999999998</v>
      </c>
      <c r="H371">
        <v>-1.3303659999999999</v>
      </c>
      <c r="I371">
        <v>234</v>
      </c>
      <c r="J371" t="s">
        <v>4441</v>
      </c>
      <c r="P371" t="b">
        <f t="shared" si="15"/>
        <v>0</v>
      </c>
      <c r="Q371" t="b">
        <f t="shared" si="16"/>
        <v>0</v>
      </c>
      <c r="R371" t="b">
        <f t="shared" si="17"/>
        <v>0</v>
      </c>
    </row>
    <row r="372" spans="1:18" x14ac:dyDescent="0.25">
      <c r="A372" t="s">
        <v>300</v>
      </c>
      <c r="B372" t="s">
        <v>2551</v>
      </c>
      <c r="C372" t="s">
        <v>4026</v>
      </c>
      <c r="D372">
        <v>3.9957165361999998</v>
      </c>
      <c r="E372">
        <v>5.9870015362000002</v>
      </c>
      <c r="F372">
        <v>1.991285</v>
      </c>
      <c r="G372">
        <v>-1.5565599999999999</v>
      </c>
      <c r="H372">
        <v>0.43472499999999997</v>
      </c>
      <c r="I372">
        <v>162</v>
      </c>
      <c r="J372" t="s">
        <v>4441</v>
      </c>
      <c r="P372" t="b">
        <f t="shared" si="15"/>
        <v>0</v>
      </c>
      <c r="Q372" t="b">
        <f t="shared" si="16"/>
        <v>0</v>
      </c>
      <c r="R372" t="b">
        <f t="shared" si="17"/>
        <v>0</v>
      </c>
    </row>
    <row r="373" spans="1:18" x14ac:dyDescent="0.25">
      <c r="A373" t="s">
        <v>225</v>
      </c>
      <c r="B373" t="s">
        <v>1898</v>
      </c>
      <c r="C373" t="s">
        <v>3387</v>
      </c>
      <c r="D373">
        <v>3.6714694653999902</v>
      </c>
      <c r="E373">
        <v>5.7614644653999996</v>
      </c>
      <c r="F373">
        <v>2.089995</v>
      </c>
      <c r="G373">
        <v>-2.1822360000000001</v>
      </c>
      <c r="H373">
        <v>-9.2241000000000004E-2</v>
      </c>
      <c r="I373">
        <v>200</v>
      </c>
      <c r="J373" t="s">
        <v>4441</v>
      </c>
      <c r="P373" t="b">
        <f t="shared" si="15"/>
        <v>1</v>
      </c>
      <c r="Q373" t="b">
        <f t="shared" si="16"/>
        <v>0</v>
      </c>
      <c r="R373" t="b">
        <f t="shared" si="17"/>
        <v>0</v>
      </c>
    </row>
    <row r="374" spans="1:18" x14ac:dyDescent="0.25">
      <c r="A374" t="s">
        <v>899</v>
      </c>
      <c r="B374" t="s">
        <v>1559</v>
      </c>
      <c r="C374" t="s">
        <v>3048</v>
      </c>
      <c r="D374">
        <v>4.4577099419000001</v>
      </c>
      <c r="E374">
        <v>6.8652759419000002</v>
      </c>
      <c r="F374">
        <v>2.4075660000000001</v>
      </c>
      <c r="G374">
        <v>-3.9819990000000001</v>
      </c>
      <c r="H374">
        <v>-1.574433</v>
      </c>
      <c r="I374">
        <v>144</v>
      </c>
      <c r="J374" t="s">
        <v>4441</v>
      </c>
      <c r="P374" t="b">
        <f t="shared" si="15"/>
        <v>0</v>
      </c>
      <c r="Q374" t="b">
        <f t="shared" si="16"/>
        <v>0</v>
      </c>
      <c r="R374" t="b">
        <f t="shared" si="17"/>
        <v>0</v>
      </c>
    </row>
    <row r="375" spans="1:18" x14ac:dyDescent="0.25">
      <c r="A375" t="s">
        <v>1226</v>
      </c>
      <c r="B375" t="s">
        <v>2728</v>
      </c>
      <c r="C375" t="s">
        <v>4195</v>
      </c>
      <c r="D375">
        <v>4.1373346875000001</v>
      </c>
      <c r="E375">
        <v>6.7479636875000004</v>
      </c>
      <c r="F375">
        <v>2.6106289999999999</v>
      </c>
      <c r="G375">
        <v>-3.767712</v>
      </c>
      <c r="H375">
        <v>-1.1570830000000001</v>
      </c>
      <c r="I375">
        <v>169</v>
      </c>
      <c r="J375" t="s">
        <v>4441</v>
      </c>
      <c r="P375" t="b">
        <f t="shared" si="15"/>
        <v>0</v>
      </c>
      <c r="Q375" t="b">
        <f t="shared" si="16"/>
        <v>0</v>
      </c>
      <c r="R375" t="b">
        <f t="shared" si="17"/>
        <v>0</v>
      </c>
    </row>
    <row r="376" spans="1:18" x14ac:dyDescent="0.25">
      <c r="A376" t="s">
        <v>4892</v>
      </c>
      <c r="B376" t="s">
        <v>5168</v>
      </c>
      <c r="C376" t="s">
        <v>5169</v>
      </c>
      <c r="D376">
        <v>3.9162052184999898</v>
      </c>
      <c r="E376">
        <v>6.5839722184999996</v>
      </c>
      <c r="F376">
        <v>2.667767</v>
      </c>
      <c r="G376">
        <v>-3.7512669999999999</v>
      </c>
      <c r="H376">
        <v>-1.0834999999999999</v>
      </c>
      <c r="I376">
        <v>170</v>
      </c>
      <c r="J376" t="s">
        <v>4441</v>
      </c>
      <c r="P376" t="b">
        <f t="shared" si="15"/>
        <v>0</v>
      </c>
      <c r="Q376" t="b">
        <f t="shared" si="16"/>
        <v>0</v>
      </c>
      <c r="R376" t="b">
        <f t="shared" si="17"/>
        <v>0</v>
      </c>
    </row>
    <row r="377" spans="1:18" x14ac:dyDescent="0.25">
      <c r="A377" t="s">
        <v>773</v>
      </c>
      <c r="B377" t="s">
        <v>1746</v>
      </c>
      <c r="C377" t="s">
        <v>3235</v>
      </c>
      <c r="D377">
        <v>4.0787050588999998</v>
      </c>
      <c r="E377">
        <v>6.6812500588999999</v>
      </c>
      <c r="F377">
        <v>2.6025450000000001</v>
      </c>
      <c r="G377">
        <v>-3.3809040000000001</v>
      </c>
      <c r="H377">
        <v>-0.77835900000000002</v>
      </c>
      <c r="I377">
        <v>160</v>
      </c>
      <c r="J377" t="s">
        <v>4441</v>
      </c>
      <c r="P377" t="b">
        <f t="shared" si="15"/>
        <v>0</v>
      </c>
      <c r="Q377" t="b">
        <f t="shared" si="16"/>
        <v>0</v>
      </c>
      <c r="R377" t="b">
        <f t="shared" si="17"/>
        <v>0</v>
      </c>
    </row>
    <row r="378" spans="1:18" x14ac:dyDescent="0.25">
      <c r="A378" t="s">
        <v>1053</v>
      </c>
      <c r="B378" t="s">
        <v>2097</v>
      </c>
      <c r="C378" t="s">
        <v>3585</v>
      </c>
      <c r="D378">
        <v>3.7742795084999901</v>
      </c>
      <c r="E378">
        <v>5.9565505084999897</v>
      </c>
      <c r="F378">
        <v>2.1822710000000001</v>
      </c>
      <c r="G378">
        <v>-2.1828590000000001</v>
      </c>
      <c r="H378">
        <v>-5.8799999999999998E-4</v>
      </c>
      <c r="I378">
        <v>192</v>
      </c>
      <c r="J378" t="s">
        <v>4441</v>
      </c>
      <c r="P378" t="b">
        <f t="shared" si="15"/>
        <v>1</v>
      </c>
      <c r="Q378" t="b">
        <f t="shared" si="16"/>
        <v>0</v>
      </c>
      <c r="R378" t="b">
        <f t="shared" si="17"/>
        <v>0</v>
      </c>
    </row>
    <row r="379" spans="1:18" x14ac:dyDescent="0.25">
      <c r="A379" t="s">
        <v>4802</v>
      </c>
      <c r="B379" t="s">
        <v>5653</v>
      </c>
      <c r="C379" t="s">
        <v>5654</v>
      </c>
      <c r="D379">
        <v>4.0387879019000001</v>
      </c>
      <c r="E379">
        <v>6.7785089019000004</v>
      </c>
      <c r="F379">
        <v>2.7397209999999999</v>
      </c>
      <c r="G379">
        <v>-2.9283169999999998</v>
      </c>
      <c r="H379">
        <v>-0.18859600000000001</v>
      </c>
      <c r="I379">
        <v>168</v>
      </c>
      <c r="J379" t="s">
        <v>4441</v>
      </c>
      <c r="P379" t="b">
        <f t="shared" si="15"/>
        <v>0</v>
      </c>
      <c r="Q379" t="b">
        <f t="shared" si="16"/>
        <v>0</v>
      </c>
      <c r="R379" t="b">
        <f t="shared" si="17"/>
        <v>0</v>
      </c>
    </row>
    <row r="380" spans="1:18" x14ac:dyDescent="0.25">
      <c r="A380" t="s">
        <v>61</v>
      </c>
      <c r="B380" t="s">
        <v>2968</v>
      </c>
      <c r="C380" t="s">
        <v>4420</v>
      </c>
      <c r="D380">
        <v>4.0226931208999996</v>
      </c>
      <c r="E380">
        <v>6.3992341208999903</v>
      </c>
      <c r="F380">
        <v>2.3765409999999898</v>
      </c>
      <c r="G380">
        <v>-3.7549169999999998</v>
      </c>
      <c r="H380">
        <v>-1.378376</v>
      </c>
      <c r="I380">
        <v>210</v>
      </c>
      <c r="J380" t="s">
        <v>4441</v>
      </c>
      <c r="P380" t="b">
        <f t="shared" si="15"/>
        <v>0</v>
      </c>
      <c r="Q380" t="b">
        <f t="shared" si="16"/>
        <v>0</v>
      </c>
      <c r="R380" t="b">
        <f t="shared" si="17"/>
        <v>0</v>
      </c>
    </row>
    <row r="381" spans="1:18" x14ac:dyDescent="0.25">
      <c r="A381" t="s">
        <v>230</v>
      </c>
      <c r="B381" t="s">
        <v>1777</v>
      </c>
      <c r="C381" t="s">
        <v>3266</v>
      </c>
      <c r="D381">
        <v>3.8001232135999898</v>
      </c>
      <c r="E381">
        <v>6.2659842135999897</v>
      </c>
      <c r="F381">
        <v>2.4658609999999999</v>
      </c>
      <c r="G381">
        <v>-3.628997</v>
      </c>
      <c r="H381">
        <v>-1.1631359999999999</v>
      </c>
      <c r="I381">
        <v>228</v>
      </c>
      <c r="J381" t="s">
        <v>4441</v>
      </c>
      <c r="P381" t="b">
        <f t="shared" si="15"/>
        <v>0</v>
      </c>
      <c r="Q381" t="b">
        <f t="shared" si="16"/>
        <v>0</v>
      </c>
      <c r="R381" t="b">
        <f t="shared" si="17"/>
        <v>0</v>
      </c>
    </row>
    <row r="382" spans="1:18" x14ac:dyDescent="0.25">
      <c r="A382" t="s">
        <v>168</v>
      </c>
      <c r="B382" t="s">
        <v>1610</v>
      </c>
      <c r="C382" t="s">
        <v>3100</v>
      </c>
      <c r="D382">
        <v>4.6860861985</v>
      </c>
      <c r="E382">
        <v>6.5950471984999997</v>
      </c>
      <c r="F382">
        <v>1.9089609999999899</v>
      </c>
      <c r="G382">
        <v>-2.3967299999999998</v>
      </c>
      <c r="H382">
        <v>-0.48776900000000001</v>
      </c>
      <c r="I382">
        <v>200</v>
      </c>
      <c r="J382" t="s">
        <v>4441</v>
      </c>
      <c r="P382" t="b">
        <f t="shared" si="15"/>
        <v>0</v>
      </c>
      <c r="Q382" t="b">
        <f t="shared" si="16"/>
        <v>0</v>
      </c>
      <c r="R382" t="b">
        <f t="shared" si="17"/>
        <v>0</v>
      </c>
    </row>
    <row r="383" spans="1:18" x14ac:dyDescent="0.25">
      <c r="A383" t="s">
        <v>4910</v>
      </c>
      <c r="B383" t="s">
        <v>5189</v>
      </c>
      <c r="C383" t="s">
        <v>5190</v>
      </c>
      <c r="D383">
        <v>3.63860849519999</v>
      </c>
      <c r="E383">
        <v>5.8962874951999904</v>
      </c>
      <c r="F383">
        <v>2.257679</v>
      </c>
      <c r="G383">
        <v>-2.4887679999999999</v>
      </c>
      <c r="H383">
        <v>-0.23108899999999999</v>
      </c>
      <c r="I383">
        <v>108</v>
      </c>
      <c r="J383" t="s">
        <v>4441</v>
      </c>
      <c r="P383" t="b">
        <f t="shared" si="15"/>
        <v>1</v>
      </c>
      <c r="Q383" t="b">
        <f t="shared" si="16"/>
        <v>1</v>
      </c>
      <c r="R383" t="b">
        <f t="shared" si="17"/>
        <v>0</v>
      </c>
    </row>
    <row r="384" spans="1:18" x14ac:dyDescent="0.25">
      <c r="A384" t="s">
        <v>467</v>
      </c>
      <c r="B384" t="s">
        <v>2094</v>
      </c>
      <c r="C384" t="s">
        <v>3582</v>
      </c>
      <c r="D384">
        <v>3.4607763457999998</v>
      </c>
      <c r="E384">
        <v>6.5747033457999997</v>
      </c>
      <c r="F384">
        <v>3.1139269999999999</v>
      </c>
      <c r="G384">
        <v>-4.1144259999999999</v>
      </c>
      <c r="H384">
        <v>-1.000499</v>
      </c>
      <c r="I384">
        <v>129</v>
      </c>
      <c r="J384" t="s">
        <v>4441</v>
      </c>
      <c r="P384" t="b">
        <f t="shared" si="15"/>
        <v>0</v>
      </c>
      <c r="Q384" t="b">
        <f t="shared" si="16"/>
        <v>0</v>
      </c>
      <c r="R384" t="b">
        <f t="shared" si="17"/>
        <v>0</v>
      </c>
    </row>
    <row r="385" spans="1:18" x14ac:dyDescent="0.25">
      <c r="A385" t="s">
        <v>158</v>
      </c>
      <c r="B385" t="s">
        <v>2889</v>
      </c>
      <c r="C385" t="s">
        <v>4352</v>
      </c>
      <c r="D385">
        <v>3.8825767039999999</v>
      </c>
      <c r="E385">
        <v>5.7232657040000001</v>
      </c>
      <c r="F385">
        <v>1.840689</v>
      </c>
      <c r="G385">
        <v>-3.0806819999999999</v>
      </c>
      <c r="H385">
        <v>-1.2399929999999999</v>
      </c>
      <c r="I385">
        <v>98</v>
      </c>
      <c r="J385" t="s">
        <v>4441</v>
      </c>
      <c r="P385" t="b">
        <f t="shared" si="15"/>
        <v>0</v>
      </c>
      <c r="Q385" t="b">
        <f t="shared" si="16"/>
        <v>0</v>
      </c>
      <c r="R385" t="b">
        <f t="shared" si="17"/>
        <v>0</v>
      </c>
    </row>
    <row r="386" spans="1:18" x14ac:dyDescent="0.25">
      <c r="A386" t="s">
        <v>1125</v>
      </c>
      <c r="B386" t="s">
        <v>2470</v>
      </c>
      <c r="C386" t="s">
        <v>3949</v>
      </c>
      <c r="D386">
        <v>3.4183873772000002</v>
      </c>
      <c r="E386">
        <v>5.4253813771999999</v>
      </c>
      <c r="F386">
        <v>2.0069940000000002</v>
      </c>
      <c r="G386">
        <v>-2.9859870000000002</v>
      </c>
      <c r="H386">
        <v>-0.978993</v>
      </c>
      <c r="I386">
        <v>112</v>
      </c>
      <c r="J386" t="s">
        <v>4441</v>
      </c>
      <c r="P386" t="b">
        <f t="shared" si="15"/>
        <v>0</v>
      </c>
      <c r="Q386" t="b">
        <f t="shared" si="16"/>
        <v>0</v>
      </c>
      <c r="R386" t="b">
        <f t="shared" si="17"/>
        <v>0</v>
      </c>
    </row>
    <row r="387" spans="1:18" x14ac:dyDescent="0.25">
      <c r="A387" t="s">
        <v>4880</v>
      </c>
      <c r="B387" t="s">
        <v>5056</v>
      </c>
      <c r="C387" t="s">
        <v>5057</v>
      </c>
      <c r="D387">
        <v>4.6964320032</v>
      </c>
      <c r="E387">
        <v>6.3787310032000004</v>
      </c>
      <c r="F387">
        <v>1.682299</v>
      </c>
      <c r="G387">
        <v>-3.6633650000000002</v>
      </c>
      <c r="H387">
        <v>-1.981066</v>
      </c>
      <c r="I387">
        <v>188</v>
      </c>
      <c r="J387" t="s">
        <v>4441</v>
      </c>
      <c r="P387" t="b">
        <f t="shared" ref="P387:P450" si="18">IF(AND($M$5 &lt; -D387, $M$4 &gt; -E387, F387 &gt; 1.9, F387 &lt; 2.5), TRUE, FALSE)</f>
        <v>0</v>
      </c>
      <c r="Q387" t="b">
        <f t="shared" ref="Q387:Q450" si="19">IF(AND($M$6 &lt; -D387, $M$4 &gt; -E387, F387 &gt; 1.9, F387 &lt; 2.5), TRUE, FALSE)</f>
        <v>0</v>
      </c>
      <c r="R387" t="b">
        <f t="shared" ref="R387:R450" si="20">IF(AND($M$7 &lt; -D387, $M$4 &gt; -E387, F387 &gt; 1.9, F387 &lt; 2.5), TRUE, FALSE)</f>
        <v>0</v>
      </c>
    </row>
    <row r="388" spans="1:18" x14ac:dyDescent="0.25">
      <c r="A388" t="s">
        <v>1139</v>
      </c>
      <c r="B388" t="s">
        <v>1848</v>
      </c>
      <c r="C388" t="s">
        <v>3337</v>
      </c>
      <c r="D388">
        <v>3.0410132772999998</v>
      </c>
      <c r="E388">
        <v>4.9250882773000004</v>
      </c>
      <c r="F388">
        <v>1.8840749999999999</v>
      </c>
      <c r="G388">
        <v>-0.78658300000000003</v>
      </c>
      <c r="H388">
        <v>1.0974919999999999</v>
      </c>
      <c r="I388">
        <v>192</v>
      </c>
      <c r="J388" t="s">
        <v>4441</v>
      </c>
      <c r="P388" t="b">
        <f t="shared" si="18"/>
        <v>0</v>
      </c>
      <c r="Q388" t="b">
        <f t="shared" si="19"/>
        <v>0</v>
      </c>
      <c r="R388" t="b">
        <f t="shared" si="20"/>
        <v>0</v>
      </c>
    </row>
    <row r="389" spans="1:18" x14ac:dyDescent="0.25">
      <c r="A389" t="s">
        <v>5005</v>
      </c>
      <c r="B389" t="s">
        <v>5629</v>
      </c>
      <c r="C389" t="s">
        <v>5630</v>
      </c>
      <c r="D389">
        <v>3.6788094201999999</v>
      </c>
      <c r="E389">
        <v>5.9309984201999999</v>
      </c>
      <c r="F389">
        <v>2.252189</v>
      </c>
      <c r="G389">
        <v>-1.825234</v>
      </c>
      <c r="H389">
        <v>0.42695499999999997</v>
      </c>
      <c r="I389">
        <v>130</v>
      </c>
      <c r="J389" t="s">
        <v>4441</v>
      </c>
      <c r="P389" t="b">
        <f t="shared" si="18"/>
        <v>1</v>
      </c>
      <c r="Q389" t="b">
        <f t="shared" si="19"/>
        <v>0</v>
      </c>
      <c r="R389" t="b">
        <f t="shared" si="20"/>
        <v>0</v>
      </c>
    </row>
    <row r="390" spans="1:18" x14ac:dyDescent="0.25">
      <c r="A390" t="s">
        <v>4631</v>
      </c>
      <c r="B390" t="s">
        <v>4677</v>
      </c>
      <c r="C390" t="s">
        <v>5143</v>
      </c>
      <c r="D390">
        <v>3.4162162884999998</v>
      </c>
      <c r="E390">
        <v>6.5236152885000003</v>
      </c>
      <c r="F390">
        <v>3.107399</v>
      </c>
      <c r="G390">
        <v>-4.4331740000000002</v>
      </c>
      <c r="H390">
        <v>-1.3257749999999999</v>
      </c>
      <c r="I390">
        <v>128</v>
      </c>
      <c r="J390" t="s">
        <v>4441</v>
      </c>
      <c r="P390" t="b">
        <f t="shared" si="18"/>
        <v>0</v>
      </c>
      <c r="Q390" t="b">
        <f t="shared" si="19"/>
        <v>0</v>
      </c>
      <c r="R390" t="b">
        <f t="shared" si="20"/>
        <v>0</v>
      </c>
    </row>
    <row r="391" spans="1:18" x14ac:dyDescent="0.25">
      <c r="A391" t="s">
        <v>569</v>
      </c>
      <c r="B391" t="s">
        <v>2143</v>
      </c>
      <c r="C391" t="s">
        <v>3630</v>
      </c>
      <c r="D391">
        <v>3.7650952106000002</v>
      </c>
      <c r="E391">
        <v>5.9325942105999996</v>
      </c>
      <c r="F391">
        <v>2.1674989999999901</v>
      </c>
      <c r="G391">
        <v>-4.0281979999999997</v>
      </c>
      <c r="H391">
        <v>-1.8606990000000001</v>
      </c>
      <c r="I391">
        <v>80</v>
      </c>
      <c r="J391" t="s">
        <v>4441</v>
      </c>
      <c r="P391" t="b">
        <f t="shared" si="18"/>
        <v>1</v>
      </c>
      <c r="Q391" t="b">
        <f t="shared" si="19"/>
        <v>0</v>
      </c>
      <c r="R391" t="b">
        <f t="shared" si="20"/>
        <v>0</v>
      </c>
    </row>
    <row r="392" spans="1:18" x14ac:dyDescent="0.25">
      <c r="A392" t="s">
        <v>1200</v>
      </c>
      <c r="B392" t="s">
        <v>2680</v>
      </c>
      <c r="C392" t="s">
        <v>4150</v>
      </c>
      <c r="D392">
        <v>4.813794057</v>
      </c>
      <c r="E392">
        <v>6.8723400569999997</v>
      </c>
      <c r="F392">
        <v>2.0585460000000002</v>
      </c>
      <c r="G392">
        <v>-3.2310080000000001</v>
      </c>
      <c r="H392">
        <v>-1.1724619999999999</v>
      </c>
      <c r="I392">
        <v>156</v>
      </c>
      <c r="J392" t="s">
        <v>4441</v>
      </c>
      <c r="P392" t="b">
        <f t="shared" si="18"/>
        <v>0</v>
      </c>
      <c r="Q392" t="b">
        <f t="shared" si="19"/>
        <v>0</v>
      </c>
      <c r="R392" t="b">
        <f t="shared" si="20"/>
        <v>0</v>
      </c>
    </row>
    <row r="393" spans="1:18" x14ac:dyDescent="0.25">
      <c r="A393" t="s">
        <v>4900</v>
      </c>
      <c r="B393" t="s">
        <v>5160</v>
      </c>
      <c r="C393" t="s">
        <v>5161</v>
      </c>
      <c r="D393">
        <v>3.7070725186</v>
      </c>
      <c r="E393">
        <v>6.6825445186000003</v>
      </c>
      <c r="F393">
        <v>2.9754719999999999</v>
      </c>
      <c r="G393">
        <v>-4.4269800000000004</v>
      </c>
      <c r="H393">
        <v>-1.451508</v>
      </c>
      <c r="I393">
        <v>140</v>
      </c>
      <c r="J393" t="s">
        <v>4441</v>
      </c>
      <c r="P393" t="b">
        <f t="shared" si="18"/>
        <v>0</v>
      </c>
      <c r="Q393" t="b">
        <f t="shared" si="19"/>
        <v>0</v>
      </c>
      <c r="R393" t="b">
        <f t="shared" si="20"/>
        <v>0</v>
      </c>
    </row>
    <row r="394" spans="1:18" x14ac:dyDescent="0.25">
      <c r="A394" t="s">
        <v>508</v>
      </c>
      <c r="B394" t="s">
        <v>2047</v>
      </c>
      <c r="C394" t="s">
        <v>3536</v>
      </c>
      <c r="D394">
        <v>3.9219590576999899</v>
      </c>
      <c r="E394">
        <v>5.8665150577</v>
      </c>
      <c r="F394">
        <v>1.944556</v>
      </c>
      <c r="G394">
        <v>-3.3531550000000001</v>
      </c>
      <c r="H394">
        <v>-1.4085989999999999</v>
      </c>
      <c r="I394">
        <v>156</v>
      </c>
      <c r="J394" t="s">
        <v>4441</v>
      </c>
      <c r="P394" t="b">
        <f t="shared" si="18"/>
        <v>0</v>
      </c>
      <c r="Q394" t="b">
        <f t="shared" si="19"/>
        <v>0</v>
      </c>
      <c r="R394" t="b">
        <f t="shared" si="20"/>
        <v>0</v>
      </c>
    </row>
    <row r="395" spans="1:18" x14ac:dyDescent="0.25">
      <c r="A395" t="s">
        <v>637</v>
      </c>
      <c r="B395" t="s">
        <v>2301</v>
      </c>
      <c r="C395" t="s">
        <v>3784</v>
      </c>
      <c r="D395">
        <v>3.9117209025999999</v>
      </c>
      <c r="E395">
        <v>6.5032539026</v>
      </c>
      <c r="F395">
        <v>2.5915330000000001</v>
      </c>
      <c r="G395">
        <v>-3.466024</v>
      </c>
      <c r="H395">
        <v>-0.87449100000000002</v>
      </c>
      <c r="I395">
        <v>140</v>
      </c>
      <c r="J395" t="s">
        <v>4441</v>
      </c>
      <c r="P395" t="b">
        <f t="shared" si="18"/>
        <v>0</v>
      </c>
      <c r="Q395" t="b">
        <f t="shared" si="19"/>
        <v>0</v>
      </c>
      <c r="R395" t="b">
        <f t="shared" si="20"/>
        <v>0</v>
      </c>
    </row>
    <row r="396" spans="1:18" x14ac:dyDescent="0.25">
      <c r="A396" t="s">
        <v>770</v>
      </c>
      <c r="B396" t="s">
        <v>1868</v>
      </c>
      <c r="C396" t="s">
        <v>3357</v>
      </c>
      <c r="D396">
        <v>3.4112676316999999</v>
      </c>
      <c r="E396">
        <v>6.3141906316999998</v>
      </c>
      <c r="F396">
        <v>2.9029229999999999</v>
      </c>
      <c r="G396">
        <v>-4.21</v>
      </c>
      <c r="H396">
        <v>-1.307077</v>
      </c>
      <c r="I396">
        <v>152</v>
      </c>
      <c r="J396" t="s">
        <v>4441</v>
      </c>
      <c r="P396" t="b">
        <f t="shared" si="18"/>
        <v>0</v>
      </c>
      <c r="Q396" t="b">
        <f t="shared" si="19"/>
        <v>0</v>
      </c>
      <c r="R396" t="b">
        <f t="shared" si="20"/>
        <v>0</v>
      </c>
    </row>
    <row r="397" spans="1:18" x14ac:dyDescent="0.25">
      <c r="A397" t="s">
        <v>419</v>
      </c>
      <c r="B397" t="s">
        <v>1852</v>
      </c>
      <c r="C397" t="s">
        <v>3341</v>
      </c>
      <c r="D397">
        <v>3.7027912834999999</v>
      </c>
      <c r="E397">
        <v>5.9533582835000001</v>
      </c>
      <c r="F397">
        <v>2.2505670000000002</v>
      </c>
      <c r="G397">
        <v>-3.753762</v>
      </c>
      <c r="H397">
        <v>-1.5031950000000001</v>
      </c>
      <c r="I397">
        <v>160</v>
      </c>
      <c r="J397" t="s">
        <v>4441</v>
      </c>
      <c r="P397" t="b">
        <f t="shared" si="18"/>
        <v>1</v>
      </c>
      <c r="Q397" t="b">
        <f t="shared" si="19"/>
        <v>0</v>
      </c>
      <c r="R397" t="b">
        <f t="shared" si="20"/>
        <v>0</v>
      </c>
    </row>
    <row r="398" spans="1:18" x14ac:dyDescent="0.25">
      <c r="A398" t="s">
        <v>4561</v>
      </c>
      <c r="B398" t="s">
        <v>4736</v>
      </c>
      <c r="C398" t="s">
        <v>5509</v>
      </c>
      <c r="D398">
        <v>3.1335695463</v>
      </c>
      <c r="E398">
        <v>5.9442455463000003</v>
      </c>
      <c r="F398">
        <v>2.810676</v>
      </c>
      <c r="G398">
        <v>-3.6680320000000002</v>
      </c>
      <c r="H398">
        <v>-0.85735600000000001</v>
      </c>
      <c r="I398">
        <v>152</v>
      </c>
      <c r="J398" t="s">
        <v>4441</v>
      </c>
      <c r="P398" t="b">
        <f t="shared" si="18"/>
        <v>0</v>
      </c>
      <c r="Q398" t="b">
        <f t="shared" si="19"/>
        <v>0</v>
      </c>
      <c r="R398" t="b">
        <f t="shared" si="20"/>
        <v>0</v>
      </c>
    </row>
    <row r="399" spans="1:18" x14ac:dyDescent="0.25">
      <c r="A399" t="s">
        <v>34</v>
      </c>
      <c r="B399" t="s">
        <v>2594</v>
      </c>
      <c r="C399" t="s">
        <v>4067</v>
      </c>
      <c r="D399">
        <v>3.2060385911</v>
      </c>
      <c r="E399">
        <v>5.3828215910999999</v>
      </c>
      <c r="F399">
        <v>2.1767829999999999</v>
      </c>
      <c r="G399">
        <v>-2.3579460000000001</v>
      </c>
      <c r="H399">
        <v>-0.18116299999999999</v>
      </c>
      <c r="I399">
        <v>172</v>
      </c>
      <c r="J399" t="s">
        <v>4441</v>
      </c>
      <c r="P399" t="b">
        <f t="shared" si="18"/>
        <v>0</v>
      </c>
      <c r="Q399" t="b">
        <f t="shared" si="19"/>
        <v>0</v>
      </c>
      <c r="R399" t="b">
        <f t="shared" si="20"/>
        <v>0</v>
      </c>
    </row>
    <row r="400" spans="1:18" x14ac:dyDescent="0.25">
      <c r="A400" t="s">
        <v>688</v>
      </c>
      <c r="B400" t="s">
        <v>1723</v>
      </c>
      <c r="C400" t="s">
        <v>3212</v>
      </c>
      <c r="D400">
        <v>3.1819470943999999</v>
      </c>
      <c r="E400">
        <v>5.1005340944000004</v>
      </c>
      <c r="F400">
        <v>1.918587</v>
      </c>
      <c r="G400">
        <v>-3.1715059999999999</v>
      </c>
      <c r="H400">
        <v>-1.2529189999999999</v>
      </c>
      <c r="I400">
        <v>106</v>
      </c>
      <c r="J400" t="s">
        <v>4441</v>
      </c>
      <c r="P400" t="b">
        <f t="shared" si="18"/>
        <v>0</v>
      </c>
      <c r="Q400" t="b">
        <f t="shared" si="19"/>
        <v>0</v>
      </c>
      <c r="R400" t="b">
        <f t="shared" si="20"/>
        <v>0</v>
      </c>
    </row>
    <row r="401" spans="1:18" x14ac:dyDescent="0.25">
      <c r="A401" t="s">
        <v>931</v>
      </c>
      <c r="B401" t="s">
        <v>2828</v>
      </c>
      <c r="C401" t="s">
        <v>4292</v>
      </c>
      <c r="D401">
        <v>4.3510804331999999</v>
      </c>
      <c r="E401">
        <v>6.4118874332000004</v>
      </c>
      <c r="F401">
        <v>2.0608070000000001</v>
      </c>
      <c r="G401">
        <v>-3.9913080000000001</v>
      </c>
      <c r="H401">
        <v>-1.930501</v>
      </c>
      <c r="I401">
        <v>128</v>
      </c>
      <c r="J401" t="s">
        <v>4441</v>
      </c>
      <c r="P401" t="b">
        <f t="shared" si="18"/>
        <v>0</v>
      </c>
      <c r="Q401" t="b">
        <f t="shared" si="19"/>
        <v>0</v>
      </c>
      <c r="R401" t="b">
        <f t="shared" si="20"/>
        <v>0</v>
      </c>
    </row>
    <row r="402" spans="1:18" x14ac:dyDescent="0.25">
      <c r="A402" t="s">
        <v>18</v>
      </c>
      <c r="B402" t="s">
        <v>2970</v>
      </c>
      <c r="C402" t="s">
        <v>4422</v>
      </c>
      <c r="D402">
        <v>3.2630085872999999</v>
      </c>
      <c r="E402">
        <v>5.4364135872999997</v>
      </c>
      <c r="F402">
        <v>2.1734049999999998</v>
      </c>
      <c r="G402">
        <v>-3.218639</v>
      </c>
      <c r="H402">
        <v>-1.045234</v>
      </c>
      <c r="I402">
        <v>148</v>
      </c>
      <c r="J402" t="s">
        <v>4441</v>
      </c>
      <c r="P402" t="b">
        <f t="shared" si="18"/>
        <v>0</v>
      </c>
      <c r="Q402" t="b">
        <f t="shared" si="19"/>
        <v>0</v>
      </c>
      <c r="R402" t="b">
        <f t="shared" si="20"/>
        <v>0</v>
      </c>
    </row>
    <row r="403" spans="1:18" x14ac:dyDescent="0.25">
      <c r="A403" t="s">
        <v>4982</v>
      </c>
      <c r="B403" t="s">
        <v>5595</v>
      </c>
      <c r="C403" t="s">
        <v>5596</v>
      </c>
      <c r="D403">
        <v>5.2951318023000002</v>
      </c>
      <c r="E403">
        <v>7.2722038023</v>
      </c>
      <c r="F403">
        <v>1.9770719999999999</v>
      </c>
      <c r="G403">
        <v>-3.1463429999999999</v>
      </c>
      <c r="H403">
        <v>-1.1692709999999999</v>
      </c>
      <c r="I403">
        <v>176</v>
      </c>
      <c r="J403" t="s">
        <v>4441</v>
      </c>
      <c r="P403" t="b">
        <f t="shared" si="18"/>
        <v>0</v>
      </c>
      <c r="Q403" t="b">
        <f t="shared" si="19"/>
        <v>0</v>
      </c>
      <c r="R403" t="b">
        <f t="shared" si="20"/>
        <v>0</v>
      </c>
    </row>
    <row r="404" spans="1:18" x14ac:dyDescent="0.25">
      <c r="A404" t="s">
        <v>231</v>
      </c>
      <c r="B404" t="s">
        <v>2719</v>
      </c>
      <c r="C404" t="s">
        <v>4187</v>
      </c>
      <c r="D404">
        <v>3.8937611178999898</v>
      </c>
      <c r="E404">
        <v>5.9657511179</v>
      </c>
      <c r="F404">
        <v>2.07199</v>
      </c>
      <c r="G404">
        <v>-3.1274540000000002</v>
      </c>
      <c r="H404">
        <v>-1.055464</v>
      </c>
      <c r="I404">
        <v>130</v>
      </c>
      <c r="J404" t="s">
        <v>4441</v>
      </c>
      <c r="P404" t="b">
        <f t="shared" si="18"/>
        <v>0</v>
      </c>
      <c r="Q404" t="b">
        <f t="shared" si="19"/>
        <v>0</v>
      </c>
      <c r="R404" t="b">
        <f t="shared" si="20"/>
        <v>0</v>
      </c>
    </row>
    <row r="405" spans="1:18" x14ac:dyDescent="0.25">
      <c r="A405" t="s">
        <v>360</v>
      </c>
      <c r="B405" t="s">
        <v>2826</v>
      </c>
      <c r="C405" t="s">
        <v>4290</v>
      </c>
      <c r="D405">
        <v>3.231458698</v>
      </c>
      <c r="E405">
        <v>5.4659076979999996</v>
      </c>
      <c r="F405">
        <v>2.2344490000000001</v>
      </c>
      <c r="G405">
        <v>-1.842695</v>
      </c>
      <c r="H405">
        <v>0.39175399999999999</v>
      </c>
      <c r="I405">
        <v>184</v>
      </c>
      <c r="J405" t="s">
        <v>4441</v>
      </c>
      <c r="P405" t="b">
        <f t="shared" si="18"/>
        <v>0</v>
      </c>
      <c r="Q405" t="b">
        <f t="shared" si="19"/>
        <v>0</v>
      </c>
      <c r="R405" t="b">
        <f t="shared" si="20"/>
        <v>0</v>
      </c>
    </row>
    <row r="406" spans="1:18" x14ac:dyDescent="0.25">
      <c r="A406" t="s">
        <v>682</v>
      </c>
      <c r="B406" t="s">
        <v>2178</v>
      </c>
      <c r="C406" t="s">
        <v>3665</v>
      </c>
      <c r="D406">
        <v>3.6237482878999998</v>
      </c>
      <c r="E406">
        <v>5.8659602879000001</v>
      </c>
      <c r="F406">
        <v>2.2422119999999999</v>
      </c>
      <c r="G406">
        <v>-3.2330019999999999</v>
      </c>
      <c r="H406">
        <v>-0.99078999999999995</v>
      </c>
      <c r="I406">
        <v>105</v>
      </c>
      <c r="J406" t="s">
        <v>4441</v>
      </c>
      <c r="P406" t="b">
        <f t="shared" si="18"/>
        <v>1</v>
      </c>
      <c r="Q406" t="b">
        <f t="shared" si="19"/>
        <v>1</v>
      </c>
      <c r="R406" t="b">
        <f t="shared" si="20"/>
        <v>0</v>
      </c>
    </row>
    <row r="407" spans="1:18" x14ac:dyDescent="0.25">
      <c r="A407" t="s">
        <v>4927</v>
      </c>
      <c r="B407" t="s">
        <v>5426</v>
      </c>
      <c r="C407" t="s">
        <v>5427</v>
      </c>
      <c r="D407">
        <v>3.8736635036</v>
      </c>
      <c r="E407">
        <v>6.0419765035999999</v>
      </c>
      <c r="F407">
        <v>2.1683129999999999</v>
      </c>
      <c r="G407">
        <v>-3.7298719999999999</v>
      </c>
      <c r="H407">
        <v>-1.5615589999999999</v>
      </c>
      <c r="I407">
        <v>142</v>
      </c>
      <c r="J407" t="s">
        <v>4441</v>
      </c>
      <c r="P407" t="b">
        <f t="shared" si="18"/>
        <v>0</v>
      </c>
      <c r="Q407" t="b">
        <f t="shared" si="19"/>
        <v>0</v>
      </c>
      <c r="R407" t="b">
        <f t="shared" si="20"/>
        <v>0</v>
      </c>
    </row>
    <row r="408" spans="1:18" x14ac:dyDescent="0.25">
      <c r="A408" t="s">
        <v>4967</v>
      </c>
      <c r="B408" t="s">
        <v>5236</v>
      </c>
      <c r="C408" t="s">
        <v>5237</v>
      </c>
      <c r="D408">
        <v>3.3493458811999899</v>
      </c>
      <c r="E408">
        <v>5.7238198811999998</v>
      </c>
      <c r="F408">
        <v>2.3744740000000002</v>
      </c>
      <c r="G408">
        <v>-3.113194</v>
      </c>
      <c r="H408">
        <v>-0.73872000000000004</v>
      </c>
      <c r="I408">
        <v>198</v>
      </c>
      <c r="J408" t="s">
        <v>4441</v>
      </c>
      <c r="P408" t="b">
        <f t="shared" si="18"/>
        <v>1</v>
      </c>
      <c r="Q408" t="b">
        <f t="shared" si="19"/>
        <v>1</v>
      </c>
      <c r="R408" t="b">
        <f t="shared" si="20"/>
        <v>1</v>
      </c>
    </row>
    <row r="409" spans="1:18" x14ac:dyDescent="0.25">
      <c r="A409" t="s">
        <v>107</v>
      </c>
      <c r="B409" t="s">
        <v>2038</v>
      </c>
      <c r="C409" t="s">
        <v>3527</v>
      </c>
      <c r="D409">
        <v>3.9983883123999999</v>
      </c>
      <c r="E409">
        <v>6.3516783123999998</v>
      </c>
      <c r="F409">
        <v>2.3532899999999999</v>
      </c>
      <c r="G409">
        <v>-4.2832949999999999</v>
      </c>
      <c r="H409">
        <v>-1.930005</v>
      </c>
      <c r="I409">
        <v>130</v>
      </c>
      <c r="J409" t="s">
        <v>4441</v>
      </c>
      <c r="P409" t="b">
        <f t="shared" si="18"/>
        <v>0</v>
      </c>
      <c r="Q409" t="b">
        <f t="shared" si="19"/>
        <v>0</v>
      </c>
      <c r="R409" t="b">
        <f t="shared" si="20"/>
        <v>0</v>
      </c>
    </row>
    <row r="410" spans="1:18" x14ac:dyDescent="0.25">
      <c r="A410" t="s">
        <v>595</v>
      </c>
      <c r="B410" t="s">
        <v>1651</v>
      </c>
      <c r="C410" t="s">
        <v>3140</v>
      </c>
      <c r="D410">
        <v>3.8394864580999899</v>
      </c>
      <c r="E410">
        <v>5.6183224580999997</v>
      </c>
      <c r="F410">
        <v>1.7788360000000001</v>
      </c>
      <c r="G410">
        <v>-1.976872</v>
      </c>
      <c r="H410">
        <v>-0.19803599999999999</v>
      </c>
      <c r="I410">
        <v>90</v>
      </c>
      <c r="J410" t="s">
        <v>4441</v>
      </c>
      <c r="P410" t="b">
        <f t="shared" si="18"/>
        <v>0</v>
      </c>
      <c r="Q410" t="b">
        <f t="shared" si="19"/>
        <v>0</v>
      </c>
      <c r="R410" t="b">
        <f t="shared" si="20"/>
        <v>0</v>
      </c>
    </row>
    <row r="411" spans="1:18" x14ac:dyDescent="0.25">
      <c r="A411" t="s">
        <v>825</v>
      </c>
      <c r="B411" t="s">
        <v>1521</v>
      </c>
      <c r="C411" t="s">
        <v>3010</v>
      </c>
      <c r="D411">
        <v>2.81665674789999</v>
      </c>
      <c r="E411">
        <v>4.7895007479</v>
      </c>
      <c r="F411">
        <v>1.972844</v>
      </c>
      <c r="G411">
        <v>-2.626538</v>
      </c>
      <c r="H411">
        <v>-0.653694</v>
      </c>
      <c r="I411">
        <v>102</v>
      </c>
      <c r="J411" t="s">
        <v>4441</v>
      </c>
      <c r="P411" t="b">
        <f t="shared" si="18"/>
        <v>0</v>
      </c>
      <c r="Q411" t="b">
        <f t="shared" si="19"/>
        <v>0</v>
      </c>
      <c r="R411" t="b">
        <f t="shared" si="20"/>
        <v>0</v>
      </c>
    </row>
    <row r="412" spans="1:18" x14ac:dyDescent="0.25">
      <c r="A412" t="s">
        <v>1046</v>
      </c>
      <c r="B412" t="s">
        <v>2389</v>
      </c>
      <c r="C412" t="s">
        <v>3870</v>
      </c>
      <c r="D412">
        <v>4.2224110929999998</v>
      </c>
      <c r="E412">
        <v>5.8433560929999997</v>
      </c>
      <c r="F412">
        <v>1.6209449999999901</v>
      </c>
      <c r="G412">
        <v>-3.6662689999999998</v>
      </c>
      <c r="H412">
        <v>-2.0453239999999999</v>
      </c>
      <c r="I412">
        <v>148</v>
      </c>
      <c r="J412" t="s">
        <v>4441</v>
      </c>
      <c r="P412" t="b">
        <f t="shared" si="18"/>
        <v>0</v>
      </c>
      <c r="Q412" t="b">
        <f t="shared" si="19"/>
        <v>0</v>
      </c>
      <c r="R412" t="b">
        <f t="shared" si="20"/>
        <v>0</v>
      </c>
    </row>
    <row r="413" spans="1:18" x14ac:dyDescent="0.25">
      <c r="A413" t="s">
        <v>1429</v>
      </c>
      <c r="B413" t="s">
        <v>2114</v>
      </c>
      <c r="C413" t="s">
        <v>3602</v>
      </c>
      <c r="D413">
        <v>1.9990761229</v>
      </c>
      <c r="E413">
        <v>4.3898521228999998</v>
      </c>
      <c r="F413">
        <v>2.3907759999999998</v>
      </c>
      <c r="G413">
        <v>-2.4789729999999999</v>
      </c>
      <c r="H413">
        <v>-8.8196999999999998E-2</v>
      </c>
      <c r="I413">
        <v>106</v>
      </c>
      <c r="J413" t="s">
        <v>4441</v>
      </c>
      <c r="P413" t="b">
        <f t="shared" si="18"/>
        <v>0</v>
      </c>
      <c r="Q413" t="b">
        <f t="shared" si="19"/>
        <v>0</v>
      </c>
      <c r="R413" t="b">
        <f t="shared" si="20"/>
        <v>0</v>
      </c>
    </row>
    <row r="414" spans="1:18" x14ac:dyDescent="0.25">
      <c r="A414" t="s">
        <v>985</v>
      </c>
      <c r="B414" t="s">
        <v>2300</v>
      </c>
      <c r="C414" t="s">
        <v>3602</v>
      </c>
      <c r="D414">
        <v>2.6458554978</v>
      </c>
      <c r="E414">
        <v>4.6288324978000004</v>
      </c>
      <c r="F414">
        <v>1.982977</v>
      </c>
      <c r="G414">
        <v>-2.5648970000000002</v>
      </c>
      <c r="H414">
        <v>-0.58191999999999999</v>
      </c>
      <c r="I414">
        <v>106</v>
      </c>
      <c r="J414" t="s">
        <v>4441</v>
      </c>
      <c r="P414" t="b">
        <f t="shared" si="18"/>
        <v>0</v>
      </c>
      <c r="Q414" t="b">
        <f t="shared" si="19"/>
        <v>0</v>
      </c>
      <c r="R414" t="b">
        <f t="shared" si="20"/>
        <v>0</v>
      </c>
    </row>
    <row r="415" spans="1:18" x14ac:dyDescent="0.25">
      <c r="A415" t="s">
        <v>652</v>
      </c>
      <c r="B415" t="s">
        <v>2652</v>
      </c>
      <c r="C415" t="s">
        <v>4122</v>
      </c>
      <c r="D415">
        <v>4.1201506387000002</v>
      </c>
      <c r="E415">
        <v>5.9385406387000002</v>
      </c>
      <c r="F415">
        <v>1.81839</v>
      </c>
      <c r="G415">
        <v>-3.0587580000000001</v>
      </c>
      <c r="H415">
        <v>-1.2403679999999999</v>
      </c>
      <c r="I415">
        <v>224</v>
      </c>
      <c r="J415" t="s">
        <v>4441</v>
      </c>
      <c r="P415" t="b">
        <f t="shared" si="18"/>
        <v>0</v>
      </c>
      <c r="Q415" t="b">
        <f t="shared" si="19"/>
        <v>0</v>
      </c>
      <c r="R415" t="b">
        <f t="shared" si="20"/>
        <v>0</v>
      </c>
    </row>
    <row r="416" spans="1:18" x14ac:dyDescent="0.25">
      <c r="A416" t="s">
        <v>4597</v>
      </c>
      <c r="B416" t="s">
        <v>4687</v>
      </c>
      <c r="C416" t="s">
        <v>5195</v>
      </c>
      <c r="D416">
        <v>3.9932058827999999</v>
      </c>
      <c r="E416">
        <v>5.7857078827999997</v>
      </c>
      <c r="F416">
        <v>1.79250199999999</v>
      </c>
      <c r="G416">
        <v>-3.803245</v>
      </c>
      <c r="H416">
        <v>-2.0107430000000002</v>
      </c>
      <c r="I416">
        <v>189</v>
      </c>
      <c r="J416" t="s">
        <v>4441</v>
      </c>
      <c r="P416" t="b">
        <f t="shared" si="18"/>
        <v>0</v>
      </c>
      <c r="Q416" t="b">
        <f t="shared" si="19"/>
        <v>0</v>
      </c>
      <c r="R416" t="b">
        <f t="shared" si="20"/>
        <v>0</v>
      </c>
    </row>
    <row r="417" spans="1:18" x14ac:dyDescent="0.25">
      <c r="A417" t="s">
        <v>601</v>
      </c>
      <c r="B417" t="s">
        <v>2352</v>
      </c>
      <c r="C417" t="s">
        <v>3834</v>
      </c>
      <c r="D417">
        <v>4.0514501079</v>
      </c>
      <c r="E417">
        <v>5.9681791079000002</v>
      </c>
      <c r="F417">
        <v>1.9167289999999999</v>
      </c>
      <c r="G417">
        <v>-3.286279</v>
      </c>
      <c r="H417">
        <v>-1.36955</v>
      </c>
      <c r="I417">
        <v>186</v>
      </c>
      <c r="J417" t="s">
        <v>4441</v>
      </c>
      <c r="P417" t="b">
        <f t="shared" si="18"/>
        <v>0</v>
      </c>
      <c r="Q417" t="b">
        <f t="shared" si="19"/>
        <v>0</v>
      </c>
      <c r="R417" t="b">
        <f t="shared" si="20"/>
        <v>0</v>
      </c>
    </row>
    <row r="418" spans="1:18" x14ac:dyDescent="0.25">
      <c r="A418" t="s">
        <v>1461</v>
      </c>
      <c r="B418" t="s">
        <v>2272</v>
      </c>
      <c r="C418" t="s">
        <v>3756</v>
      </c>
      <c r="D418">
        <v>3.5101478323999999</v>
      </c>
      <c r="E418">
        <v>5.3406598324000001</v>
      </c>
      <c r="F418">
        <v>1.8305119999999999</v>
      </c>
      <c r="G418">
        <v>-3.5130970000000001</v>
      </c>
      <c r="H418">
        <v>-1.682585</v>
      </c>
      <c r="I418">
        <v>92</v>
      </c>
      <c r="J418" t="s">
        <v>4441</v>
      </c>
      <c r="P418" t="b">
        <f t="shared" si="18"/>
        <v>0</v>
      </c>
      <c r="Q418" t="b">
        <f t="shared" si="19"/>
        <v>0</v>
      </c>
      <c r="R418" t="b">
        <f t="shared" si="20"/>
        <v>0</v>
      </c>
    </row>
    <row r="419" spans="1:18" x14ac:dyDescent="0.25">
      <c r="A419" t="s">
        <v>281</v>
      </c>
      <c r="B419" t="s">
        <v>2612</v>
      </c>
      <c r="C419" t="s">
        <v>4082</v>
      </c>
      <c r="D419">
        <v>2.5471299078</v>
      </c>
      <c r="E419">
        <v>4.3010079077999999</v>
      </c>
      <c r="F419">
        <v>1.753878</v>
      </c>
      <c r="G419">
        <v>-2.0823480000000001</v>
      </c>
      <c r="H419">
        <v>-0.32846999999999998</v>
      </c>
      <c r="I419">
        <v>150</v>
      </c>
      <c r="J419" t="s">
        <v>4441</v>
      </c>
      <c r="P419" t="b">
        <f t="shared" si="18"/>
        <v>0</v>
      </c>
      <c r="Q419" t="b">
        <f t="shared" si="19"/>
        <v>0</v>
      </c>
      <c r="R419" t="b">
        <f t="shared" si="20"/>
        <v>0</v>
      </c>
    </row>
    <row r="420" spans="1:18" x14ac:dyDescent="0.25">
      <c r="A420" t="s">
        <v>293</v>
      </c>
      <c r="B420" t="s">
        <v>2868</v>
      </c>
      <c r="C420" t="s">
        <v>4332</v>
      </c>
      <c r="D420">
        <v>3.3386886747000002</v>
      </c>
      <c r="E420">
        <v>5.4991326747000002</v>
      </c>
      <c r="F420">
        <v>2.160444</v>
      </c>
      <c r="G420">
        <v>-3.4215</v>
      </c>
      <c r="H420">
        <v>-1.261056</v>
      </c>
      <c r="I420">
        <v>140</v>
      </c>
      <c r="J420" t="s">
        <v>4441</v>
      </c>
      <c r="P420" t="b">
        <f t="shared" si="18"/>
        <v>0</v>
      </c>
      <c r="Q420" t="b">
        <f t="shared" si="19"/>
        <v>0</v>
      </c>
      <c r="R420" t="b">
        <f t="shared" si="20"/>
        <v>0</v>
      </c>
    </row>
    <row r="421" spans="1:18" x14ac:dyDescent="0.25">
      <c r="A421" t="s">
        <v>841</v>
      </c>
      <c r="B421" t="s">
        <v>1664</v>
      </c>
      <c r="C421" t="s">
        <v>3153</v>
      </c>
      <c r="D421">
        <v>3.5153477308999999</v>
      </c>
      <c r="E421">
        <v>5.5996787309</v>
      </c>
      <c r="F421">
        <v>2.0843310000000002</v>
      </c>
      <c r="G421">
        <v>-4.2542530000000003</v>
      </c>
      <c r="H421">
        <v>-2.1699220000000001</v>
      </c>
      <c r="I421">
        <v>108</v>
      </c>
      <c r="J421" t="s">
        <v>4441</v>
      </c>
      <c r="P421" t="b">
        <f t="shared" si="18"/>
        <v>0</v>
      </c>
      <c r="Q421" t="b">
        <f t="shared" si="19"/>
        <v>0</v>
      </c>
      <c r="R421" t="b">
        <f t="shared" si="20"/>
        <v>0</v>
      </c>
    </row>
    <row r="422" spans="1:18" x14ac:dyDescent="0.25">
      <c r="A422" t="s">
        <v>4974</v>
      </c>
      <c r="B422" t="s">
        <v>5558</v>
      </c>
      <c r="C422" t="s">
        <v>5559</v>
      </c>
      <c r="D422">
        <v>3.7137058928000002</v>
      </c>
      <c r="E422">
        <v>6.0308518928000003</v>
      </c>
      <c r="F422">
        <v>2.3171460000000002</v>
      </c>
      <c r="G422">
        <v>-4.4889130000000002</v>
      </c>
      <c r="H422">
        <v>-2.171767</v>
      </c>
      <c r="I422">
        <v>150</v>
      </c>
      <c r="J422" t="s">
        <v>4441</v>
      </c>
      <c r="P422" t="b">
        <f t="shared" si="18"/>
        <v>1</v>
      </c>
      <c r="Q422" t="b">
        <f t="shared" si="19"/>
        <v>0</v>
      </c>
      <c r="R422" t="b">
        <f t="shared" si="20"/>
        <v>0</v>
      </c>
    </row>
    <row r="423" spans="1:18" x14ac:dyDescent="0.25">
      <c r="A423" t="s">
        <v>1063</v>
      </c>
      <c r="B423" t="s">
        <v>2488</v>
      </c>
      <c r="C423" t="s">
        <v>3965</v>
      </c>
      <c r="D423">
        <v>3.9221700939000002</v>
      </c>
      <c r="E423">
        <v>6.1940830938999998</v>
      </c>
      <c r="F423">
        <v>2.2719129999999899</v>
      </c>
      <c r="G423">
        <v>-4.2594649999999996</v>
      </c>
      <c r="H423">
        <v>-1.987552</v>
      </c>
      <c r="I423">
        <v>168</v>
      </c>
      <c r="J423" t="s">
        <v>4441</v>
      </c>
      <c r="P423" t="b">
        <f t="shared" si="18"/>
        <v>0</v>
      </c>
      <c r="Q423" t="b">
        <f t="shared" si="19"/>
        <v>0</v>
      </c>
      <c r="R423" t="b">
        <f t="shared" si="20"/>
        <v>0</v>
      </c>
    </row>
    <row r="424" spans="1:18" x14ac:dyDescent="0.25">
      <c r="A424" t="s">
        <v>36</v>
      </c>
      <c r="B424" t="s">
        <v>2813</v>
      </c>
      <c r="C424" t="s">
        <v>4277</v>
      </c>
      <c r="D424">
        <v>3.4897994623000002</v>
      </c>
      <c r="E424">
        <v>5.6888044623000003</v>
      </c>
      <c r="F424">
        <v>2.1990050000000001</v>
      </c>
      <c r="G424">
        <v>-2.3134800000000002</v>
      </c>
      <c r="H424">
        <v>-0.11447499999999999</v>
      </c>
      <c r="I424">
        <v>120</v>
      </c>
      <c r="J424" t="s">
        <v>4441</v>
      </c>
      <c r="P424" t="b">
        <f t="shared" si="18"/>
        <v>1</v>
      </c>
      <c r="Q424" t="b">
        <f t="shared" si="19"/>
        <v>1</v>
      </c>
      <c r="R424" t="b">
        <f t="shared" si="20"/>
        <v>0</v>
      </c>
    </row>
    <row r="425" spans="1:18" x14ac:dyDescent="0.25">
      <c r="A425" t="s">
        <v>1317</v>
      </c>
      <c r="B425" t="s">
        <v>2608</v>
      </c>
      <c r="C425" t="s">
        <v>4080</v>
      </c>
      <c r="D425">
        <v>3.9882392628000001</v>
      </c>
      <c r="E425">
        <v>6.0451792627999996</v>
      </c>
      <c r="F425">
        <v>2.05694</v>
      </c>
      <c r="G425">
        <v>-4.4476630000000004</v>
      </c>
      <c r="H425">
        <v>-2.3907229999999999</v>
      </c>
      <c r="I425">
        <v>140</v>
      </c>
      <c r="J425" t="s">
        <v>4441</v>
      </c>
      <c r="P425" t="b">
        <f t="shared" si="18"/>
        <v>0</v>
      </c>
      <c r="Q425" t="b">
        <f t="shared" si="19"/>
        <v>0</v>
      </c>
      <c r="R425" t="b">
        <f t="shared" si="20"/>
        <v>0</v>
      </c>
    </row>
    <row r="426" spans="1:18" x14ac:dyDescent="0.25">
      <c r="A426" t="s">
        <v>4573</v>
      </c>
      <c r="B426" t="s">
        <v>4690</v>
      </c>
      <c r="C426" t="s">
        <v>5222</v>
      </c>
      <c r="D426">
        <v>3.0160336989999998</v>
      </c>
      <c r="E426">
        <v>5.2252586990000003</v>
      </c>
      <c r="F426">
        <v>2.209225</v>
      </c>
      <c r="G426">
        <v>-3.2074600000000002</v>
      </c>
      <c r="H426">
        <v>-0.99823499999999998</v>
      </c>
      <c r="I426">
        <v>203</v>
      </c>
      <c r="J426" t="s">
        <v>4441</v>
      </c>
      <c r="P426" t="b">
        <f t="shared" si="18"/>
        <v>0</v>
      </c>
      <c r="Q426" t="b">
        <f t="shared" si="19"/>
        <v>0</v>
      </c>
      <c r="R426" t="b">
        <f t="shared" si="20"/>
        <v>0</v>
      </c>
    </row>
    <row r="427" spans="1:18" x14ac:dyDescent="0.25">
      <c r="A427" t="s">
        <v>383</v>
      </c>
      <c r="B427" t="s">
        <v>1695</v>
      </c>
      <c r="C427" t="s">
        <v>3184</v>
      </c>
      <c r="D427">
        <v>3.1412956964999998</v>
      </c>
      <c r="E427">
        <v>5.2996206964999999</v>
      </c>
      <c r="F427">
        <v>2.158325</v>
      </c>
      <c r="G427">
        <v>-3.758721</v>
      </c>
      <c r="H427">
        <v>-1.6003959999999999</v>
      </c>
      <c r="I427">
        <v>161</v>
      </c>
      <c r="J427" t="s">
        <v>4441</v>
      </c>
      <c r="P427" t="b">
        <f t="shared" si="18"/>
        <v>0</v>
      </c>
      <c r="Q427" t="b">
        <f t="shared" si="19"/>
        <v>0</v>
      </c>
      <c r="R427" t="b">
        <f t="shared" si="20"/>
        <v>0</v>
      </c>
    </row>
    <row r="428" spans="1:18" x14ac:dyDescent="0.25">
      <c r="A428" t="s">
        <v>541</v>
      </c>
      <c r="B428" t="s">
        <v>1670</v>
      </c>
      <c r="C428" t="s">
        <v>3159</v>
      </c>
      <c r="D428">
        <v>2.6424954842999901</v>
      </c>
      <c r="E428">
        <v>4.4284974842999896</v>
      </c>
      <c r="F428">
        <v>1.7860019999999901</v>
      </c>
      <c r="G428">
        <v>-2.8840599999999998</v>
      </c>
      <c r="H428">
        <v>-1.098058</v>
      </c>
      <c r="I428">
        <v>178</v>
      </c>
      <c r="J428" t="s">
        <v>4441</v>
      </c>
      <c r="P428" t="b">
        <f t="shared" si="18"/>
        <v>0</v>
      </c>
      <c r="Q428" t="b">
        <f t="shared" si="19"/>
        <v>0</v>
      </c>
      <c r="R428" t="b">
        <f t="shared" si="20"/>
        <v>0</v>
      </c>
    </row>
    <row r="429" spans="1:18" x14ac:dyDescent="0.25">
      <c r="A429" t="s">
        <v>4579</v>
      </c>
      <c r="B429" t="s">
        <v>4717</v>
      </c>
      <c r="C429" t="s">
        <v>5383</v>
      </c>
      <c r="D429">
        <v>3.9431656843999998</v>
      </c>
      <c r="E429">
        <v>6.0653196843999897</v>
      </c>
      <c r="F429">
        <v>2.1221539999999899</v>
      </c>
      <c r="G429">
        <v>-4.4849119999999996</v>
      </c>
      <c r="H429">
        <v>-2.3627579999999999</v>
      </c>
      <c r="I429">
        <v>174</v>
      </c>
      <c r="J429" t="s">
        <v>4441</v>
      </c>
      <c r="P429" t="b">
        <f t="shared" si="18"/>
        <v>0</v>
      </c>
      <c r="Q429" t="b">
        <f t="shared" si="19"/>
        <v>0</v>
      </c>
      <c r="R429" t="b">
        <f t="shared" si="20"/>
        <v>0</v>
      </c>
    </row>
    <row r="430" spans="1:18" x14ac:dyDescent="0.25">
      <c r="A430" t="s">
        <v>388</v>
      </c>
      <c r="B430" t="s">
        <v>2451</v>
      </c>
      <c r="C430" t="s">
        <v>3930</v>
      </c>
      <c r="D430">
        <v>3.4163213508000001</v>
      </c>
      <c r="E430">
        <v>5.6358813508000001</v>
      </c>
      <c r="F430">
        <v>2.2195599999999902</v>
      </c>
      <c r="G430">
        <v>-4.0841729999999998</v>
      </c>
      <c r="H430">
        <v>-1.8646130000000001</v>
      </c>
      <c r="I430">
        <v>174</v>
      </c>
      <c r="J430" t="s">
        <v>4441</v>
      </c>
      <c r="P430" t="b">
        <f t="shared" si="18"/>
        <v>0</v>
      </c>
      <c r="Q430" t="b">
        <f t="shared" si="19"/>
        <v>0</v>
      </c>
      <c r="R430" t="b">
        <f t="shared" si="20"/>
        <v>0</v>
      </c>
    </row>
    <row r="431" spans="1:18" x14ac:dyDescent="0.25">
      <c r="A431" t="s">
        <v>694</v>
      </c>
      <c r="B431" t="s">
        <v>2486</v>
      </c>
      <c r="C431" t="s">
        <v>3963</v>
      </c>
      <c r="D431">
        <v>4.0455973382000003</v>
      </c>
      <c r="E431">
        <v>5.7551843382000003</v>
      </c>
      <c r="F431">
        <v>1.709587</v>
      </c>
      <c r="G431">
        <v>-4.3324790000000002</v>
      </c>
      <c r="H431">
        <v>-2.6228919999999998</v>
      </c>
      <c r="I431">
        <v>164</v>
      </c>
      <c r="J431" t="s">
        <v>4441</v>
      </c>
      <c r="P431" t="b">
        <f t="shared" si="18"/>
        <v>0</v>
      </c>
      <c r="Q431" t="b">
        <f t="shared" si="19"/>
        <v>0</v>
      </c>
      <c r="R431" t="b">
        <f t="shared" si="20"/>
        <v>0</v>
      </c>
    </row>
    <row r="432" spans="1:18" x14ac:dyDescent="0.25">
      <c r="A432" t="s">
        <v>1380</v>
      </c>
      <c r="B432" t="s">
        <v>2804</v>
      </c>
      <c r="C432" t="s">
        <v>4268</v>
      </c>
      <c r="D432">
        <v>3.7238805239000001</v>
      </c>
      <c r="E432">
        <v>5.9108015239</v>
      </c>
      <c r="F432">
        <v>2.1869209999999999</v>
      </c>
      <c r="G432">
        <v>-3.9972249999999998</v>
      </c>
      <c r="H432">
        <v>-1.8103039999999999</v>
      </c>
      <c r="I432">
        <v>152</v>
      </c>
      <c r="J432" t="s">
        <v>4441</v>
      </c>
      <c r="P432" t="b">
        <f t="shared" si="18"/>
        <v>1</v>
      </c>
      <c r="Q432" t="b">
        <f t="shared" si="19"/>
        <v>0</v>
      </c>
      <c r="R432" t="b">
        <f t="shared" si="20"/>
        <v>0</v>
      </c>
    </row>
    <row r="433" spans="1:18" x14ac:dyDescent="0.25">
      <c r="A433" t="s">
        <v>587</v>
      </c>
      <c r="B433" t="s">
        <v>2083</v>
      </c>
      <c r="C433" t="s">
        <v>3571</v>
      </c>
      <c r="D433">
        <v>2.6667071290000002</v>
      </c>
      <c r="E433">
        <v>5.0306481290000002</v>
      </c>
      <c r="F433">
        <v>2.3639409999999899</v>
      </c>
      <c r="G433">
        <v>-3.5606439999999999</v>
      </c>
      <c r="H433">
        <v>-1.1967030000000001</v>
      </c>
      <c r="I433">
        <v>185</v>
      </c>
      <c r="J433" t="s">
        <v>4441</v>
      </c>
      <c r="P433" t="b">
        <f t="shared" si="18"/>
        <v>0</v>
      </c>
      <c r="Q433" t="b">
        <f t="shared" si="19"/>
        <v>0</v>
      </c>
      <c r="R433" t="b">
        <f t="shared" si="20"/>
        <v>0</v>
      </c>
    </row>
    <row r="434" spans="1:18" x14ac:dyDescent="0.25">
      <c r="A434" t="s">
        <v>581</v>
      </c>
      <c r="B434" t="s">
        <v>2117</v>
      </c>
      <c r="C434" t="s">
        <v>3605</v>
      </c>
      <c r="D434">
        <v>1.7977586050000001</v>
      </c>
      <c r="E434">
        <v>5.9226656049999997</v>
      </c>
      <c r="F434">
        <v>4.1249069999999897</v>
      </c>
      <c r="G434">
        <v>-0.89820299999999997</v>
      </c>
      <c r="H434">
        <v>3.2267039999999998</v>
      </c>
      <c r="I434">
        <v>98</v>
      </c>
      <c r="J434" t="s">
        <v>4440</v>
      </c>
      <c r="P434" t="b">
        <f t="shared" si="18"/>
        <v>0</v>
      </c>
      <c r="Q434" t="b">
        <f t="shared" si="19"/>
        <v>0</v>
      </c>
      <c r="R434" t="b">
        <f t="shared" si="20"/>
        <v>0</v>
      </c>
    </row>
    <row r="435" spans="1:18" x14ac:dyDescent="0.25">
      <c r="A435" t="s">
        <v>399</v>
      </c>
      <c r="B435" t="s">
        <v>2888</v>
      </c>
      <c r="C435" t="s">
        <v>4351</v>
      </c>
      <c r="D435">
        <v>1.7899306627</v>
      </c>
      <c r="E435">
        <v>5.8856496626999997</v>
      </c>
      <c r="F435">
        <v>4.0957189999999999</v>
      </c>
      <c r="G435">
        <v>-0.98975999999999997</v>
      </c>
      <c r="H435">
        <v>3.1059589999999999</v>
      </c>
      <c r="I435">
        <v>110</v>
      </c>
      <c r="J435" t="s">
        <v>4440</v>
      </c>
      <c r="P435" t="b">
        <f t="shared" si="18"/>
        <v>0</v>
      </c>
      <c r="Q435" t="b">
        <f t="shared" si="19"/>
        <v>0</v>
      </c>
      <c r="R435" t="b">
        <f t="shared" si="20"/>
        <v>0</v>
      </c>
    </row>
    <row r="436" spans="1:18" x14ac:dyDescent="0.25">
      <c r="A436" t="s">
        <v>401</v>
      </c>
      <c r="B436" t="s">
        <v>2882</v>
      </c>
      <c r="C436" t="s">
        <v>4345</v>
      </c>
      <c r="D436">
        <v>2.9228411678000001</v>
      </c>
      <c r="E436">
        <v>6.6981641677999999</v>
      </c>
      <c r="F436">
        <v>3.77532299999999</v>
      </c>
      <c r="G436">
        <v>-1.325688</v>
      </c>
      <c r="H436">
        <v>2.4496349999999998</v>
      </c>
      <c r="I436">
        <v>90</v>
      </c>
      <c r="J436" t="s">
        <v>4440</v>
      </c>
      <c r="P436" t="b">
        <f t="shared" si="18"/>
        <v>0</v>
      </c>
      <c r="Q436" t="b">
        <f t="shared" si="19"/>
        <v>0</v>
      </c>
      <c r="R436" t="b">
        <f t="shared" si="20"/>
        <v>0</v>
      </c>
    </row>
    <row r="437" spans="1:18" x14ac:dyDescent="0.25">
      <c r="A437" t="s">
        <v>659</v>
      </c>
      <c r="B437" t="s">
        <v>1685</v>
      </c>
      <c r="C437" t="s">
        <v>3174</v>
      </c>
      <c r="D437">
        <v>2.2374458188999999</v>
      </c>
      <c r="E437">
        <v>5.6632448189</v>
      </c>
      <c r="F437">
        <v>3.425799</v>
      </c>
      <c r="G437">
        <v>-0.46945100000000001</v>
      </c>
      <c r="H437">
        <v>2.9563480000000002</v>
      </c>
      <c r="I437">
        <v>61</v>
      </c>
      <c r="J437" t="s">
        <v>4440</v>
      </c>
      <c r="P437" t="b">
        <f t="shared" si="18"/>
        <v>0</v>
      </c>
      <c r="Q437" t="b">
        <f t="shared" si="19"/>
        <v>0</v>
      </c>
      <c r="R437" t="b">
        <f t="shared" si="20"/>
        <v>0</v>
      </c>
    </row>
    <row r="438" spans="1:18" x14ac:dyDescent="0.25">
      <c r="A438" t="s">
        <v>429</v>
      </c>
      <c r="B438" t="s">
        <v>2869</v>
      </c>
      <c r="C438" t="s">
        <v>4333</v>
      </c>
      <c r="D438">
        <v>3.0038994545</v>
      </c>
      <c r="E438">
        <v>5.4778794545</v>
      </c>
      <c r="F438">
        <v>2.4739800000000001</v>
      </c>
      <c r="G438">
        <v>1.339345</v>
      </c>
      <c r="H438">
        <v>3.8133249999999999</v>
      </c>
      <c r="I438">
        <v>120</v>
      </c>
      <c r="J438" t="s">
        <v>4440</v>
      </c>
      <c r="P438" t="b">
        <f t="shared" si="18"/>
        <v>0</v>
      </c>
      <c r="Q438" t="b">
        <f t="shared" si="19"/>
        <v>0</v>
      </c>
      <c r="R438" t="b">
        <f t="shared" si="20"/>
        <v>0</v>
      </c>
    </row>
    <row r="439" spans="1:18" x14ac:dyDescent="0.25">
      <c r="A439" t="s">
        <v>210</v>
      </c>
      <c r="B439" t="s">
        <v>2684</v>
      </c>
      <c r="C439" t="s">
        <v>4154</v>
      </c>
      <c r="D439">
        <v>2.5837963964999999</v>
      </c>
      <c r="E439">
        <v>6.0954203964999998</v>
      </c>
      <c r="F439">
        <v>3.5116239999999999</v>
      </c>
      <c r="G439">
        <v>-0.373255</v>
      </c>
      <c r="H439">
        <v>3.138369</v>
      </c>
      <c r="I439">
        <v>73</v>
      </c>
      <c r="J439" t="s">
        <v>4440</v>
      </c>
      <c r="P439" t="b">
        <f t="shared" si="18"/>
        <v>0</v>
      </c>
      <c r="Q439" t="b">
        <f t="shared" si="19"/>
        <v>0</v>
      </c>
      <c r="R439" t="b">
        <f t="shared" si="20"/>
        <v>0</v>
      </c>
    </row>
    <row r="440" spans="1:18" x14ac:dyDescent="0.25">
      <c r="A440" t="s">
        <v>1277</v>
      </c>
      <c r="B440" t="s">
        <v>2296</v>
      </c>
      <c r="C440" t="s">
        <v>3780</v>
      </c>
      <c r="D440">
        <v>2.96681863069999</v>
      </c>
      <c r="E440">
        <v>6.6125476307</v>
      </c>
      <c r="F440">
        <v>3.6457290000000002</v>
      </c>
      <c r="G440">
        <v>-0.65968800000000005</v>
      </c>
      <c r="H440">
        <v>2.9860410000000002</v>
      </c>
      <c r="I440">
        <v>136</v>
      </c>
      <c r="J440" t="s">
        <v>4440</v>
      </c>
      <c r="P440" t="b">
        <f t="shared" si="18"/>
        <v>0</v>
      </c>
      <c r="Q440" t="b">
        <f t="shared" si="19"/>
        <v>0</v>
      </c>
      <c r="R440" t="b">
        <f t="shared" si="20"/>
        <v>0</v>
      </c>
    </row>
    <row r="441" spans="1:18" x14ac:dyDescent="0.25">
      <c r="A441" t="s">
        <v>5678</v>
      </c>
      <c r="B441" t="s">
        <v>5997</v>
      </c>
      <c r="C441" t="s">
        <v>6299</v>
      </c>
      <c r="D441">
        <v>2.96730662749999</v>
      </c>
      <c r="E441">
        <v>7.2494296274999996</v>
      </c>
      <c r="F441">
        <v>4.2821230000000003</v>
      </c>
      <c r="G441">
        <v>-1.255941</v>
      </c>
      <c r="H441">
        <v>3.0261819999999999</v>
      </c>
      <c r="I441">
        <v>98</v>
      </c>
      <c r="J441" t="s">
        <v>4440</v>
      </c>
      <c r="P441" t="b">
        <f t="shared" si="18"/>
        <v>0</v>
      </c>
      <c r="Q441" t="b">
        <f t="shared" si="19"/>
        <v>0</v>
      </c>
      <c r="R441" t="b">
        <f t="shared" si="20"/>
        <v>0</v>
      </c>
    </row>
    <row r="442" spans="1:18" x14ac:dyDescent="0.25">
      <c r="A442" t="s">
        <v>535</v>
      </c>
      <c r="B442" t="s">
        <v>2010</v>
      </c>
      <c r="C442" t="s">
        <v>3499</v>
      </c>
      <c r="D442">
        <v>1.7862058722</v>
      </c>
      <c r="E442">
        <v>4.7020708722000002</v>
      </c>
      <c r="F442">
        <v>2.9158650000000002</v>
      </c>
      <c r="G442">
        <v>-1.006613</v>
      </c>
      <c r="H442">
        <v>1.9092519999999999</v>
      </c>
      <c r="I442">
        <v>153</v>
      </c>
      <c r="J442" t="s">
        <v>4440</v>
      </c>
      <c r="P442" t="b">
        <f t="shared" si="18"/>
        <v>0</v>
      </c>
      <c r="Q442" t="b">
        <f t="shared" si="19"/>
        <v>0</v>
      </c>
      <c r="R442" t="b">
        <f t="shared" si="20"/>
        <v>0</v>
      </c>
    </row>
    <row r="443" spans="1:18" x14ac:dyDescent="0.25">
      <c r="A443" t="s">
        <v>4575</v>
      </c>
      <c r="B443" t="s">
        <v>4675</v>
      </c>
      <c r="C443" t="s">
        <v>5135</v>
      </c>
      <c r="D443">
        <v>2.7523205373000001</v>
      </c>
      <c r="E443">
        <v>5.2616245373000003</v>
      </c>
      <c r="F443">
        <v>2.5093040000000002</v>
      </c>
      <c r="G443">
        <v>0.22784799999999999</v>
      </c>
      <c r="H443">
        <v>2.737152</v>
      </c>
      <c r="I443">
        <v>102</v>
      </c>
      <c r="J443" t="s">
        <v>4440</v>
      </c>
      <c r="P443" t="b">
        <f t="shared" si="18"/>
        <v>0</v>
      </c>
      <c r="Q443" t="b">
        <f t="shared" si="19"/>
        <v>0</v>
      </c>
      <c r="R443" t="b">
        <f t="shared" si="20"/>
        <v>0</v>
      </c>
    </row>
    <row r="444" spans="1:18" x14ac:dyDescent="0.25">
      <c r="A444" t="s">
        <v>1275</v>
      </c>
      <c r="B444" t="s">
        <v>2729</v>
      </c>
      <c r="C444" t="s">
        <v>4196</v>
      </c>
      <c r="D444">
        <v>1.99641662049999</v>
      </c>
      <c r="E444">
        <v>4.7224116205</v>
      </c>
      <c r="F444">
        <v>2.7259950000000002</v>
      </c>
      <c r="G444">
        <v>-0.83127200000000001</v>
      </c>
      <c r="H444">
        <v>1.8947229999999999</v>
      </c>
      <c r="I444">
        <v>306</v>
      </c>
      <c r="J444" t="s">
        <v>4440</v>
      </c>
      <c r="P444" t="b">
        <f t="shared" si="18"/>
        <v>0</v>
      </c>
      <c r="Q444" t="b">
        <f t="shared" si="19"/>
        <v>0</v>
      </c>
      <c r="R444" t="b">
        <f t="shared" si="20"/>
        <v>0</v>
      </c>
    </row>
    <row r="445" spans="1:18" x14ac:dyDescent="0.25">
      <c r="A445" t="s">
        <v>1342</v>
      </c>
      <c r="B445" t="s">
        <v>2611</v>
      </c>
      <c r="C445" t="s">
        <v>4039</v>
      </c>
      <c r="D445">
        <v>1.60579549049999</v>
      </c>
      <c r="E445">
        <v>4.3027804905</v>
      </c>
      <c r="F445">
        <v>2.6969850000000002</v>
      </c>
      <c r="G445">
        <v>-0.51620299999999997</v>
      </c>
      <c r="H445">
        <v>2.1807820000000002</v>
      </c>
      <c r="I445">
        <v>153</v>
      </c>
      <c r="J445" t="s">
        <v>4440</v>
      </c>
      <c r="P445" t="b">
        <f t="shared" si="18"/>
        <v>0</v>
      </c>
      <c r="Q445" t="b">
        <f t="shared" si="19"/>
        <v>0</v>
      </c>
      <c r="R445" t="b">
        <f t="shared" si="20"/>
        <v>0</v>
      </c>
    </row>
    <row r="446" spans="1:18" x14ac:dyDescent="0.25">
      <c r="A446" t="s">
        <v>596</v>
      </c>
      <c r="B446" t="s">
        <v>2564</v>
      </c>
      <c r="C446" t="s">
        <v>4039</v>
      </c>
      <c r="D446">
        <v>2.3871775605000001</v>
      </c>
      <c r="E446">
        <v>5.1518425604999996</v>
      </c>
      <c r="F446">
        <v>2.7646649999999999</v>
      </c>
      <c r="G446">
        <v>-2.5482559999999999</v>
      </c>
      <c r="H446">
        <v>0.21640899999999999</v>
      </c>
      <c r="I446">
        <v>153</v>
      </c>
      <c r="J446" t="s">
        <v>4440</v>
      </c>
      <c r="P446" t="b">
        <f t="shared" si="18"/>
        <v>0</v>
      </c>
      <c r="Q446" t="b">
        <f t="shared" si="19"/>
        <v>0</v>
      </c>
      <c r="R446" t="b">
        <f t="shared" si="20"/>
        <v>0</v>
      </c>
    </row>
    <row r="447" spans="1:18" x14ac:dyDescent="0.25">
      <c r="A447" t="s">
        <v>1229</v>
      </c>
      <c r="B447" t="s">
        <v>1567</v>
      </c>
      <c r="C447" t="s">
        <v>3056</v>
      </c>
      <c r="D447">
        <v>3.1687784605999898</v>
      </c>
      <c r="E447">
        <v>4.9698324605999904</v>
      </c>
      <c r="F447">
        <v>1.8010539999999999</v>
      </c>
      <c r="G447">
        <v>0.63475700000000002</v>
      </c>
      <c r="H447">
        <v>2.4358110000000002</v>
      </c>
      <c r="I447">
        <v>58</v>
      </c>
      <c r="J447" t="s">
        <v>4440</v>
      </c>
      <c r="P447" t="b">
        <f t="shared" si="18"/>
        <v>0</v>
      </c>
      <c r="Q447" t="b">
        <f t="shared" si="19"/>
        <v>0</v>
      </c>
      <c r="R447" t="b">
        <f t="shared" si="20"/>
        <v>0</v>
      </c>
    </row>
    <row r="448" spans="1:18" x14ac:dyDescent="0.25">
      <c r="A448" t="s">
        <v>624</v>
      </c>
      <c r="B448" t="s">
        <v>1581</v>
      </c>
      <c r="C448" t="s">
        <v>3070</v>
      </c>
      <c r="D448">
        <v>3.5030305333999898</v>
      </c>
      <c r="E448">
        <v>5.3279015333999897</v>
      </c>
      <c r="F448">
        <v>1.8248709999999999</v>
      </c>
      <c r="G448">
        <v>-0.73608300000000004</v>
      </c>
      <c r="H448">
        <v>1.0887880000000001</v>
      </c>
      <c r="I448">
        <v>140</v>
      </c>
      <c r="J448" t="s">
        <v>4440</v>
      </c>
      <c r="P448" t="b">
        <f t="shared" si="18"/>
        <v>0</v>
      </c>
      <c r="Q448" t="b">
        <f t="shared" si="19"/>
        <v>0</v>
      </c>
      <c r="R448" t="b">
        <f t="shared" si="20"/>
        <v>0</v>
      </c>
    </row>
    <row r="449" spans="1:18" x14ac:dyDescent="0.25">
      <c r="A449" t="s">
        <v>327</v>
      </c>
      <c r="B449" t="s">
        <v>2754</v>
      </c>
      <c r="C449" t="s">
        <v>4221</v>
      </c>
      <c r="D449">
        <v>3.0812342361999998</v>
      </c>
      <c r="E449">
        <v>6.1334452362</v>
      </c>
      <c r="F449">
        <v>3.0522109999999998</v>
      </c>
      <c r="G449">
        <v>-0.44215199999999999</v>
      </c>
      <c r="H449">
        <v>2.6100590000000001</v>
      </c>
      <c r="I449">
        <v>61</v>
      </c>
      <c r="J449" t="s">
        <v>4440</v>
      </c>
      <c r="P449" t="b">
        <f t="shared" si="18"/>
        <v>0</v>
      </c>
      <c r="Q449" t="b">
        <f t="shared" si="19"/>
        <v>0</v>
      </c>
      <c r="R449" t="b">
        <f t="shared" si="20"/>
        <v>0</v>
      </c>
    </row>
    <row r="450" spans="1:18" x14ac:dyDescent="0.25">
      <c r="A450" t="s">
        <v>426</v>
      </c>
      <c r="B450" t="s">
        <v>1644</v>
      </c>
      <c r="C450" t="s">
        <v>3133</v>
      </c>
      <c r="D450">
        <v>2.7122414108999999</v>
      </c>
      <c r="E450">
        <v>5.5987684109</v>
      </c>
      <c r="F450">
        <v>2.8865270000000001</v>
      </c>
      <c r="G450">
        <v>-0.32964300000000002</v>
      </c>
      <c r="H450">
        <v>2.5568840000000002</v>
      </c>
      <c r="I450">
        <v>82</v>
      </c>
      <c r="J450" t="s">
        <v>4440</v>
      </c>
      <c r="P450" t="b">
        <f t="shared" si="18"/>
        <v>0</v>
      </c>
      <c r="Q450" t="b">
        <f t="shared" si="19"/>
        <v>0</v>
      </c>
      <c r="R450" t="b">
        <f t="shared" si="20"/>
        <v>0</v>
      </c>
    </row>
    <row r="451" spans="1:18" x14ac:dyDescent="0.25">
      <c r="A451" t="s">
        <v>414</v>
      </c>
      <c r="B451" t="s">
        <v>2029</v>
      </c>
      <c r="C451" t="s">
        <v>3518</v>
      </c>
      <c r="D451">
        <v>2.7252222837</v>
      </c>
      <c r="E451">
        <v>5.2049172837000004</v>
      </c>
      <c r="F451">
        <v>2.479695</v>
      </c>
      <c r="G451">
        <v>-0.70482199999999995</v>
      </c>
      <c r="H451">
        <v>1.7748729999999999</v>
      </c>
      <c r="I451">
        <v>138</v>
      </c>
      <c r="J451" t="s">
        <v>4440</v>
      </c>
      <c r="P451" t="b">
        <f t="shared" ref="P451:P514" si="21">IF(AND($M$5 &lt; -D451, $M$4 &gt; -E451, F451 &gt; 1.9, F451 &lt; 2.5), TRUE, FALSE)</f>
        <v>0</v>
      </c>
      <c r="Q451" t="b">
        <f t="shared" ref="Q451:Q514" si="22">IF(AND($M$6 &lt; -D451, $M$4 &gt; -E451, F451 &gt; 1.9, F451 &lt; 2.5), TRUE, FALSE)</f>
        <v>0</v>
      </c>
      <c r="R451" t="b">
        <f t="shared" ref="R451:R514" si="23">IF(AND($M$7 &lt; -D451, $M$4 &gt; -E451, F451 &gt; 1.9, F451 &lt; 2.5), TRUE, FALSE)</f>
        <v>0</v>
      </c>
    </row>
    <row r="452" spans="1:18" x14ac:dyDescent="0.25">
      <c r="A452" t="s">
        <v>5019</v>
      </c>
      <c r="B452" t="s">
        <v>5280</v>
      </c>
      <c r="C452" t="s">
        <v>5281</v>
      </c>
      <c r="D452">
        <v>2.98850453639999</v>
      </c>
      <c r="E452">
        <v>5.5822325363999896</v>
      </c>
      <c r="F452">
        <v>2.593728</v>
      </c>
      <c r="G452">
        <v>-2.594881</v>
      </c>
      <c r="H452">
        <v>-1.1529999999999999E-3</v>
      </c>
      <c r="I452">
        <v>72</v>
      </c>
      <c r="J452" t="s">
        <v>4440</v>
      </c>
      <c r="P452" t="b">
        <f t="shared" si="21"/>
        <v>0</v>
      </c>
      <c r="Q452" t="b">
        <f t="shared" si="22"/>
        <v>0</v>
      </c>
      <c r="R452" t="b">
        <f t="shared" si="23"/>
        <v>0</v>
      </c>
    </row>
    <row r="453" spans="1:18" x14ac:dyDescent="0.25">
      <c r="A453" t="s">
        <v>5770</v>
      </c>
      <c r="B453" t="s">
        <v>6089</v>
      </c>
      <c r="C453" t="s">
        <v>6386</v>
      </c>
      <c r="D453">
        <v>2.61560870619999</v>
      </c>
      <c r="E453">
        <v>6.7631427062</v>
      </c>
      <c r="F453">
        <v>4.1475340000000003</v>
      </c>
      <c r="G453">
        <v>-1.462378</v>
      </c>
      <c r="H453">
        <v>2.6851560000000001</v>
      </c>
      <c r="I453">
        <v>140</v>
      </c>
      <c r="J453" t="s">
        <v>4440</v>
      </c>
      <c r="P453" t="b">
        <f t="shared" si="21"/>
        <v>0</v>
      </c>
      <c r="Q453" t="b">
        <f t="shared" si="22"/>
        <v>0</v>
      </c>
      <c r="R453" t="b">
        <f t="shared" si="23"/>
        <v>0</v>
      </c>
    </row>
    <row r="454" spans="1:18" x14ac:dyDescent="0.25">
      <c r="A454" t="s">
        <v>86</v>
      </c>
      <c r="B454" t="s">
        <v>2945</v>
      </c>
      <c r="C454" t="s">
        <v>4402</v>
      </c>
      <c r="D454">
        <v>2.7437718399</v>
      </c>
      <c r="E454">
        <v>6.3102198399000002</v>
      </c>
      <c r="F454">
        <v>3.5664479999999998</v>
      </c>
      <c r="G454">
        <v>-1.697616</v>
      </c>
      <c r="H454">
        <v>1.868832</v>
      </c>
      <c r="I454">
        <v>98</v>
      </c>
      <c r="J454" t="s">
        <v>4440</v>
      </c>
      <c r="P454" t="b">
        <f t="shared" si="21"/>
        <v>0</v>
      </c>
      <c r="Q454" t="b">
        <f t="shared" si="22"/>
        <v>0</v>
      </c>
      <c r="R454" t="b">
        <f t="shared" si="23"/>
        <v>0</v>
      </c>
    </row>
    <row r="455" spans="1:18" x14ac:dyDescent="0.25">
      <c r="A455" t="s">
        <v>526</v>
      </c>
      <c r="B455" t="s">
        <v>2051</v>
      </c>
      <c r="C455" t="s">
        <v>3540</v>
      </c>
      <c r="D455">
        <v>3.6412071882000001</v>
      </c>
      <c r="E455">
        <v>5.9577601882</v>
      </c>
      <c r="F455">
        <v>2.3165529999999999</v>
      </c>
      <c r="G455">
        <v>1.4101950000000001</v>
      </c>
      <c r="H455">
        <v>3.7267480000000002</v>
      </c>
      <c r="I455">
        <v>136</v>
      </c>
      <c r="J455" t="s">
        <v>4440</v>
      </c>
      <c r="P455" t="b">
        <f t="shared" si="21"/>
        <v>1</v>
      </c>
      <c r="Q455" t="b">
        <f t="shared" si="22"/>
        <v>1</v>
      </c>
      <c r="R455" t="b">
        <f t="shared" si="23"/>
        <v>0</v>
      </c>
    </row>
    <row r="456" spans="1:18" x14ac:dyDescent="0.25">
      <c r="A456" t="s">
        <v>1301</v>
      </c>
      <c r="B456" t="s">
        <v>1758</v>
      </c>
      <c r="C456" t="s">
        <v>3247</v>
      </c>
      <c r="D456">
        <v>2.7850471109999999</v>
      </c>
      <c r="E456">
        <v>5.2937661110000001</v>
      </c>
      <c r="F456">
        <v>2.5087190000000001</v>
      </c>
      <c r="G456">
        <v>-8.7860999999999995E-2</v>
      </c>
      <c r="H456">
        <v>2.420858</v>
      </c>
      <c r="I456">
        <v>88</v>
      </c>
      <c r="J456" t="s">
        <v>4440</v>
      </c>
      <c r="P456" t="b">
        <f t="shared" si="21"/>
        <v>0</v>
      </c>
      <c r="Q456" t="b">
        <f t="shared" si="22"/>
        <v>0</v>
      </c>
      <c r="R456" t="b">
        <f t="shared" si="23"/>
        <v>0</v>
      </c>
    </row>
    <row r="457" spans="1:18" x14ac:dyDescent="0.25">
      <c r="A457" t="s">
        <v>4827</v>
      </c>
      <c r="B457" t="s">
        <v>5311</v>
      </c>
      <c r="C457" t="s">
        <v>5312</v>
      </c>
      <c r="D457">
        <v>3.3746583697999899</v>
      </c>
      <c r="E457">
        <v>5.3481923697999996</v>
      </c>
      <c r="F457">
        <v>1.9735339999999999</v>
      </c>
      <c r="G457">
        <v>1.210205</v>
      </c>
      <c r="H457">
        <v>3.1837390000000001</v>
      </c>
      <c r="I457">
        <v>24</v>
      </c>
      <c r="J457" t="s">
        <v>4440</v>
      </c>
      <c r="P457" t="b">
        <f t="shared" si="21"/>
        <v>0</v>
      </c>
      <c r="Q457" t="b">
        <f t="shared" si="22"/>
        <v>0</v>
      </c>
      <c r="R457" t="b">
        <f t="shared" si="23"/>
        <v>0</v>
      </c>
    </row>
    <row r="458" spans="1:18" x14ac:dyDescent="0.25">
      <c r="A458" t="s">
        <v>5723</v>
      </c>
      <c r="B458" t="s">
        <v>6042</v>
      </c>
      <c r="C458" t="s">
        <v>6342</v>
      </c>
      <c r="D458">
        <v>2.2741412717</v>
      </c>
      <c r="E458">
        <v>6.6281222716999997</v>
      </c>
      <c r="F458">
        <v>4.3539810000000001</v>
      </c>
      <c r="G458">
        <v>1.1227000000000001E-2</v>
      </c>
      <c r="H458">
        <v>4.365208</v>
      </c>
      <c r="I458">
        <v>56</v>
      </c>
      <c r="J458" t="s">
        <v>4440</v>
      </c>
      <c r="P458" t="b">
        <f t="shared" si="21"/>
        <v>0</v>
      </c>
      <c r="Q458" t="b">
        <f t="shared" si="22"/>
        <v>0</v>
      </c>
      <c r="R458" t="b">
        <f t="shared" si="23"/>
        <v>0</v>
      </c>
    </row>
    <row r="459" spans="1:18" x14ac:dyDescent="0.25">
      <c r="A459" t="s">
        <v>376</v>
      </c>
      <c r="B459" t="s">
        <v>2003</v>
      </c>
      <c r="C459" t="s">
        <v>3492</v>
      </c>
      <c r="D459">
        <v>2.5243982565</v>
      </c>
      <c r="E459">
        <v>5.1199562565000001</v>
      </c>
      <c r="F459">
        <v>2.595558</v>
      </c>
      <c r="G459">
        <v>0.11419899999999999</v>
      </c>
      <c r="H459">
        <v>2.7097570000000002</v>
      </c>
      <c r="I459">
        <v>128</v>
      </c>
      <c r="J459" t="s">
        <v>4440</v>
      </c>
      <c r="P459" t="b">
        <f t="shared" si="21"/>
        <v>0</v>
      </c>
      <c r="Q459" t="b">
        <f t="shared" si="22"/>
        <v>0</v>
      </c>
      <c r="R459" t="b">
        <f t="shared" si="23"/>
        <v>0</v>
      </c>
    </row>
    <row r="460" spans="1:18" x14ac:dyDescent="0.25">
      <c r="A460" t="s">
        <v>1058</v>
      </c>
      <c r="B460" t="s">
        <v>2218</v>
      </c>
      <c r="C460" t="s">
        <v>3704</v>
      </c>
      <c r="D460">
        <v>2.4358822463999998</v>
      </c>
      <c r="E460">
        <v>5.7783442463999997</v>
      </c>
      <c r="F460">
        <v>3.3424619999999998</v>
      </c>
      <c r="G460">
        <v>0.19365399999999999</v>
      </c>
      <c r="H460">
        <v>3.5361159999999998</v>
      </c>
      <c r="I460">
        <v>102</v>
      </c>
      <c r="J460" t="s">
        <v>4440</v>
      </c>
      <c r="P460" t="b">
        <f t="shared" si="21"/>
        <v>0</v>
      </c>
      <c r="Q460" t="b">
        <f t="shared" si="22"/>
        <v>0</v>
      </c>
      <c r="R460" t="b">
        <f t="shared" si="23"/>
        <v>0</v>
      </c>
    </row>
    <row r="461" spans="1:18" x14ac:dyDescent="0.25">
      <c r="A461" t="s">
        <v>1304</v>
      </c>
      <c r="B461" t="s">
        <v>2195</v>
      </c>
      <c r="C461" t="s">
        <v>3681</v>
      </c>
      <c r="D461">
        <v>3.8805181885999902</v>
      </c>
      <c r="E461">
        <v>7.0207761885999904</v>
      </c>
      <c r="F461">
        <v>3.1402580000000002</v>
      </c>
      <c r="G461">
        <v>-1.119774</v>
      </c>
      <c r="H461">
        <v>2.0204840000000002</v>
      </c>
      <c r="I461">
        <v>92</v>
      </c>
      <c r="J461" t="s">
        <v>4440</v>
      </c>
      <c r="P461" t="b">
        <f t="shared" si="21"/>
        <v>0</v>
      </c>
      <c r="Q461" t="b">
        <f t="shared" si="22"/>
        <v>0</v>
      </c>
      <c r="R461" t="b">
        <f t="shared" si="23"/>
        <v>0</v>
      </c>
    </row>
    <row r="462" spans="1:18" x14ac:dyDescent="0.25">
      <c r="A462" t="s">
        <v>5726</v>
      </c>
      <c r="B462" t="s">
        <v>6045</v>
      </c>
      <c r="C462" t="s">
        <v>6345</v>
      </c>
      <c r="D462">
        <v>3.6478544767000001</v>
      </c>
      <c r="E462">
        <v>5.8570374767000004</v>
      </c>
      <c r="F462">
        <v>2.2091829999999999</v>
      </c>
      <c r="G462">
        <v>-1.3164370000000001</v>
      </c>
      <c r="H462">
        <v>0.89274600000000004</v>
      </c>
      <c r="I462">
        <v>219</v>
      </c>
      <c r="J462" t="s">
        <v>4440</v>
      </c>
      <c r="P462" t="b">
        <f t="shared" si="21"/>
        <v>1</v>
      </c>
      <c r="Q462" t="b">
        <f t="shared" si="22"/>
        <v>1</v>
      </c>
      <c r="R462" t="b">
        <f t="shared" si="23"/>
        <v>0</v>
      </c>
    </row>
    <row r="463" spans="1:18" x14ac:dyDescent="0.25">
      <c r="A463" t="s">
        <v>947</v>
      </c>
      <c r="B463" t="s">
        <v>1511</v>
      </c>
      <c r="C463" t="s">
        <v>3000</v>
      </c>
      <c r="D463">
        <v>3.1005981631999999</v>
      </c>
      <c r="E463">
        <v>5.9249731631999998</v>
      </c>
      <c r="F463">
        <v>2.8243749999999999</v>
      </c>
      <c r="G463">
        <v>-1.853191</v>
      </c>
      <c r="H463">
        <v>0.97118400000000005</v>
      </c>
      <c r="I463">
        <v>178</v>
      </c>
      <c r="J463" t="s">
        <v>4440</v>
      </c>
      <c r="P463" t="b">
        <f t="shared" si="21"/>
        <v>0</v>
      </c>
      <c r="Q463" t="b">
        <f t="shared" si="22"/>
        <v>0</v>
      </c>
      <c r="R463" t="b">
        <f t="shared" si="23"/>
        <v>0</v>
      </c>
    </row>
    <row r="464" spans="1:18" x14ac:dyDescent="0.25">
      <c r="A464" t="s">
        <v>1279</v>
      </c>
      <c r="B464" t="s">
        <v>1520</v>
      </c>
      <c r="C464" t="s">
        <v>3009</v>
      </c>
      <c r="D464">
        <v>3.8801597309</v>
      </c>
      <c r="E464">
        <v>5.8074727308999998</v>
      </c>
      <c r="F464">
        <v>1.9273129999999901</v>
      </c>
      <c r="G464">
        <v>-0.29158099999999998</v>
      </c>
      <c r="H464">
        <v>1.635732</v>
      </c>
      <c r="I464">
        <v>136</v>
      </c>
      <c r="J464" t="s">
        <v>4440</v>
      </c>
      <c r="P464" t="b">
        <f t="shared" si="21"/>
        <v>0</v>
      </c>
      <c r="Q464" t="b">
        <f t="shared" si="22"/>
        <v>0</v>
      </c>
      <c r="R464" t="b">
        <f t="shared" si="23"/>
        <v>0</v>
      </c>
    </row>
    <row r="465" spans="1:18" x14ac:dyDescent="0.25">
      <c r="A465" t="s">
        <v>1281</v>
      </c>
      <c r="B465" t="s">
        <v>2325</v>
      </c>
      <c r="C465" t="s">
        <v>3808</v>
      </c>
      <c r="D465">
        <v>3.7036114595999998</v>
      </c>
      <c r="E465">
        <v>6.8095084596</v>
      </c>
      <c r="F465">
        <v>3.1058969999999899</v>
      </c>
      <c r="G465">
        <v>-1.3276699999999999</v>
      </c>
      <c r="H465">
        <v>1.778227</v>
      </c>
      <c r="I465">
        <v>68</v>
      </c>
      <c r="J465" t="s">
        <v>4440</v>
      </c>
      <c r="P465" t="b">
        <f t="shared" si="21"/>
        <v>0</v>
      </c>
      <c r="Q465" t="b">
        <f t="shared" si="22"/>
        <v>0</v>
      </c>
      <c r="R465" t="b">
        <f t="shared" si="23"/>
        <v>0</v>
      </c>
    </row>
    <row r="466" spans="1:18" x14ac:dyDescent="0.25">
      <c r="A466" t="s">
        <v>292</v>
      </c>
      <c r="B466" t="s">
        <v>2619</v>
      </c>
      <c r="C466" t="s">
        <v>4089</v>
      </c>
      <c r="D466">
        <v>2.5114751965000002</v>
      </c>
      <c r="E466">
        <v>5.4796791965000002</v>
      </c>
      <c r="F466">
        <v>2.9682040000000001</v>
      </c>
      <c r="G466">
        <v>-0.58055999999999996</v>
      </c>
      <c r="H466">
        <v>2.3876439999999999</v>
      </c>
      <c r="I466">
        <v>30</v>
      </c>
      <c r="J466" t="s">
        <v>4440</v>
      </c>
      <c r="P466" t="b">
        <f t="shared" si="21"/>
        <v>0</v>
      </c>
      <c r="Q466" t="b">
        <f t="shared" si="22"/>
        <v>0</v>
      </c>
      <c r="R466" t="b">
        <f t="shared" si="23"/>
        <v>0</v>
      </c>
    </row>
    <row r="467" spans="1:18" x14ac:dyDescent="0.25">
      <c r="A467" t="s">
        <v>4566</v>
      </c>
      <c r="B467" t="s">
        <v>4681</v>
      </c>
      <c r="C467" t="s">
        <v>5159</v>
      </c>
      <c r="D467">
        <v>2.4506244585000001</v>
      </c>
      <c r="E467">
        <v>5.5251774585</v>
      </c>
      <c r="F467">
        <v>3.0745529999999999</v>
      </c>
      <c r="G467">
        <v>-0.74798600000000004</v>
      </c>
      <c r="H467">
        <v>2.3265669999999998</v>
      </c>
      <c r="I467">
        <v>30</v>
      </c>
      <c r="J467" t="s">
        <v>4440</v>
      </c>
      <c r="P467" t="b">
        <f t="shared" si="21"/>
        <v>0</v>
      </c>
      <c r="Q467" t="b">
        <f t="shared" si="22"/>
        <v>0</v>
      </c>
      <c r="R467" t="b">
        <f t="shared" si="23"/>
        <v>0</v>
      </c>
    </row>
    <row r="468" spans="1:18" x14ac:dyDescent="0.25">
      <c r="A468" t="s">
        <v>4775</v>
      </c>
      <c r="B468" t="s">
        <v>5602</v>
      </c>
      <c r="C468" t="s">
        <v>5603</v>
      </c>
      <c r="D468">
        <v>2.8584298099000001</v>
      </c>
      <c r="E468">
        <v>5.2720388098999997</v>
      </c>
      <c r="F468">
        <v>2.4136090000000001</v>
      </c>
      <c r="G468">
        <v>0.44905699999999998</v>
      </c>
      <c r="H468">
        <v>2.8626659999999999</v>
      </c>
      <c r="I468">
        <v>280</v>
      </c>
      <c r="J468" t="s">
        <v>4440</v>
      </c>
      <c r="P468" t="b">
        <f t="shared" si="21"/>
        <v>0</v>
      </c>
      <c r="Q468" t="b">
        <f t="shared" si="22"/>
        <v>0</v>
      </c>
      <c r="R468" t="b">
        <f t="shared" si="23"/>
        <v>0</v>
      </c>
    </row>
    <row r="469" spans="1:18" x14ac:dyDescent="0.25">
      <c r="A469" t="s">
        <v>5795</v>
      </c>
      <c r="B469" t="s">
        <v>6114</v>
      </c>
      <c r="C469" t="s">
        <v>6411</v>
      </c>
      <c r="D469">
        <v>3.1744934415000001</v>
      </c>
      <c r="E469">
        <v>6.2338444414999996</v>
      </c>
      <c r="F469">
        <v>3.0593509999999999</v>
      </c>
      <c r="G469">
        <v>-0.76832699999999998</v>
      </c>
      <c r="H469">
        <v>2.2910240000000002</v>
      </c>
      <c r="I469">
        <v>108</v>
      </c>
      <c r="J469" t="s">
        <v>4440</v>
      </c>
      <c r="P469" t="b">
        <f t="shared" si="21"/>
        <v>0</v>
      </c>
      <c r="Q469" t="b">
        <f t="shared" si="22"/>
        <v>0</v>
      </c>
      <c r="R469" t="b">
        <f t="shared" si="23"/>
        <v>0</v>
      </c>
    </row>
    <row r="470" spans="1:18" x14ac:dyDescent="0.25">
      <c r="A470" t="s">
        <v>1231</v>
      </c>
      <c r="B470" t="s">
        <v>1721</v>
      </c>
      <c r="C470" t="s">
        <v>3210</v>
      </c>
      <c r="D470">
        <v>3.5606447029999999</v>
      </c>
      <c r="E470">
        <v>7.7878337030000004</v>
      </c>
      <c r="F470">
        <v>4.2271890000000001</v>
      </c>
      <c r="G470">
        <v>-1.5198199999999999</v>
      </c>
      <c r="H470">
        <v>2.7073689999999999</v>
      </c>
      <c r="I470">
        <v>56</v>
      </c>
      <c r="J470" t="s">
        <v>4440</v>
      </c>
      <c r="P470" t="b">
        <f t="shared" si="21"/>
        <v>0</v>
      </c>
      <c r="Q470" t="b">
        <f t="shared" si="22"/>
        <v>0</v>
      </c>
      <c r="R470" t="b">
        <f t="shared" si="23"/>
        <v>0</v>
      </c>
    </row>
    <row r="471" spans="1:18" x14ac:dyDescent="0.25">
      <c r="A471" t="s">
        <v>196</v>
      </c>
      <c r="B471" t="s">
        <v>2319</v>
      </c>
      <c r="C471" t="s">
        <v>3802</v>
      </c>
      <c r="D471">
        <v>2.5734722285</v>
      </c>
      <c r="E471">
        <v>6.4319542285000004</v>
      </c>
      <c r="F471">
        <v>3.858482</v>
      </c>
      <c r="G471">
        <v>-2.873605</v>
      </c>
      <c r="H471">
        <v>0.984877</v>
      </c>
      <c r="I471">
        <v>74</v>
      </c>
      <c r="J471" t="s">
        <v>4440</v>
      </c>
      <c r="P471" t="b">
        <f t="shared" si="21"/>
        <v>0</v>
      </c>
      <c r="Q471" t="b">
        <f t="shared" si="22"/>
        <v>0</v>
      </c>
      <c r="R471" t="b">
        <f t="shared" si="23"/>
        <v>0</v>
      </c>
    </row>
    <row r="472" spans="1:18" x14ac:dyDescent="0.25">
      <c r="A472" t="s">
        <v>484</v>
      </c>
      <c r="B472" t="s">
        <v>1719</v>
      </c>
      <c r="C472" t="s">
        <v>3208</v>
      </c>
      <c r="D472">
        <v>3.4620419426</v>
      </c>
      <c r="E472">
        <v>5.8883809425999996</v>
      </c>
      <c r="F472">
        <v>2.426339</v>
      </c>
      <c r="G472">
        <v>-1.3344100000000001</v>
      </c>
      <c r="H472">
        <v>1.0919289999999999</v>
      </c>
      <c r="I472">
        <v>172</v>
      </c>
      <c r="J472" t="s">
        <v>4440</v>
      </c>
      <c r="P472" t="b">
        <f t="shared" si="21"/>
        <v>1</v>
      </c>
      <c r="Q472" t="b">
        <f t="shared" si="22"/>
        <v>1</v>
      </c>
      <c r="R472" t="b">
        <f t="shared" si="23"/>
        <v>0</v>
      </c>
    </row>
    <row r="473" spans="1:18" x14ac:dyDescent="0.25">
      <c r="A473" t="s">
        <v>1319</v>
      </c>
      <c r="B473" t="s">
        <v>1597</v>
      </c>
      <c r="C473" t="s">
        <v>3086</v>
      </c>
      <c r="D473">
        <v>1.9543314270999901</v>
      </c>
      <c r="E473">
        <v>5.6540714270999999</v>
      </c>
      <c r="F473">
        <v>3.6997399999999998</v>
      </c>
      <c r="G473">
        <v>-0.89822599999999997</v>
      </c>
      <c r="H473">
        <v>2.8015140000000001</v>
      </c>
      <c r="I473">
        <v>114</v>
      </c>
      <c r="J473" t="s">
        <v>4440</v>
      </c>
      <c r="P473" t="b">
        <f t="shared" si="21"/>
        <v>0</v>
      </c>
      <c r="Q473" t="b">
        <f t="shared" si="22"/>
        <v>0</v>
      </c>
      <c r="R473" t="b">
        <f t="shared" si="23"/>
        <v>0</v>
      </c>
    </row>
    <row r="474" spans="1:18" x14ac:dyDescent="0.25">
      <c r="A474" t="s">
        <v>757</v>
      </c>
      <c r="B474" t="s">
        <v>2701</v>
      </c>
      <c r="C474" t="s">
        <v>4171</v>
      </c>
      <c r="D474">
        <v>3.1746871068</v>
      </c>
      <c r="E474">
        <v>6.6302031067999998</v>
      </c>
      <c r="F474">
        <v>3.4555159999999998</v>
      </c>
      <c r="G474">
        <v>-0.53376000000000001</v>
      </c>
      <c r="H474">
        <v>2.9217559999999998</v>
      </c>
      <c r="I474">
        <v>88</v>
      </c>
      <c r="J474" t="s">
        <v>4440</v>
      </c>
      <c r="P474" t="b">
        <f t="shared" si="21"/>
        <v>0</v>
      </c>
      <c r="Q474" t="b">
        <f t="shared" si="22"/>
        <v>0</v>
      </c>
      <c r="R474" t="b">
        <f t="shared" si="23"/>
        <v>0</v>
      </c>
    </row>
    <row r="475" spans="1:18" x14ac:dyDescent="0.25">
      <c r="A475" t="s">
        <v>620</v>
      </c>
      <c r="B475" t="s">
        <v>1928</v>
      </c>
      <c r="C475" t="s">
        <v>3417</v>
      </c>
      <c r="D475">
        <v>4.5574707494000002</v>
      </c>
      <c r="E475">
        <v>7.4737607494000002</v>
      </c>
      <c r="F475">
        <v>2.91629</v>
      </c>
      <c r="G475">
        <v>-1.5384990000000001</v>
      </c>
      <c r="H475">
        <v>1.377791</v>
      </c>
      <c r="I475">
        <v>60</v>
      </c>
      <c r="J475" t="s">
        <v>4440</v>
      </c>
      <c r="P475" t="b">
        <f t="shared" si="21"/>
        <v>0</v>
      </c>
      <c r="Q475" t="b">
        <f t="shared" si="22"/>
        <v>0</v>
      </c>
      <c r="R475" t="b">
        <f t="shared" si="23"/>
        <v>0</v>
      </c>
    </row>
    <row r="476" spans="1:18" x14ac:dyDescent="0.25">
      <c r="A476" t="s">
        <v>270</v>
      </c>
      <c r="B476" t="s">
        <v>2901</v>
      </c>
      <c r="C476" t="s">
        <v>4303</v>
      </c>
      <c r="D476">
        <v>2.5830799289999899</v>
      </c>
      <c r="E476">
        <v>6.1134669289999897</v>
      </c>
      <c r="F476">
        <v>3.5303869999999899</v>
      </c>
      <c r="G476">
        <v>-0.80042599999999997</v>
      </c>
      <c r="H476">
        <v>2.7299609999999999</v>
      </c>
      <c r="I476">
        <v>94</v>
      </c>
      <c r="J476" t="s">
        <v>4440</v>
      </c>
      <c r="P476" t="b">
        <f t="shared" si="21"/>
        <v>0</v>
      </c>
      <c r="Q476" t="b">
        <f t="shared" si="22"/>
        <v>0</v>
      </c>
      <c r="R476" t="b">
        <f t="shared" si="23"/>
        <v>0</v>
      </c>
    </row>
    <row r="477" spans="1:18" x14ac:dyDescent="0.25">
      <c r="A477" t="s">
        <v>680</v>
      </c>
      <c r="B477" t="s">
        <v>2839</v>
      </c>
      <c r="C477" t="s">
        <v>4303</v>
      </c>
      <c r="D477">
        <v>3.0592390534999998</v>
      </c>
      <c r="E477">
        <v>6.2597700534999996</v>
      </c>
      <c r="F477">
        <v>3.2005309999999998</v>
      </c>
      <c r="G477">
        <v>-0.71421400000000002</v>
      </c>
      <c r="H477">
        <v>2.4863170000000001</v>
      </c>
      <c r="I477">
        <v>94</v>
      </c>
      <c r="J477" t="s">
        <v>4440</v>
      </c>
      <c r="P477" t="b">
        <f t="shared" si="21"/>
        <v>0</v>
      </c>
      <c r="Q477" t="b">
        <f t="shared" si="22"/>
        <v>0</v>
      </c>
      <c r="R477" t="b">
        <f t="shared" si="23"/>
        <v>0</v>
      </c>
    </row>
    <row r="478" spans="1:18" x14ac:dyDescent="0.25">
      <c r="A478" t="s">
        <v>119</v>
      </c>
      <c r="B478" t="s">
        <v>2591</v>
      </c>
      <c r="C478" t="s">
        <v>2990</v>
      </c>
      <c r="D478">
        <v>2.6862935217000001</v>
      </c>
      <c r="E478">
        <v>6.2549675217000003</v>
      </c>
      <c r="F478">
        <v>3.5686740000000001</v>
      </c>
      <c r="G478">
        <v>-0.78040500000000002</v>
      </c>
      <c r="H478">
        <v>2.7882690000000001</v>
      </c>
      <c r="I478">
        <v>98</v>
      </c>
      <c r="J478" t="s">
        <v>4440</v>
      </c>
      <c r="P478" t="b">
        <f t="shared" si="21"/>
        <v>0</v>
      </c>
      <c r="Q478" t="b">
        <f t="shared" si="22"/>
        <v>0</v>
      </c>
      <c r="R478" t="b">
        <f t="shared" si="23"/>
        <v>0</v>
      </c>
    </row>
    <row r="479" spans="1:18" x14ac:dyDescent="0.25">
      <c r="A479" t="s">
        <v>1174</v>
      </c>
      <c r="B479" t="s">
        <v>2749</v>
      </c>
      <c r="C479" t="s">
        <v>4216</v>
      </c>
      <c r="D479">
        <v>2.3120716025999899</v>
      </c>
      <c r="E479">
        <v>5.1784996025999996</v>
      </c>
      <c r="F479">
        <v>2.866428</v>
      </c>
      <c r="G479">
        <v>-0.52769699999999997</v>
      </c>
      <c r="H479">
        <v>2.3387310000000001</v>
      </c>
      <c r="I479">
        <v>76</v>
      </c>
      <c r="J479" t="s">
        <v>4440</v>
      </c>
      <c r="P479" t="b">
        <f t="shared" si="21"/>
        <v>0</v>
      </c>
      <c r="Q479" t="b">
        <f t="shared" si="22"/>
        <v>0</v>
      </c>
      <c r="R479" t="b">
        <f t="shared" si="23"/>
        <v>0</v>
      </c>
    </row>
    <row r="480" spans="1:18" x14ac:dyDescent="0.25">
      <c r="A480" t="s">
        <v>5904</v>
      </c>
      <c r="B480" t="s">
        <v>6223</v>
      </c>
      <c r="C480" t="s">
        <v>6514</v>
      </c>
      <c r="D480">
        <v>3.3693497957999998</v>
      </c>
      <c r="E480">
        <v>6.6223097957999997</v>
      </c>
      <c r="F480">
        <v>3.2529599999999999</v>
      </c>
      <c r="G480">
        <v>-0.53127000000000002</v>
      </c>
      <c r="H480">
        <v>2.7216900000000002</v>
      </c>
      <c r="I480">
        <v>128</v>
      </c>
      <c r="J480" t="s">
        <v>4440</v>
      </c>
      <c r="P480" t="b">
        <f t="shared" si="21"/>
        <v>0</v>
      </c>
      <c r="Q480" t="b">
        <f t="shared" si="22"/>
        <v>0</v>
      </c>
      <c r="R480" t="b">
        <f t="shared" si="23"/>
        <v>0</v>
      </c>
    </row>
    <row r="481" spans="1:18" x14ac:dyDescent="0.25">
      <c r="A481" t="s">
        <v>1466</v>
      </c>
      <c r="B481" t="s">
        <v>1835</v>
      </c>
      <c r="C481" t="s">
        <v>3324</v>
      </c>
      <c r="D481">
        <v>2.8991123902</v>
      </c>
      <c r="E481">
        <v>6.1462843901999999</v>
      </c>
      <c r="F481">
        <v>3.2471719999999999</v>
      </c>
      <c r="G481">
        <v>-1.114916</v>
      </c>
      <c r="H481">
        <v>2.1322559999999999</v>
      </c>
      <c r="I481">
        <v>284</v>
      </c>
      <c r="J481" t="s">
        <v>4440</v>
      </c>
      <c r="P481" t="b">
        <f t="shared" si="21"/>
        <v>0</v>
      </c>
      <c r="Q481" t="b">
        <f t="shared" si="22"/>
        <v>0</v>
      </c>
      <c r="R481" t="b">
        <f t="shared" si="23"/>
        <v>0</v>
      </c>
    </row>
    <row r="482" spans="1:18" x14ac:dyDescent="0.25">
      <c r="A482" t="s">
        <v>760</v>
      </c>
      <c r="B482" t="s">
        <v>2517</v>
      </c>
      <c r="C482" t="s">
        <v>3993</v>
      </c>
      <c r="D482">
        <v>2.9393326424000001</v>
      </c>
      <c r="E482">
        <v>6.6100466424000004</v>
      </c>
      <c r="F482">
        <v>3.6707139999999998</v>
      </c>
      <c r="G482">
        <v>-0.74985999999999997</v>
      </c>
      <c r="H482">
        <v>2.9208539999999998</v>
      </c>
      <c r="I482">
        <v>98</v>
      </c>
      <c r="J482" t="s">
        <v>4440</v>
      </c>
      <c r="P482" t="b">
        <f t="shared" si="21"/>
        <v>0</v>
      </c>
      <c r="Q482" t="b">
        <f t="shared" si="22"/>
        <v>0</v>
      </c>
      <c r="R482" t="b">
        <f t="shared" si="23"/>
        <v>0</v>
      </c>
    </row>
    <row r="483" spans="1:18" x14ac:dyDescent="0.25">
      <c r="A483" t="s">
        <v>806</v>
      </c>
      <c r="B483" t="s">
        <v>1593</v>
      </c>
      <c r="C483" t="s">
        <v>3082</v>
      </c>
      <c r="D483">
        <v>3.4486315460000001</v>
      </c>
      <c r="E483">
        <v>6.2168905460000001</v>
      </c>
      <c r="F483">
        <v>2.768259</v>
      </c>
      <c r="G483">
        <v>-1.4922219999999999</v>
      </c>
      <c r="H483">
        <v>1.2760370000000001</v>
      </c>
      <c r="I483">
        <v>178</v>
      </c>
      <c r="J483" t="s">
        <v>4440</v>
      </c>
      <c r="P483" t="b">
        <f t="shared" si="21"/>
        <v>0</v>
      </c>
      <c r="Q483" t="b">
        <f t="shared" si="22"/>
        <v>0</v>
      </c>
      <c r="R483" t="b">
        <f t="shared" si="23"/>
        <v>0</v>
      </c>
    </row>
    <row r="484" spans="1:18" x14ac:dyDescent="0.25">
      <c r="A484" t="s">
        <v>4593</v>
      </c>
      <c r="B484" t="s">
        <v>4657</v>
      </c>
      <c r="C484" t="s">
        <v>5036</v>
      </c>
      <c r="D484">
        <v>3.6474929692999898</v>
      </c>
      <c r="E484">
        <v>6.0264479692999897</v>
      </c>
      <c r="F484">
        <v>2.3789549999999999</v>
      </c>
      <c r="G484">
        <v>-0.35133999999999999</v>
      </c>
      <c r="H484">
        <v>2.0276149999999999</v>
      </c>
      <c r="I484">
        <v>88</v>
      </c>
      <c r="J484" t="s">
        <v>4440</v>
      </c>
      <c r="P484" t="b">
        <f t="shared" si="21"/>
        <v>1</v>
      </c>
      <c r="Q484" t="b">
        <f t="shared" si="22"/>
        <v>1</v>
      </c>
      <c r="R484" t="b">
        <f t="shared" si="23"/>
        <v>0</v>
      </c>
    </row>
    <row r="485" spans="1:18" x14ac:dyDescent="0.25">
      <c r="A485" t="s">
        <v>4959</v>
      </c>
      <c r="B485" t="s">
        <v>5206</v>
      </c>
      <c r="C485" t="s">
        <v>5207</v>
      </c>
      <c r="D485">
        <v>4.0760356973999903</v>
      </c>
      <c r="E485">
        <v>7.3995496973999897</v>
      </c>
      <c r="F485">
        <v>3.3235139999999999</v>
      </c>
      <c r="G485">
        <v>-1.5003470000000001</v>
      </c>
      <c r="H485">
        <v>1.823167</v>
      </c>
      <c r="I485">
        <v>150</v>
      </c>
      <c r="J485" t="s">
        <v>4440</v>
      </c>
      <c r="P485" t="b">
        <f t="shared" si="21"/>
        <v>0</v>
      </c>
      <c r="Q485" t="b">
        <f t="shared" si="22"/>
        <v>0</v>
      </c>
      <c r="R485" t="b">
        <f t="shared" si="23"/>
        <v>0</v>
      </c>
    </row>
    <row r="486" spans="1:18" x14ac:dyDescent="0.25">
      <c r="A486" t="s">
        <v>748</v>
      </c>
      <c r="B486" t="s">
        <v>1825</v>
      </c>
      <c r="C486" t="s">
        <v>3314</v>
      </c>
      <c r="D486">
        <v>3.0367082352999999</v>
      </c>
      <c r="E486">
        <v>6.8028492353000001</v>
      </c>
      <c r="F486">
        <v>3.7661410000000002</v>
      </c>
      <c r="G486">
        <v>-1.38398</v>
      </c>
      <c r="H486">
        <v>2.382161</v>
      </c>
      <c r="I486">
        <v>90</v>
      </c>
      <c r="J486" t="s">
        <v>4440</v>
      </c>
      <c r="P486" t="b">
        <f t="shared" si="21"/>
        <v>0</v>
      </c>
      <c r="Q486" t="b">
        <f t="shared" si="22"/>
        <v>0</v>
      </c>
      <c r="R486" t="b">
        <f t="shared" si="23"/>
        <v>0</v>
      </c>
    </row>
    <row r="487" spans="1:18" x14ac:dyDescent="0.25">
      <c r="A487" t="s">
        <v>561</v>
      </c>
      <c r="B487" t="s">
        <v>1568</v>
      </c>
      <c r="C487" t="s">
        <v>3057</v>
      </c>
      <c r="D487">
        <v>3.4504913860999902</v>
      </c>
      <c r="E487">
        <v>7.0552303860999999</v>
      </c>
      <c r="F487">
        <v>3.6047389999999999</v>
      </c>
      <c r="G487">
        <v>-2.0126200000000001</v>
      </c>
      <c r="H487">
        <v>1.5921190000000001</v>
      </c>
      <c r="I487">
        <v>204</v>
      </c>
      <c r="J487" t="s">
        <v>4440</v>
      </c>
      <c r="P487" t="b">
        <f t="shared" si="21"/>
        <v>0</v>
      </c>
      <c r="Q487" t="b">
        <f t="shared" si="22"/>
        <v>0</v>
      </c>
      <c r="R487" t="b">
        <f t="shared" si="23"/>
        <v>0</v>
      </c>
    </row>
    <row r="488" spans="1:18" x14ac:dyDescent="0.25">
      <c r="A488" t="s">
        <v>1171</v>
      </c>
      <c r="B488" t="s">
        <v>2201</v>
      </c>
      <c r="C488" t="s">
        <v>3687</v>
      </c>
      <c r="D488">
        <v>1.7970428099</v>
      </c>
      <c r="E488">
        <v>5.2032688099</v>
      </c>
      <c r="F488">
        <v>3.40622599999999</v>
      </c>
      <c r="G488">
        <v>0.61377599999999999</v>
      </c>
      <c r="H488">
        <v>4.0200019999999999</v>
      </c>
      <c r="I488">
        <v>50</v>
      </c>
      <c r="J488" t="s">
        <v>4440</v>
      </c>
      <c r="P488" t="b">
        <f t="shared" si="21"/>
        <v>0</v>
      </c>
      <c r="Q488" t="b">
        <f t="shared" si="22"/>
        <v>0</v>
      </c>
      <c r="R488" t="b">
        <f t="shared" si="23"/>
        <v>0</v>
      </c>
    </row>
    <row r="489" spans="1:18" x14ac:dyDescent="0.25">
      <c r="A489" t="s">
        <v>763</v>
      </c>
      <c r="B489" t="s">
        <v>2137</v>
      </c>
      <c r="C489" t="s">
        <v>3624</v>
      </c>
      <c r="D489">
        <v>3.4352003866</v>
      </c>
      <c r="E489">
        <v>5.7667763866000001</v>
      </c>
      <c r="F489">
        <v>2.3315760000000001</v>
      </c>
      <c r="G489">
        <v>1.0752919999999999</v>
      </c>
      <c r="H489">
        <v>3.4068679999999998</v>
      </c>
      <c r="I489">
        <v>72</v>
      </c>
      <c r="J489" t="s">
        <v>4440</v>
      </c>
      <c r="P489" t="b">
        <f t="shared" si="21"/>
        <v>1</v>
      </c>
      <c r="Q489" t="b">
        <f t="shared" si="22"/>
        <v>1</v>
      </c>
      <c r="R489" t="b">
        <f t="shared" si="23"/>
        <v>0</v>
      </c>
    </row>
    <row r="490" spans="1:18" x14ac:dyDescent="0.25">
      <c r="A490" t="s">
        <v>5686</v>
      </c>
      <c r="B490" t="s">
        <v>6005</v>
      </c>
      <c r="C490" t="s">
        <v>6307</v>
      </c>
      <c r="D490">
        <v>2.7600600656999901</v>
      </c>
      <c r="E490">
        <v>6.5999360656999997</v>
      </c>
      <c r="F490">
        <v>3.8398759999999998</v>
      </c>
      <c r="G490">
        <v>-1.0281979999999999</v>
      </c>
      <c r="H490">
        <v>2.8116780000000001</v>
      </c>
      <c r="I490">
        <v>116</v>
      </c>
      <c r="J490" t="s">
        <v>4440</v>
      </c>
      <c r="P490" t="b">
        <f t="shared" si="21"/>
        <v>0</v>
      </c>
      <c r="Q490" t="b">
        <f t="shared" si="22"/>
        <v>0</v>
      </c>
      <c r="R490" t="b">
        <f t="shared" si="23"/>
        <v>0</v>
      </c>
    </row>
    <row r="491" spans="1:18" x14ac:dyDescent="0.25">
      <c r="A491" t="s">
        <v>518</v>
      </c>
      <c r="B491" t="s">
        <v>1516</v>
      </c>
      <c r="C491" t="s">
        <v>3005</v>
      </c>
      <c r="D491">
        <v>3.0505821039000001</v>
      </c>
      <c r="E491">
        <v>6.6560881039000002</v>
      </c>
      <c r="F491">
        <v>3.6055060000000001</v>
      </c>
      <c r="G491">
        <v>-1.2362709999999999</v>
      </c>
      <c r="H491">
        <v>2.3692350000000002</v>
      </c>
      <c r="I491">
        <v>118</v>
      </c>
      <c r="J491" t="s">
        <v>4440</v>
      </c>
      <c r="P491" t="b">
        <f t="shared" si="21"/>
        <v>0</v>
      </c>
      <c r="Q491" t="b">
        <f t="shared" si="22"/>
        <v>0</v>
      </c>
      <c r="R491" t="b">
        <f t="shared" si="23"/>
        <v>0</v>
      </c>
    </row>
    <row r="492" spans="1:18" x14ac:dyDescent="0.25">
      <c r="A492" t="s">
        <v>5689</v>
      </c>
      <c r="B492" t="s">
        <v>6008</v>
      </c>
      <c r="C492" t="s">
        <v>6310</v>
      </c>
      <c r="D492">
        <v>2.1149662120999899</v>
      </c>
      <c r="E492">
        <v>5.9525042121</v>
      </c>
      <c r="F492">
        <v>3.8375379999999999</v>
      </c>
      <c r="G492">
        <v>-0.48454799999999998</v>
      </c>
      <c r="H492">
        <v>3.3529900000000001</v>
      </c>
      <c r="I492">
        <v>118</v>
      </c>
      <c r="J492" t="s">
        <v>4440</v>
      </c>
      <c r="P492" t="b">
        <f t="shared" si="21"/>
        <v>0</v>
      </c>
      <c r="Q492" t="b">
        <f t="shared" si="22"/>
        <v>0</v>
      </c>
      <c r="R492" t="b">
        <f t="shared" si="23"/>
        <v>0</v>
      </c>
    </row>
    <row r="493" spans="1:18" x14ac:dyDescent="0.25">
      <c r="A493" t="s">
        <v>1075</v>
      </c>
      <c r="B493" t="s">
        <v>1775</v>
      </c>
      <c r="C493" t="s">
        <v>3264</v>
      </c>
      <c r="D493">
        <v>2.8904134826000001</v>
      </c>
      <c r="E493">
        <v>6.4673114826000004</v>
      </c>
      <c r="F493">
        <v>3.5768979999999999</v>
      </c>
      <c r="G493">
        <v>-1.060073</v>
      </c>
      <c r="H493">
        <v>2.5168249999999999</v>
      </c>
      <c r="I493">
        <v>90</v>
      </c>
      <c r="J493" t="s">
        <v>4440</v>
      </c>
      <c r="P493" t="b">
        <f t="shared" si="21"/>
        <v>0</v>
      </c>
      <c r="Q493" t="b">
        <f t="shared" si="22"/>
        <v>0</v>
      </c>
      <c r="R493" t="b">
        <f t="shared" si="23"/>
        <v>0</v>
      </c>
    </row>
    <row r="494" spans="1:18" x14ac:dyDescent="0.25">
      <c r="A494" t="s">
        <v>642</v>
      </c>
      <c r="B494" t="s">
        <v>2002</v>
      </c>
      <c r="C494" t="s">
        <v>3491</v>
      </c>
      <c r="D494">
        <v>2.9268924422999998</v>
      </c>
      <c r="E494">
        <v>6.5531594423000001</v>
      </c>
      <c r="F494">
        <v>3.6262669999999999</v>
      </c>
      <c r="G494">
        <v>-2.003628</v>
      </c>
      <c r="H494">
        <v>1.6226389999999999</v>
      </c>
      <c r="I494">
        <v>176</v>
      </c>
      <c r="J494" t="s">
        <v>4440</v>
      </c>
      <c r="P494" t="b">
        <f t="shared" si="21"/>
        <v>0</v>
      </c>
      <c r="Q494" t="b">
        <f t="shared" si="22"/>
        <v>0</v>
      </c>
      <c r="R494" t="b">
        <f t="shared" si="23"/>
        <v>0</v>
      </c>
    </row>
    <row r="495" spans="1:18" x14ac:dyDescent="0.25">
      <c r="A495" t="s">
        <v>1074</v>
      </c>
      <c r="B495" t="s">
        <v>2371</v>
      </c>
      <c r="C495" t="s">
        <v>3852</v>
      </c>
      <c r="D495">
        <v>2.9226704023999899</v>
      </c>
      <c r="E495">
        <v>5.7465804023999896</v>
      </c>
      <c r="F495">
        <v>2.8239100000000001</v>
      </c>
      <c r="G495">
        <v>-0.390928</v>
      </c>
      <c r="H495">
        <v>2.432982</v>
      </c>
      <c r="I495">
        <v>66</v>
      </c>
      <c r="J495" t="s">
        <v>4440</v>
      </c>
      <c r="P495" t="b">
        <f t="shared" si="21"/>
        <v>0</v>
      </c>
      <c r="Q495" t="b">
        <f t="shared" si="22"/>
        <v>0</v>
      </c>
      <c r="R495" t="b">
        <f t="shared" si="23"/>
        <v>0</v>
      </c>
    </row>
    <row r="496" spans="1:18" x14ac:dyDescent="0.25">
      <c r="A496" t="s">
        <v>5935</v>
      </c>
      <c r="B496" t="s">
        <v>6254</v>
      </c>
      <c r="C496" t="s">
        <v>6542</v>
      </c>
      <c r="D496">
        <v>2.5625540221000001</v>
      </c>
      <c r="E496">
        <v>6.5657800221000002</v>
      </c>
      <c r="F496">
        <v>4.0032259999999997</v>
      </c>
      <c r="G496">
        <v>-2.4951129999999999</v>
      </c>
      <c r="H496">
        <v>1.508113</v>
      </c>
      <c r="I496">
        <v>80</v>
      </c>
      <c r="J496" t="s">
        <v>4440</v>
      </c>
      <c r="P496" t="b">
        <f t="shared" si="21"/>
        <v>0</v>
      </c>
      <c r="Q496" t="b">
        <f t="shared" si="22"/>
        <v>0</v>
      </c>
      <c r="R496" t="b">
        <f t="shared" si="23"/>
        <v>0</v>
      </c>
    </row>
    <row r="497" spans="1:18" x14ac:dyDescent="0.25">
      <c r="A497" t="s">
        <v>875</v>
      </c>
      <c r="B497" t="s">
        <v>2983</v>
      </c>
      <c r="C497" t="s">
        <v>4435</v>
      </c>
      <c r="D497">
        <v>4.0212063418000001</v>
      </c>
      <c r="E497">
        <v>6.8194263417999998</v>
      </c>
      <c r="F497">
        <v>2.7982199999999899</v>
      </c>
      <c r="G497">
        <v>-1.577896</v>
      </c>
      <c r="H497">
        <v>1.220324</v>
      </c>
      <c r="I497">
        <v>204</v>
      </c>
      <c r="J497" t="s">
        <v>4440</v>
      </c>
      <c r="P497" t="b">
        <f t="shared" si="21"/>
        <v>0</v>
      </c>
      <c r="Q497" t="b">
        <f t="shared" si="22"/>
        <v>0</v>
      </c>
      <c r="R497" t="b">
        <f t="shared" si="23"/>
        <v>0</v>
      </c>
    </row>
    <row r="498" spans="1:18" x14ac:dyDescent="0.25">
      <c r="A498" t="s">
        <v>4788</v>
      </c>
      <c r="B498" t="s">
        <v>5302</v>
      </c>
      <c r="C498" t="s">
        <v>5303</v>
      </c>
      <c r="D498">
        <v>2.7888842694999898</v>
      </c>
      <c r="E498">
        <v>6.7811432694999896</v>
      </c>
      <c r="F498">
        <v>3.9922589999999998</v>
      </c>
      <c r="G498">
        <v>-2.426555</v>
      </c>
      <c r="H498">
        <v>1.565704</v>
      </c>
      <c r="I498">
        <v>92</v>
      </c>
      <c r="J498" t="s">
        <v>4440</v>
      </c>
      <c r="P498" t="b">
        <f t="shared" si="21"/>
        <v>0</v>
      </c>
      <c r="Q498" t="b">
        <f t="shared" si="22"/>
        <v>0</v>
      </c>
      <c r="R498" t="b">
        <f t="shared" si="23"/>
        <v>0</v>
      </c>
    </row>
    <row r="499" spans="1:18" x14ac:dyDescent="0.25">
      <c r="A499" t="s">
        <v>134</v>
      </c>
      <c r="B499" t="s">
        <v>2974</v>
      </c>
      <c r="C499" t="s">
        <v>4426</v>
      </c>
      <c r="D499">
        <v>2.8954605377</v>
      </c>
      <c r="E499">
        <v>7.0546245376999996</v>
      </c>
      <c r="F499">
        <v>4.1591639999999996</v>
      </c>
      <c r="G499">
        <v>-1.509064</v>
      </c>
      <c r="H499">
        <v>2.6501000000000001</v>
      </c>
      <c r="I499">
        <v>36</v>
      </c>
      <c r="J499" t="s">
        <v>4440</v>
      </c>
      <c r="P499" t="b">
        <f t="shared" si="21"/>
        <v>0</v>
      </c>
      <c r="Q499" t="b">
        <f t="shared" si="22"/>
        <v>0</v>
      </c>
      <c r="R499" t="b">
        <f t="shared" si="23"/>
        <v>0</v>
      </c>
    </row>
    <row r="500" spans="1:18" x14ac:dyDescent="0.25">
      <c r="A500" t="s">
        <v>4762</v>
      </c>
      <c r="B500" t="s">
        <v>5641</v>
      </c>
      <c r="C500" t="s">
        <v>5642</v>
      </c>
      <c r="D500">
        <v>3.57249610829999</v>
      </c>
      <c r="E500">
        <v>6.9912011082999896</v>
      </c>
      <c r="F500">
        <v>3.4187050000000001</v>
      </c>
      <c r="G500">
        <v>-1.262751</v>
      </c>
      <c r="H500">
        <v>2.1559539999999999</v>
      </c>
      <c r="I500">
        <v>63</v>
      </c>
      <c r="J500" t="s">
        <v>4443</v>
      </c>
      <c r="P500" t="b">
        <f t="shared" si="21"/>
        <v>0</v>
      </c>
      <c r="Q500" t="b">
        <f t="shared" si="22"/>
        <v>0</v>
      </c>
      <c r="R500" t="b">
        <f t="shared" si="23"/>
        <v>0</v>
      </c>
    </row>
    <row r="501" spans="1:18" x14ac:dyDescent="0.25">
      <c r="A501" t="s">
        <v>325</v>
      </c>
      <c r="B501" t="s">
        <v>2814</v>
      </c>
      <c r="C501" t="s">
        <v>4278</v>
      </c>
      <c r="D501">
        <v>2.3915570487000002</v>
      </c>
      <c r="E501">
        <v>6.0892720486999998</v>
      </c>
      <c r="F501">
        <v>3.6977149999999899</v>
      </c>
      <c r="G501">
        <v>-1.275539</v>
      </c>
      <c r="H501">
        <v>2.4221759999999999</v>
      </c>
      <c r="I501">
        <v>118</v>
      </c>
      <c r="J501" t="s">
        <v>4443</v>
      </c>
      <c r="P501" t="b">
        <f t="shared" si="21"/>
        <v>0</v>
      </c>
      <c r="Q501" t="b">
        <f t="shared" si="22"/>
        <v>0</v>
      </c>
      <c r="R501" t="b">
        <f t="shared" si="23"/>
        <v>0</v>
      </c>
    </row>
    <row r="502" spans="1:18" x14ac:dyDescent="0.25">
      <c r="A502" t="s">
        <v>21</v>
      </c>
      <c r="B502" t="s">
        <v>1952</v>
      </c>
      <c r="C502" t="s">
        <v>3441</v>
      </c>
      <c r="D502">
        <v>4.1017707315999896</v>
      </c>
      <c r="E502">
        <v>6.4172067315999897</v>
      </c>
      <c r="F502">
        <v>2.315436</v>
      </c>
      <c r="G502">
        <v>-1.066737</v>
      </c>
      <c r="H502">
        <v>1.248699</v>
      </c>
      <c r="I502">
        <v>56</v>
      </c>
      <c r="J502" t="s">
        <v>4443</v>
      </c>
      <c r="P502" t="b">
        <f t="shared" si="21"/>
        <v>0</v>
      </c>
      <c r="Q502" t="b">
        <f t="shared" si="22"/>
        <v>0</v>
      </c>
      <c r="R502" t="b">
        <f t="shared" si="23"/>
        <v>0</v>
      </c>
    </row>
    <row r="503" spans="1:18" x14ac:dyDescent="0.25">
      <c r="A503" t="s">
        <v>1065</v>
      </c>
      <c r="B503" t="s">
        <v>2641</v>
      </c>
      <c r="C503" t="s">
        <v>4111</v>
      </c>
      <c r="D503">
        <v>4.0815494198</v>
      </c>
      <c r="E503">
        <v>6.7051914198000002</v>
      </c>
      <c r="F503">
        <v>2.6236419999999998</v>
      </c>
      <c r="G503">
        <v>-2.2158579999999999</v>
      </c>
      <c r="H503">
        <v>0.40778399999999998</v>
      </c>
      <c r="I503">
        <v>232</v>
      </c>
      <c r="J503" t="s">
        <v>4443</v>
      </c>
      <c r="P503" t="b">
        <f t="shared" si="21"/>
        <v>0</v>
      </c>
      <c r="Q503" t="b">
        <f t="shared" si="22"/>
        <v>0</v>
      </c>
      <c r="R503" t="b">
        <f t="shared" si="23"/>
        <v>0</v>
      </c>
    </row>
    <row r="504" spans="1:18" x14ac:dyDescent="0.25">
      <c r="A504" t="s">
        <v>4909</v>
      </c>
      <c r="B504" t="s">
        <v>5113</v>
      </c>
      <c r="C504" t="s">
        <v>5114</v>
      </c>
      <c r="D504">
        <v>4.5407162331000004</v>
      </c>
      <c r="E504">
        <v>6.9419832331000002</v>
      </c>
      <c r="F504">
        <v>2.4012669999999998</v>
      </c>
      <c r="G504">
        <v>-2.6568969999999998</v>
      </c>
      <c r="H504">
        <v>-0.25563000000000002</v>
      </c>
      <c r="I504">
        <v>244</v>
      </c>
      <c r="J504" t="s">
        <v>4443</v>
      </c>
      <c r="P504" t="b">
        <f t="shared" si="21"/>
        <v>0</v>
      </c>
      <c r="Q504" t="b">
        <f t="shared" si="22"/>
        <v>0</v>
      </c>
      <c r="R504" t="b">
        <f t="shared" si="23"/>
        <v>0</v>
      </c>
    </row>
    <row r="505" spans="1:18" x14ac:dyDescent="0.25">
      <c r="A505" t="s">
        <v>4626</v>
      </c>
      <c r="B505" t="s">
        <v>4724</v>
      </c>
      <c r="C505" t="s">
        <v>5414</v>
      </c>
      <c r="D505">
        <v>3.8919689878999999</v>
      </c>
      <c r="E505">
        <v>5.4561589879000003</v>
      </c>
      <c r="F505">
        <v>1.56418999999999</v>
      </c>
      <c r="G505">
        <v>-2.0478839999999998</v>
      </c>
      <c r="H505">
        <v>-0.48369400000000001</v>
      </c>
      <c r="I505">
        <v>153</v>
      </c>
      <c r="J505" t="s">
        <v>4443</v>
      </c>
      <c r="P505" t="b">
        <f t="shared" si="21"/>
        <v>0</v>
      </c>
      <c r="Q505" t="b">
        <f t="shared" si="22"/>
        <v>0</v>
      </c>
      <c r="R505" t="b">
        <f t="shared" si="23"/>
        <v>0</v>
      </c>
    </row>
    <row r="506" spans="1:18" x14ac:dyDescent="0.25">
      <c r="A506" t="s">
        <v>4570</v>
      </c>
      <c r="B506" t="s">
        <v>4735</v>
      </c>
      <c r="C506" t="s">
        <v>5504</v>
      </c>
      <c r="D506">
        <v>2.9934270038999999</v>
      </c>
      <c r="E506">
        <v>6.1986660038999997</v>
      </c>
      <c r="F506">
        <v>3.20523899999999</v>
      </c>
      <c r="G506">
        <v>-0.77716600000000002</v>
      </c>
      <c r="H506">
        <v>2.4280729999999999</v>
      </c>
      <c r="I506">
        <v>58</v>
      </c>
      <c r="J506" t="s">
        <v>4443</v>
      </c>
      <c r="P506" t="b">
        <f t="shared" si="21"/>
        <v>0</v>
      </c>
      <c r="Q506" t="b">
        <f t="shared" si="22"/>
        <v>0</v>
      </c>
      <c r="R506" t="b">
        <f t="shared" si="23"/>
        <v>0</v>
      </c>
    </row>
    <row r="507" spans="1:18" x14ac:dyDescent="0.25">
      <c r="A507" t="s">
        <v>5693</v>
      </c>
      <c r="B507" t="s">
        <v>6012</v>
      </c>
      <c r="C507" t="s">
        <v>6314</v>
      </c>
      <c r="D507">
        <v>1.8185032476999901</v>
      </c>
      <c r="E507">
        <v>4.7422452476999997</v>
      </c>
      <c r="F507">
        <v>2.9237419999999998</v>
      </c>
      <c r="G507">
        <v>-0.62983299999999998</v>
      </c>
      <c r="H507">
        <v>2.2939090000000002</v>
      </c>
      <c r="I507">
        <v>171</v>
      </c>
      <c r="J507" t="s">
        <v>4443</v>
      </c>
      <c r="P507" t="b">
        <f t="shared" si="21"/>
        <v>0</v>
      </c>
      <c r="Q507" t="b">
        <f t="shared" si="22"/>
        <v>0</v>
      </c>
      <c r="R507" t="b">
        <f t="shared" si="23"/>
        <v>0</v>
      </c>
    </row>
    <row r="508" spans="1:18" x14ac:dyDescent="0.25">
      <c r="A508" t="s">
        <v>990</v>
      </c>
      <c r="B508" t="s">
        <v>1755</v>
      </c>
      <c r="C508" t="s">
        <v>3244</v>
      </c>
      <c r="D508">
        <v>4.9612798774999902</v>
      </c>
      <c r="E508">
        <v>6.7854878774999996</v>
      </c>
      <c r="F508">
        <v>1.8242080000000001</v>
      </c>
      <c r="G508">
        <v>-2.8270970000000002</v>
      </c>
      <c r="H508">
        <v>-1.0028889999999999</v>
      </c>
      <c r="I508">
        <v>284</v>
      </c>
      <c r="J508" t="s">
        <v>4443</v>
      </c>
      <c r="P508" t="b">
        <f t="shared" si="21"/>
        <v>0</v>
      </c>
      <c r="Q508" t="b">
        <f t="shared" si="22"/>
        <v>0</v>
      </c>
      <c r="R508" t="b">
        <f t="shared" si="23"/>
        <v>0</v>
      </c>
    </row>
    <row r="509" spans="1:18" x14ac:dyDescent="0.25">
      <c r="A509" t="s">
        <v>776</v>
      </c>
      <c r="B509" t="s">
        <v>2043</v>
      </c>
      <c r="C509" t="s">
        <v>3532</v>
      </c>
      <c r="D509">
        <v>3.8358715577999898</v>
      </c>
      <c r="E509">
        <v>7.2337875577999897</v>
      </c>
      <c r="F509">
        <v>3.3979159999999999</v>
      </c>
      <c r="G509">
        <v>-2.7962289999999999</v>
      </c>
      <c r="H509">
        <v>0.60168699999999997</v>
      </c>
      <c r="I509">
        <v>192</v>
      </c>
      <c r="J509" t="s">
        <v>4443</v>
      </c>
      <c r="P509" t="b">
        <f t="shared" si="21"/>
        <v>0</v>
      </c>
      <c r="Q509" t="b">
        <f t="shared" si="22"/>
        <v>0</v>
      </c>
      <c r="R509" t="b">
        <f t="shared" si="23"/>
        <v>0</v>
      </c>
    </row>
    <row r="510" spans="1:18" x14ac:dyDescent="0.25">
      <c r="A510" t="s">
        <v>1036</v>
      </c>
      <c r="B510" t="s">
        <v>2827</v>
      </c>
      <c r="C510" t="s">
        <v>4291</v>
      </c>
      <c r="D510">
        <v>1.885559848</v>
      </c>
      <c r="E510">
        <v>5.2721348480000003</v>
      </c>
      <c r="F510">
        <v>3.3865749999999899</v>
      </c>
      <c r="G510">
        <v>-1.122873</v>
      </c>
      <c r="H510">
        <v>2.2637019999999999</v>
      </c>
      <c r="I510">
        <v>336</v>
      </c>
      <c r="J510" t="s">
        <v>4443</v>
      </c>
      <c r="P510" t="b">
        <f t="shared" si="21"/>
        <v>0</v>
      </c>
      <c r="Q510" t="b">
        <f t="shared" si="22"/>
        <v>0</v>
      </c>
      <c r="R510" t="b">
        <f t="shared" si="23"/>
        <v>0</v>
      </c>
    </row>
    <row r="511" spans="1:18" x14ac:dyDescent="0.25">
      <c r="A511" t="s">
        <v>573</v>
      </c>
      <c r="B511" t="s">
        <v>2454</v>
      </c>
      <c r="C511" t="s">
        <v>3933</v>
      </c>
      <c r="D511">
        <v>3.0482293307999999</v>
      </c>
      <c r="E511">
        <v>6.2332943307999997</v>
      </c>
      <c r="F511">
        <v>3.1850649999999998</v>
      </c>
      <c r="G511">
        <v>-1.7505329999999999</v>
      </c>
      <c r="H511">
        <v>1.4345319999999999</v>
      </c>
      <c r="I511">
        <v>184</v>
      </c>
      <c r="J511" t="s">
        <v>4443</v>
      </c>
      <c r="P511" t="b">
        <f t="shared" si="21"/>
        <v>0</v>
      </c>
      <c r="Q511" t="b">
        <f t="shared" si="22"/>
        <v>0</v>
      </c>
      <c r="R511" t="b">
        <f t="shared" si="23"/>
        <v>0</v>
      </c>
    </row>
    <row r="512" spans="1:18" x14ac:dyDescent="0.25">
      <c r="A512" t="s">
        <v>126</v>
      </c>
      <c r="B512" t="s">
        <v>2549</v>
      </c>
      <c r="C512" t="s">
        <v>4024</v>
      </c>
      <c r="D512">
        <v>3.4124481465000001</v>
      </c>
      <c r="E512">
        <v>7.0757831465000001</v>
      </c>
      <c r="F512">
        <v>3.663335</v>
      </c>
      <c r="G512">
        <v>-5.2974740000000002</v>
      </c>
      <c r="H512">
        <v>-1.634139</v>
      </c>
      <c r="I512">
        <v>110</v>
      </c>
      <c r="J512" t="s">
        <v>4443</v>
      </c>
      <c r="P512" t="b">
        <f t="shared" si="21"/>
        <v>0</v>
      </c>
      <c r="Q512" t="b">
        <f t="shared" si="22"/>
        <v>0</v>
      </c>
      <c r="R512" t="b">
        <f t="shared" si="23"/>
        <v>0</v>
      </c>
    </row>
    <row r="513" spans="1:18" x14ac:dyDescent="0.25">
      <c r="A513" t="s">
        <v>5719</v>
      </c>
      <c r="B513" t="s">
        <v>6038</v>
      </c>
      <c r="C513" t="s">
        <v>6338</v>
      </c>
      <c r="D513">
        <v>1.9251259633</v>
      </c>
      <c r="E513">
        <v>5.9914699633000001</v>
      </c>
      <c r="F513">
        <v>4.066344</v>
      </c>
      <c r="G513">
        <v>-1.067517</v>
      </c>
      <c r="H513">
        <v>2.9988269999999999</v>
      </c>
      <c r="I513">
        <v>125</v>
      </c>
      <c r="J513" t="s">
        <v>4443</v>
      </c>
      <c r="P513" t="b">
        <f t="shared" si="21"/>
        <v>0</v>
      </c>
      <c r="Q513" t="b">
        <f t="shared" si="22"/>
        <v>0</v>
      </c>
      <c r="R513" t="b">
        <f t="shared" si="23"/>
        <v>0</v>
      </c>
    </row>
    <row r="514" spans="1:18" x14ac:dyDescent="0.25">
      <c r="A514" t="s">
        <v>5738</v>
      </c>
      <c r="B514" t="s">
        <v>6057</v>
      </c>
      <c r="C514" t="s">
        <v>6356</v>
      </c>
      <c r="D514">
        <v>1.9295755563999999</v>
      </c>
      <c r="E514">
        <v>5.9808455564000003</v>
      </c>
      <c r="F514">
        <v>4.0512699999999997</v>
      </c>
      <c r="G514">
        <v>-1.2727569999999999</v>
      </c>
      <c r="H514">
        <v>2.7785129999999998</v>
      </c>
      <c r="I514">
        <v>125</v>
      </c>
      <c r="J514" t="s">
        <v>4443</v>
      </c>
      <c r="P514" t="b">
        <f t="shared" si="21"/>
        <v>0</v>
      </c>
      <c r="Q514" t="b">
        <f t="shared" si="22"/>
        <v>0</v>
      </c>
      <c r="R514" t="b">
        <f t="shared" si="23"/>
        <v>0</v>
      </c>
    </row>
    <row r="515" spans="1:18" x14ac:dyDescent="0.25">
      <c r="A515" t="s">
        <v>520</v>
      </c>
      <c r="B515" t="s">
        <v>2150</v>
      </c>
      <c r="C515" t="s">
        <v>3637</v>
      </c>
      <c r="D515">
        <v>3.3712892857000001</v>
      </c>
      <c r="E515">
        <v>6.4922962857000002</v>
      </c>
      <c r="F515">
        <v>3.1210070000000001</v>
      </c>
      <c r="G515">
        <v>-2.6263879999999999</v>
      </c>
      <c r="H515">
        <v>0.49461899999999998</v>
      </c>
      <c r="I515">
        <v>96</v>
      </c>
      <c r="J515" t="s">
        <v>4443</v>
      </c>
      <c r="P515" t="b">
        <f t="shared" ref="P515:P578" si="24">IF(AND($M$5 &lt; -D515, $M$4 &gt; -E515, F515 &gt; 1.9, F515 &lt; 2.5), TRUE, FALSE)</f>
        <v>0</v>
      </c>
      <c r="Q515" t="b">
        <f t="shared" ref="Q515:Q578" si="25">IF(AND($M$6 &lt; -D515, $M$4 &gt; -E515, F515 &gt; 1.9, F515 &lt; 2.5), TRUE, FALSE)</f>
        <v>0</v>
      </c>
      <c r="R515" t="b">
        <f t="shared" ref="R515:R578" si="26">IF(AND($M$7 &lt; -D515, $M$4 &gt; -E515, F515 &gt; 1.9, F515 &lt; 2.5), TRUE, FALSE)</f>
        <v>0</v>
      </c>
    </row>
    <row r="516" spans="1:18" x14ac:dyDescent="0.25">
      <c r="A516" t="s">
        <v>696</v>
      </c>
      <c r="B516" t="s">
        <v>2637</v>
      </c>
      <c r="C516" t="s">
        <v>4107</v>
      </c>
      <c r="D516">
        <v>1.4977986515999899</v>
      </c>
      <c r="E516">
        <v>5.6064606516</v>
      </c>
      <c r="F516">
        <v>4.1086619999999998</v>
      </c>
      <c r="G516">
        <v>5.2725000000000001E-2</v>
      </c>
      <c r="H516">
        <v>4.1613870000000004</v>
      </c>
      <c r="I516">
        <v>80</v>
      </c>
      <c r="J516" t="s">
        <v>4443</v>
      </c>
      <c r="P516" t="b">
        <f t="shared" si="24"/>
        <v>0</v>
      </c>
      <c r="Q516" t="b">
        <f t="shared" si="25"/>
        <v>0</v>
      </c>
      <c r="R516" t="b">
        <f t="shared" si="26"/>
        <v>0</v>
      </c>
    </row>
    <row r="517" spans="1:18" x14ac:dyDescent="0.25">
      <c r="A517" t="s">
        <v>439</v>
      </c>
      <c r="B517" t="s">
        <v>2130</v>
      </c>
      <c r="C517" t="s">
        <v>3617</v>
      </c>
      <c r="D517">
        <v>2.2456895177999998</v>
      </c>
      <c r="E517">
        <v>5.7219585178000001</v>
      </c>
      <c r="F517">
        <v>3.4762689999999998</v>
      </c>
      <c r="G517">
        <v>-1.1135740000000001</v>
      </c>
      <c r="H517">
        <v>2.362695</v>
      </c>
      <c r="I517">
        <v>184</v>
      </c>
      <c r="J517" t="s">
        <v>4443</v>
      </c>
      <c r="P517" t="b">
        <f t="shared" si="24"/>
        <v>0</v>
      </c>
      <c r="Q517" t="b">
        <f t="shared" si="25"/>
        <v>0</v>
      </c>
      <c r="R517" t="b">
        <f t="shared" si="26"/>
        <v>0</v>
      </c>
    </row>
    <row r="518" spans="1:18" x14ac:dyDescent="0.25">
      <c r="A518" t="s">
        <v>488</v>
      </c>
      <c r="B518" t="s">
        <v>2322</v>
      </c>
      <c r="C518" t="s">
        <v>3805</v>
      </c>
      <c r="D518">
        <v>3.8069914155000002</v>
      </c>
      <c r="E518">
        <v>6.0348274154999997</v>
      </c>
      <c r="F518">
        <v>2.2278359999999999</v>
      </c>
      <c r="G518">
        <v>-1.0286660000000001</v>
      </c>
      <c r="H518">
        <v>1.1991700000000001</v>
      </c>
      <c r="I518">
        <v>178</v>
      </c>
      <c r="J518" t="s">
        <v>4443</v>
      </c>
      <c r="P518" t="b">
        <f t="shared" si="24"/>
        <v>0</v>
      </c>
      <c r="Q518" t="b">
        <f t="shared" si="25"/>
        <v>0</v>
      </c>
      <c r="R518" t="b">
        <f t="shared" si="26"/>
        <v>0</v>
      </c>
    </row>
    <row r="519" spans="1:18" x14ac:dyDescent="0.25">
      <c r="A519" t="s">
        <v>5798</v>
      </c>
      <c r="B519" t="s">
        <v>6117</v>
      </c>
      <c r="C519" t="s">
        <v>6414</v>
      </c>
      <c r="D519">
        <v>2.2630609438999998</v>
      </c>
      <c r="E519">
        <v>5.9948229439</v>
      </c>
      <c r="F519">
        <v>3.7317619999999998</v>
      </c>
      <c r="G519">
        <v>-2.9537110000000002</v>
      </c>
      <c r="H519">
        <v>0.77805100000000005</v>
      </c>
      <c r="I519">
        <v>138</v>
      </c>
      <c r="J519" t="s">
        <v>4443</v>
      </c>
      <c r="P519" t="b">
        <f t="shared" si="24"/>
        <v>0</v>
      </c>
      <c r="Q519" t="b">
        <f t="shared" si="25"/>
        <v>0</v>
      </c>
      <c r="R519" t="b">
        <f t="shared" si="26"/>
        <v>0</v>
      </c>
    </row>
    <row r="520" spans="1:18" x14ac:dyDescent="0.25">
      <c r="A520" t="s">
        <v>1037</v>
      </c>
      <c r="B520" t="s">
        <v>1969</v>
      </c>
      <c r="C520" t="s">
        <v>3458</v>
      </c>
      <c r="D520">
        <v>3.1318543097</v>
      </c>
      <c r="E520">
        <v>5.9771073097</v>
      </c>
      <c r="F520">
        <v>2.845253</v>
      </c>
      <c r="G520">
        <v>-2.971759</v>
      </c>
      <c r="H520">
        <v>-0.12650600000000001</v>
      </c>
      <c r="I520">
        <v>99</v>
      </c>
      <c r="J520" t="s">
        <v>4443</v>
      </c>
      <c r="P520" t="b">
        <f t="shared" si="24"/>
        <v>0</v>
      </c>
      <c r="Q520" t="b">
        <f t="shared" si="25"/>
        <v>0</v>
      </c>
      <c r="R520" t="b">
        <f t="shared" si="26"/>
        <v>0</v>
      </c>
    </row>
    <row r="521" spans="1:18" x14ac:dyDescent="0.25">
      <c r="A521" t="s">
        <v>201</v>
      </c>
      <c r="B521" t="s">
        <v>1613</v>
      </c>
      <c r="C521" t="s">
        <v>3103</v>
      </c>
      <c r="D521">
        <v>3.7597537648000001</v>
      </c>
      <c r="E521">
        <v>6.4333717648000004</v>
      </c>
      <c r="F521">
        <v>2.6736179999999998</v>
      </c>
      <c r="G521">
        <v>-3.6735199999999999</v>
      </c>
      <c r="H521">
        <v>-0.99990199999999996</v>
      </c>
      <c r="I521">
        <v>75</v>
      </c>
      <c r="J521" t="s">
        <v>4443</v>
      </c>
      <c r="P521" t="b">
        <f t="shared" si="24"/>
        <v>0</v>
      </c>
      <c r="Q521" t="b">
        <f t="shared" si="25"/>
        <v>0</v>
      </c>
      <c r="R521" t="b">
        <f t="shared" si="26"/>
        <v>0</v>
      </c>
    </row>
    <row r="522" spans="1:18" x14ac:dyDescent="0.25">
      <c r="A522" t="s">
        <v>5958</v>
      </c>
      <c r="B522" t="s">
        <v>6277</v>
      </c>
      <c r="C522" t="s">
        <v>6564</v>
      </c>
      <c r="D522">
        <v>2.9804893635999998</v>
      </c>
      <c r="E522">
        <v>6.4476733635999999</v>
      </c>
      <c r="F522">
        <v>3.467184</v>
      </c>
      <c r="G522">
        <v>-1.5916170000000001</v>
      </c>
      <c r="H522">
        <v>1.875567</v>
      </c>
      <c r="I522">
        <v>304</v>
      </c>
      <c r="J522" t="s">
        <v>4443</v>
      </c>
      <c r="P522" t="b">
        <f t="shared" si="24"/>
        <v>0</v>
      </c>
      <c r="Q522" t="b">
        <f t="shared" si="25"/>
        <v>0</v>
      </c>
      <c r="R522" t="b">
        <f t="shared" si="26"/>
        <v>0</v>
      </c>
    </row>
    <row r="523" spans="1:18" x14ac:dyDescent="0.25">
      <c r="A523" t="s">
        <v>4951</v>
      </c>
      <c r="B523" t="s">
        <v>5462</v>
      </c>
      <c r="C523" t="s">
        <v>5463</v>
      </c>
      <c r="D523">
        <v>2.92344784689999</v>
      </c>
      <c r="E523">
        <v>6.8211288468999998</v>
      </c>
      <c r="F523">
        <v>3.897681</v>
      </c>
      <c r="G523">
        <v>-1.761423</v>
      </c>
      <c r="H523">
        <v>2.1362580000000002</v>
      </c>
      <c r="I523">
        <v>102</v>
      </c>
      <c r="J523" t="s">
        <v>4443</v>
      </c>
      <c r="P523" t="b">
        <f t="shared" si="24"/>
        <v>0</v>
      </c>
      <c r="Q523" t="b">
        <f t="shared" si="25"/>
        <v>0</v>
      </c>
      <c r="R523" t="b">
        <f t="shared" si="26"/>
        <v>0</v>
      </c>
    </row>
    <row r="524" spans="1:18" x14ac:dyDescent="0.25">
      <c r="A524" t="s">
        <v>5679</v>
      </c>
      <c r="B524" t="s">
        <v>5998</v>
      </c>
      <c r="C524" t="s">
        <v>6300</v>
      </c>
      <c r="D524">
        <v>2.1713886183</v>
      </c>
      <c r="E524">
        <v>6.2515126182999996</v>
      </c>
      <c r="F524">
        <v>4.0801239999999996</v>
      </c>
      <c r="G524">
        <v>-2.0120680000000002</v>
      </c>
      <c r="H524">
        <v>2.0680559999999999</v>
      </c>
      <c r="I524">
        <v>178</v>
      </c>
      <c r="J524" t="s">
        <v>4443</v>
      </c>
      <c r="P524" t="b">
        <f t="shared" si="24"/>
        <v>0</v>
      </c>
      <c r="Q524" t="b">
        <f t="shared" si="25"/>
        <v>0</v>
      </c>
      <c r="R524" t="b">
        <f t="shared" si="26"/>
        <v>0</v>
      </c>
    </row>
    <row r="525" spans="1:18" x14ac:dyDescent="0.25">
      <c r="A525" t="s">
        <v>4891</v>
      </c>
      <c r="B525" t="s">
        <v>5365</v>
      </c>
      <c r="C525" t="s">
        <v>5366</v>
      </c>
      <c r="D525">
        <v>3.2895428354999998</v>
      </c>
      <c r="E525">
        <v>7.3827328354999997</v>
      </c>
      <c r="F525">
        <v>4.0931899999999999</v>
      </c>
      <c r="G525">
        <v>-1.6222259999999999</v>
      </c>
      <c r="H525">
        <v>2.4709639999999999</v>
      </c>
      <c r="I525">
        <v>192</v>
      </c>
      <c r="J525" t="s">
        <v>4443</v>
      </c>
      <c r="P525" t="b">
        <f t="shared" si="24"/>
        <v>0</v>
      </c>
      <c r="Q525" t="b">
        <f t="shared" si="25"/>
        <v>0</v>
      </c>
      <c r="R525" t="b">
        <f t="shared" si="26"/>
        <v>0</v>
      </c>
    </row>
    <row r="526" spans="1:18" x14ac:dyDescent="0.25">
      <c r="A526" t="s">
        <v>546</v>
      </c>
      <c r="B526" t="s">
        <v>1538</v>
      </c>
      <c r="C526" t="s">
        <v>3027</v>
      </c>
      <c r="D526">
        <v>2.6450303936999999</v>
      </c>
      <c r="E526">
        <v>4.9992193936999998</v>
      </c>
      <c r="F526">
        <v>2.3541889999999999</v>
      </c>
      <c r="G526">
        <v>-2.6908919999999998</v>
      </c>
      <c r="H526">
        <v>-0.33670299999999997</v>
      </c>
      <c r="I526">
        <v>196</v>
      </c>
      <c r="J526" t="s">
        <v>4443</v>
      </c>
      <c r="P526" t="b">
        <f t="shared" si="24"/>
        <v>0</v>
      </c>
      <c r="Q526" t="b">
        <f t="shared" si="25"/>
        <v>0</v>
      </c>
      <c r="R526" t="b">
        <f t="shared" si="26"/>
        <v>0</v>
      </c>
    </row>
    <row r="527" spans="1:18" x14ac:dyDescent="0.25">
      <c r="A527" t="s">
        <v>838</v>
      </c>
      <c r="B527" t="s">
        <v>2926</v>
      </c>
      <c r="C527" t="s">
        <v>4385</v>
      </c>
      <c r="D527">
        <v>3.0292096470999899</v>
      </c>
      <c r="E527">
        <v>5.3626296470999897</v>
      </c>
      <c r="F527">
        <v>2.3334199999999998</v>
      </c>
      <c r="G527">
        <v>-0.75979600000000003</v>
      </c>
      <c r="H527">
        <v>1.5736239999999999</v>
      </c>
      <c r="I527">
        <v>142</v>
      </c>
      <c r="J527" t="s">
        <v>4443</v>
      </c>
      <c r="P527" t="b">
        <f t="shared" si="24"/>
        <v>0</v>
      </c>
      <c r="Q527" t="b">
        <f t="shared" si="25"/>
        <v>0</v>
      </c>
      <c r="R527" t="b">
        <f t="shared" si="26"/>
        <v>0</v>
      </c>
    </row>
    <row r="528" spans="1:18" x14ac:dyDescent="0.25">
      <c r="A528" t="s">
        <v>4785</v>
      </c>
      <c r="B528" t="s">
        <v>5176</v>
      </c>
      <c r="C528" t="s">
        <v>5177</v>
      </c>
      <c r="D528">
        <v>1.9135643215</v>
      </c>
      <c r="E528">
        <v>5.4882863215000004</v>
      </c>
      <c r="F528">
        <v>3.574722</v>
      </c>
      <c r="G528">
        <v>-0.86189400000000005</v>
      </c>
      <c r="H528">
        <v>2.712828</v>
      </c>
      <c r="I528">
        <v>262</v>
      </c>
      <c r="J528" t="s">
        <v>4443</v>
      </c>
      <c r="P528" t="b">
        <f t="shared" si="24"/>
        <v>0</v>
      </c>
      <c r="Q528" t="b">
        <f t="shared" si="25"/>
        <v>0</v>
      </c>
      <c r="R528" t="b">
        <f t="shared" si="26"/>
        <v>0</v>
      </c>
    </row>
    <row r="529" spans="1:18" x14ac:dyDescent="0.25">
      <c r="A529" t="s">
        <v>5943</v>
      </c>
      <c r="B529" t="s">
        <v>6262</v>
      </c>
      <c r="C529" t="s">
        <v>6550</v>
      </c>
      <c r="D529">
        <v>2.4480042712999901</v>
      </c>
      <c r="E529">
        <v>5.3388842712999898</v>
      </c>
      <c r="F529">
        <v>2.8908800000000001</v>
      </c>
      <c r="G529">
        <v>-1.36056</v>
      </c>
      <c r="H529">
        <v>1.5303199999999999</v>
      </c>
      <c r="I529">
        <v>59</v>
      </c>
      <c r="J529" t="s">
        <v>4443</v>
      </c>
      <c r="P529" t="b">
        <f t="shared" si="24"/>
        <v>0</v>
      </c>
      <c r="Q529" t="b">
        <f t="shared" si="25"/>
        <v>0</v>
      </c>
      <c r="R529" t="b">
        <f t="shared" si="26"/>
        <v>0</v>
      </c>
    </row>
    <row r="530" spans="1:18" x14ac:dyDescent="0.25">
      <c r="A530" t="s">
        <v>965</v>
      </c>
      <c r="B530" t="s">
        <v>1894</v>
      </c>
      <c r="C530" t="s">
        <v>3383</v>
      </c>
      <c r="D530">
        <v>2.6854704759999901</v>
      </c>
      <c r="E530">
        <v>5.7107514759999898</v>
      </c>
      <c r="F530">
        <v>3.0252810000000001</v>
      </c>
      <c r="G530">
        <v>-1.596036</v>
      </c>
      <c r="H530">
        <v>1.4292450000000001</v>
      </c>
      <c r="I530">
        <v>186</v>
      </c>
      <c r="J530" t="s">
        <v>4443</v>
      </c>
      <c r="P530" t="b">
        <f t="shared" si="24"/>
        <v>0</v>
      </c>
      <c r="Q530" t="b">
        <f t="shared" si="25"/>
        <v>0</v>
      </c>
      <c r="R530" t="b">
        <f t="shared" si="26"/>
        <v>0</v>
      </c>
    </row>
    <row r="531" spans="1:18" x14ac:dyDescent="0.25">
      <c r="A531" t="s">
        <v>5825</v>
      </c>
      <c r="B531" t="s">
        <v>6144</v>
      </c>
      <c r="C531" t="s">
        <v>6440</v>
      </c>
      <c r="D531">
        <v>2.1896443451000001</v>
      </c>
      <c r="E531">
        <v>6.2944303451000003</v>
      </c>
      <c r="F531">
        <v>4.1047859999999998</v>
      </c>
      <c r="G531">
        <v>-1.899972</v>
      </c>
      <c r="H531">
        <v>2.2048139999999998</v>
      </c>
      <c r="I531">
        <v>178</v>
      </c>
      <c r="J531" t="s">
        <v>4443</v>
      </c>
      <c r="P531" t="b">
        <f t="shared" si="24"/>
        <v>0</v>
      </c>
      <c r="Q531" t="b">
        <f t="shared" si="25"/>
        <v>0</v>
      </c>
      <c r="R531" t="b">
        <f t="shared" si="26"/>
        <v>0</v>
      </c>
    </row>
    <row r="532" spans="1:18" x14ac:dyDescent="0.25">
      <c r="A532" t="s">
        <v>5896</v>
      </c>
      <c r="B532" t="s">
        <v>6215</v>
      </c>
      <c r="C532" t="s">
        <v>6506</v>
      </c>
      <c r="D532">
        <v>2.1525831287999999</v>
      </c>
      <c r="E532">
        <v>6.2474951287999998</v>
      </c>
      <c r="F532">
        <v>4.0949119999999999</v>
      </c>
      <c r="G532">
        <v>-2.092876</v>
      </c>
      <c r="H532">
        <v>2.0020359999999999</v>
      </c>
      <c r="I532">
        <v>178</v>
      </c>
      <c r="J532" t="s">
        <v>4443</v>
      </c>
      <c r="P532" t="b">
        <f t="shared" si="24"/>
        <v>0</v>
      </c>
      <c r="Q532" t="b">
        <f t="shared" si="25"/>
        <v>0</v>
      </c>
      <c r="R532" t="b">
        <f t="shared" si="26"/>
        <v>0</v>
      </c>
    </row>
    <row r="533" spans="1:18" x14ac:dyDescent="0.25">
      <c r="A533" t="s">
        <v>5707</v>
      </c>
      <c r="B533" t="s">
        <v>6026</v>
      </c>
      <c r="C533" t="s">
        <v>6327</v>
      </c>
      <c r="D533">
        <v>4.7696185447999904</v>
      </c>
      <c r="E533">
        <v>7.3757835447999902</v>
      </c>
      <c r="F533">
        <v>2.6061649999999998</v>
      </c>
      <c r="G533">
        <v>-2.3953859999999998</v>
      </c>
      <c r="H533">
        <v>0.21077899999999999</v>
      </c>
      <c r="I533">
        <v>172</v>
      </c>
      <c r="J533" t="s">
        <v>4443</v>
      </c>
      <c r="P533" t="b">
        <f t="shared" si="24"/>
        <v>0</v>
      </c>
      <c r="Q533" t="b">
        <f t="shared" si="25"/>
        <v>0</v>
      </c>
      <c r="R533" t="b">
        <f t="shared" si="26"/>
        <v>0</v>
      </c>
    </row>
    <row r="534" spans="1:18" x14ac:dyDescent="0.25">
      <c r="A534" t="s">
        <v>827</v>
      </c>
      <c r="B534" t="s">
        <v>1549</v>
      </c>
      <c r="C534" t="s">
        <v>3038</v>
      </c>
      <c r="D534">
        <v>1.72267306039999</v>
      </c>
      <c r="E534">
        <v>5.1822430603999896</v>
      </c>
      <c r="F534">
        <v>3.4595699999999998</v>
      </c>
      <c r="G534">
        <v>-1.4799519999999999</v>
      </c>
      <c r="H534">
        <v>1.9796180000000001</v>
      </c>
      <c r="I534">
        <v>153</v>
      </c>
      <c r="J534" t="s">
        <v>4443</v>
      </c>
      <c r="P534" t="b">
        <f t="shared" si="24"/>
        <v>0</v>
      </c>
      <c r="Q534" t="b">
        <f t="shared" si="25"/>
        <v>0</v>
      </c>
      <c r="R534" t="b">
        <f t="shared" si="26"/>
        <v>0</v>
      </c>
    </row>
    <row r="535" spans="1:18" x14ac:dyDescent="0.25">
      <c r="A535" t="s">
        <v>722</v>
      </c>
      <c r="B535" t="s">
        <v>2258</v>
      </c>
      <c r="C535" t="s">
        <v>3038</v>
      </c>
      <c r="D535">
        <v>2.2787989109</v>
      </c>
      <c r="E535">
        <v>5.7150529108999999</v>
      </c>
      <c r="F535">
        <v>3.4362539999999999</v>
      </c>
      <c r="G535">
        <v>-1.5813539999999999</v>
      </c>
      <c r="H535">
        <v>1.8549</v>
      </c>
      <c r="I535">
        <v>153</v>
      </c>
      <c r="J535" t="s">
        <v>4443</v>
      </c>
      <c r="P535" t="b">
        <f t="shared" si="24"/>
        <v>0</v>
      </c>
      <c r="Q535" t="b">
        <f t="shared" si="25"/>
        <v>0</v>
      </c>
      <c r="R535" t="b">
        <f t="shared" si="26"/>
        <v>0</v>
      </c>
    </row>
    <row r="536" spans="1:18" x14ac:dyDescent="0.25">
      <c r="A536" t="s">
        <v>5780</v>
      </c>
      <c r="B536" t="s">
        <v>6099</v>
      </c>
      <c r="C536" t="s">
        <v>6396</v>
      </c>
      <c r="D536">
        <v>1.92933138529999</v>
      </c>
      <c r="E536">
        <v>5.7813833852999998</v>
      </c>
      <c r="F536">
        <v>3.852052</v>
      </c>
      <c r="G536">
        <v>-1.1704699999999999</v>
      </c>
      <c r="H536">
        <v>2.6815820000000001</v>
      </c>
      <c r="I536">
        <v>192</v>
      </c>
      <c r="J536" t="s">
        <v>4443</v>
      </c>
      <c r="P536" t="b">
        <f t="shared" si="24"/>
        <v>0</v>
      </c>
      <c r="Q536" t="b">
        <f t="shared" si="25"/>
        <v>0</v>
      </c>
      <c r="R536" t="b">
        <f t="shared" si="26"/>
        <v>0</v>
      </c>
    </row>
    <row r="537" spans="1:18" x14ac:dyDescent="0.25">
      <c r="A537" t="s">
        <v>15</v>
      </c>
      <c r="B537" t="s">
        <v>1826</v>
      </c>
      <c r="C537" t="s">
        <v>3315</v>
      </c>
      <c r="D537">
        <v>3.4891648759999998</v>
      </c>
      <c r="E537">
        <v>6.2599868760000001</v>
      </c>
      <c r="F537">
        <v>2.7708219999999999</v>
      </c>
      <c r="G537">
        <v>-3.3604229999999999</v>
      </c>
      <c r="H537">
        <v>-0.58960100000000004</v>
      </c>
      <c r="I537">
        <v>296</v>
      </c>
      <c r="J537" t="s">
        <v>4443</v>
      </c>
      <c r="P537" t="b">
        <f t="shared" si="24"/>
        <v>0</v>
      </c>
      <c r="Q537" t="b">
        <f t="shared" si="25"/>
        <v>0</v>
      </c>
      <c r="R537" t="b">
        <f t="shared" si="26"/>
        <v>0</v>
      </c>
    </row>
    <row r="538" spans="1:18" x14ac:dyDescent="0.25">
      <c r="A538" t="s">
        <v>1434</v>
      </c>
      <c r="B538" t="s">
        <v>2166</v>
      </c>
      <c r="C538" t="s">
        <v>3653</v>
      </c>
      <c r="D538">
        <v>3.7965762707999899</v>
      </c>
      <c r="E538">
        <v>6.1666602707999996</v>
      </c>
      <c r="F538">
        <v>2.3700839999999999</v>
      </c>
      <c r="G538">
        <v>-2.94143</v>
      </c>
      <c r="H538">
        <v>-0.57134600000000002</v>
      </c>
      <c r="I538">
        <v>324</v>
      </c>
      <c r="J538" t="s">
        <v>4443</v>
      </c>
      <c r="P538" t="b">
        <f t="shared" si="24"/>
        <v>0</v>
      </c>
      <c r="Q538" t="b">
        <f t="shared" si="25"/>
        <v>0</v>
      </c>
      <c r="R538" t="b">
        <f t="shared" si="26"/>
        <v>0</v>
      </c>
    </row>
    <row r="539" spans="1:18" x14ac:dyDescent="0.25">
      <c r="A539" t="s">
        <v>5729</v>
      </c>
      <c r="B539" t="s">
        <v>6048</v>
      </c>
      <c r="C539" t="s">
        <v>6347</v>
      </c>
      <c r="D539">
        <v>3.392524603</v>
      </c>
      <c r="E539">
        <v>7.3569016029999998</v>
      </c>
      <c r="F539">
        <v>3.9643769999999998</v>
      </c>
      <c r="G539">
        <v>-1.793811</v>
      </c>
      <c r="H539">
        <v>2.170566</v>
      </c>
      <c r="I539">
        <v>54</v>
      </c>
      <c r="J539" t="s">
        <v>4443</v>
      </c>
      <c r="P539" t="b">
        <f t="shared" si="24"/>
        <v>0</v>
      </c>
      <c r="Q539" t="b">
        <f t="shared" si="25"/>
        <v>0</v>
      </c>
      <c r="R539" t="b">
        <f t="shared" si="26"/>
        <v>0</v>
      </c>
    </row>
    <row r="540" spans="1:18" x14ac:dyDescent="0.25">
      <c r="A540" t="s">
        <v>1467</v>
      </c>
      <c r="B540" t="s">
        <v>1879</v>
      </c>
      <c r="C540" t="s">
        <v>3368</v>
      </c>
      <c r="D540">
        <v>3.7503852299</v>
      </c>
      <c r="E540">
        <v>6.7733292298999999</v>
      </c>
      <c r="F540">
        <v>3.0229439999999999</v>
      </c>
      <c r="G540">
        <v>-1.524435</v>
      </c>
      <c r="H540">
        <v>1.4985090000000001</v>
      </c>
      <c r="I540">
        <v>174</v>
      </c>
      <c r="J540" t="s">
        <v>4443</v>
      </c>
      <c r="P540" t="b">
        <f t="shared" si="24"/>
        <v>0</v>
      </c>
      <c r="Q540" t="b">
        <f t="shared" si="25"/>
        <v>0</v>
      </c>
      <c r="R540" t="b">
        <f t="shared" si="26"/>
        <v>0</v>
      </c>
    </row>
    <row r="541" spans="1:18" x14ac:dyDescent="0.25">
      <c r="A541" t="s">
        <v>1403</v>
      </c>
      <c r="B541" t="s">
        <v>2080</v>
      </c>
      <c r="C541" t="s">
        <v>3568</v>
      </c>
      <c r="D541">
        <v>4.6928784936000003</v>
      </c>
      <c r="E541">
        <v>8.5570514935999995</v>
      </c>
      <c r="F541">
        <v>3.8641729999999899</v>
      </c>
      <c r="G541">
        <v>-6.3236109999999996</v>
      </c>
      <c r="H541">
        <v>-2.459438</v>
      </c>
      <c r="I541">
        <v>174</v>
      </c>
      <c r="J541" t="s">
        <v>4443</v>
      </c>
      <c r="P541" t="b">
        <f t="shared" si="24"/>
        <v>0</v>
      </c>
      <c r="Q541" t="b">
        <f t="shared" si="25"/>
        <v>0</v>
      </c>
      <c r="R541" t="b">
        <f t="shared" si="26"/>
        <v>0</v>
      </c>
    </row>
    <row r="542" spans="1:18" x14ac:dyDescent="0.25">
      <c r="A542" t="s">
        <v>1285</v>
      </c>
      <c r="B542" t="s">
        <v>2332</v>
      </c>
      <c r="C542" t="s">
        <v>3815</v>
      </c>
      <c r="D542">
        <v>1.95508705099999</v>
      </c>
      <c r="E542">
        <v>4.6617070509999996</v>
      </c>
      <c r="F542">
        <v>2.70662</v>
      </c>
      <c r="G542">
        <v>-0.57038500000000003</v>
      </c>
      <c r="H542">
        <v>2.1362350000000001</v>
      </c>
      <c r="I542">
        <v>84</v>
      </c>
      <c r="J542" t="s">
        <v>4443</v>
      </c>
      <c r="P542" t="b">
        <f t="shared" si="24"/>
        <v>0</v>
      </c>
      <c r="Q542" t="b">
        <f t="shared" si="25"/>
        <v>0</v>
      </c>
      <c r="R542" t="b">
        <f t="shared" si="26"/>
        <v>0</v>
      </c>
    </row>
    <row r="543" spans="1:18" x14ac:dyDescent="0.25">
      <c r="A543" t="s">
        <v>4784</v>
      </c>
      <c r="B543" t="s">
        <v>5196</v>
      </c>
      <c r="C543" t="s">
        <v>5197</v>
      </c>
      <c r="D543">
        <v>2.31121348549999</v>
      </c>
      <c r="E543">
        <v>5.3831994854999996</v>
      </c>
      <c r="F543">
        <v>3.0719859999999999</v>
      </c>
      <c r="G543">
        <v>-0.86888100000000001</v>
      </c>
      <c r="H543">
        <v>2.2031049999999999</v>
      </c>
      <c r="I543">
        <v>376</v>
      </c>
      <c r="J543" t="s">
        <v>4443</v>
      </c>
      <c r="P543" t="b">
        <f t="shared" si="24"/>
        <v>0</v>
      </c>
      <c r="Q543" t="b">
        <f t="shared" si="25"/>
        <v>0</v>
      </c>
      <c r="R543" t="b">
        <f t="shared" si="26"/>
        <v>0</v>
      </c>
    </row>
    <row r="544" spans="1:18" x14ac:dyDescent="0.25">
      <c r="A544" t="s">
        <v>5922</v>
      </c>
      <c r="B544" t="s">
        <v>6241</v>
      </c>
      <c r="C544" t="s">
        <v>6530</v>
      </c>
      <c r="D544">
        <v>1.639386335</v>
      </c>
      <c r="E544">
        <v>5.6909033349999998</v>
      </c>
      <c r="F544">
        <v>4.0515169999999996</v>
      </c>
      <c r="G544">
        <v>-2.7819259999999999</v>
      </c>
      <c r="H544">
        <v>1.2695909999999999</v>
      </c>
      <c r="I544">
        <v>170</v>
      </c>
      <c r="J544" t="s">
        <v>4443</v>
      </c>
      <c r="P544" t="b">
        <f t="shared" si="24"/>
        <v>0</v>
      </c>
      <c r="Q544" t="b">
        <f t="shared" si="25"/>
        <v>0</v>
      </c>
      <c r="R544" t="b">
        <f t="shared" si="26"/>
        <v>0</v>
      </c>
    </row>
    <row r="545" spans="1:18" x14ac:dyDescent="0.25">
      <c r="A545" t="s">
        <v>83</v>
      </c>
      <c r="B545" t="s">
        <v>2229</v>
      </c>
      <c r="C545" t="s">
        <v>3653</v>
      </c>
      <c r="D545">
        <v>3.5870498989999899</v>
      </c>
      <c r="E545">
        <v>5.7265468989999997</v>
      </c>
      <c r="F545">
        <v>2.139497</v>
      </c>
      <c r="G545">
        <v>-1.9250529999999999</v>
      </c>
      <c r="H545">
        <v>0.214444</v>
      </c>
      <c r="I545">
        <v>324</v>
      </c>
      <c r="J545" t="s">
        <v>4443</v>
      </c>
      <c r="P545" t="b">
        <f t="shared" si="24"/>
        <v>1</v>
      </c>
      <c r="Q545" t="b">
        <f t="shared" si="25"/>
        <v>1</v>
      </c>
      <c r="R545" t="b">
        <f t="shared" si="26"/>
        <v>0</v>
      </c>
    </row>
    <row r="546" spans="1:18" x14ac:dyDescent="0.25">
      <c r="A546" t="s">
        <v>792</v>
      </c>
      <c r="B546" t="s">
        <v>2382</v>
      </c>
      <c r="C546" t="s">
        <v>3863</v>
      </c>
      <c r="D546">
        <v>3.4601595369</v>
      </c>
      <c r="E546">
        <v>6.3164025369000001</v>
      </c>
      <c r="F546">
        <v>2.8562429999999899</v>
      </c>
      <c r="G546">
        <v>-4.2650629999999996</v>
      </c>
      <c r="H546">
        <v>-1.40882</v>
      </c>
      <c r="I546">
        <v>126</v>
      </c>
      <c r="J546" t="s">
        <v>4443</v>
      </c>
      <c r="P546" t="b">
        <f t="shared" si="24"/>
        <v>0</v>
      </c>
      <c r="Q546" t="b">
        <f t="shared" si="25"/>
        <v>0</v>
      </c>
      <c r="R546" t="b">
        <f t="shared" si="26"/>
        <v>0</v>
      </c>
    </row>
    <row r="547" spans="1:18" x14ac:dyDescent="0.25">
      <c r="A547" t="s">
        <v>588</v>
      </c>
      <c r="B547" t="s">
        <v>2093</v>
      </c>
      <c r="C547" t="s">
        <v>3581</v>
      </c>
      <c r="D547">
        <v>2.1055962552</v>
      </c>
      <c r="E547">
        <v>6.1431632552000002</v>
      </c>
      <c r="F547">
        <v>4.0375670000000001</v>
      </c>
      <c r="G547">
        <v>-0.782273</v>
      </c>
      <c r="H547">
        <v>3.2552940000000001</v>
      </c>
      <c r="I547">
        <v>104</v>
      </c>
      <c r="J547" t="s">
        <v>4443</v>
      </c>
      <c r="P547" t="b">
        <f t="shared" si="24"/>
        <v>0</v>
      </c>
      <c r="Q547" t="b">
        <f t="shared" si="25"/>
        <v>0</v>
      </c>
      <c r="R547" t="b">
        <f t="shared" si="26"/>
        <v>0</v>
      </c>
    </row>
    <row r="548" spans="1:18" x14ac:dyDescent="0.25">
      <c r="A548" t="s">
        <v>224</v>
      </c>
      <c r="B548" t="s">
        <v>2557</v>
      </c>
      <c r="C548" t="s">
        <v>4032</v>
      </c>
      <c r="D548">
        <v>3.3695357162999899</v>
      </c>
      <c r="E548">
        <v>6.6526547162999901</v>
      </c>
      <c r="F548">
        <v>3.2831190000000001</v>
      </c>
      <c r="G548">
        <v>-2.1788219999999998</v>
      </c>
      <c r="H548">
        <v>1.1042970000000001</v>
      </c>
      <c r="I548">
        <v>68</v>
      </c>
      <c r="J548" t="s">
        <v>4443</v>
      </c>
      <c r="P548" t="b">
        <f t="shared" si="24"/>
        <v>0</v>
      </c>
      <c r="Q548" t="b">
        <f t="shared" si="25"/>
        <v>0</v>
      </c>
      <c r="R548" t="b">
        <f t="shared" si="26"/>
        <v>0</v>
      </c>
    </row>
    <row r="549" spans="1:18" x14ac:dyDescent="0.25">
      <c r="A549" t="s">
        <v>4832</v>
      </c>
      <c r="B549" t="s">
        <v>5290</v>
      </c>
      <c r="C549" t="s">
        <v>5291</v>
      </c>
      <c r="D549">
        <v>2.3559857770999999</v>
      </c>
      <c r="E549">
        <v>4.7796327770999998</v>
      </c>
      <c r="F549">
        <v>2.4236469999999999</v>
      </c>
      <c r="G549">
        <v>0.72395600000000004</v>
      </c>
      <c r="H549">
        <v>3.1476030000000002</v>
      </c>
      <c r="I549">
        <v>256</v>
      </c>
      <c r="J549" t="s">
        <v>4443</v>
      </c>
      <c r="P549" t="b">
        <f t="shared" si="24"/>
        <v>0</v>
      </c>
      <c r="Q549" t="b">
        <f t="shared" si="25"/>
        <v>0</v>
      </c>
      <c r="R549" t="b">
        <f t="shared" si="26"/>
        <v>0</v>
      </c>
    </row>
    <row r="550" spans="1:18" x14ac:dyDescent="0.25">
      <c r="A550" t="s">
        <v>814</v>
      </c>
      <c r="B550" t="s">
        <v>2962</v>
      </c>
      <c r="C550" t="s">
        <v>3639</v>
      </c>
      <c r="D550">
        <v>4.2966666021000002</v>
      </c>
      <c r="E550">
        <v>6.3038416021000003</v>
      </c>
      <c r="F550">
        <v>2.0071750000000002</v>
      </c>
      <c r="G550">
        <v>-3.0898949999999998</v>
      </c>
      <c r="H550">
        <v>-1.0827199999999999</v>
      </c>
      <c r="I550">
        <v>180</v>
      </c>
      <c r="J550" t="s">
        <v>4443</v>
      </c>
      <c r="P550" t="b">
        <f t="shared" si="24"/>
        <v>0</v>
      </c>
      <c r="Q550" t="b">
        <f t="shared" si="25"/>
        <v>0</v>
      </c>
      <c r="R550" t="b">
        <f t="shared" si="26"/>
        <v>0</v>
      </c>
    </row>
    <row r="551" spans="1:18" x14ac:dyDescent="0.25">
      <c r="A551" t="s">
        <v>446</v>
      </c>
      <c r="B551" t="s">
        <v>2152</v>
      </c>
      <c r="C551" t="s">
        <v>3639</v>
      </c>
      <c r="D551">
        <v>4.1277489822</v>
      </c>
      <c r="E551">
        <v>6.1873369821999997</v>
      </c>
      <c r="F551">
        <v>2.05958799999999</v>
      </c>
      <c r="G551">
        <v>-3.205457</v>
      </c>
      <c r="H551">
        <v>-1.145869</v>
      </c>
      <c r="I551">
        <v>180</v>
      </c>
      <c r="J551" t="s">
        <v>4443</v>
      </c>
      <c r="P551" t="b">
        <f t="shared" si="24"/>
        <v>0</v>
      </c>
      <c r="Q551" t="b">
        <f t="shared" si="25"/>
        <v>0</v>
      </c>
      <c r="R551" t="b">
        <f t="shared" si="26"/>
        <v>0</v>
      </c>
    </row>
    <row r="552" spans="1:18" x14ac:dyDescent="0.25">
      <c r="A552" t="s">
        <v>4977</v>
      </c>
      <c r="B552" t="s">
        <v>5651</v>
      </c>
      <c r="C552" t="s">
        <v>5652</v>
      </c>
      <c r="D552">
        <v>3.7560885629</v>
      </c>
      <c r="E552">
        <v>5.7217535629</v>
      </c>
      <c r="F552">
        <v>1.965665</v>
      </c>
      <c r="G552">
        <v>-0.88798699999999997</v>
      </c>
      <c r="H552">
        <v>1.0776779999999999</v>
      </c>
      <c r="I552">
        <v>254</v>
      </c>
      <c r="J552" t="s">
        <v>4443</v>
      </c>
      <c r="P552" t="b">
        <f t="shared" si="24"/>
        <v>1</v>
      </c>
      <c r="Q552" t="b">
        <f t="shared" si="25"/>
        <v>0</v>
      </c>
      <c r="R552" t="b">
        <f t="shared" si="26"/>
        <v>0</v>
      </c>
    </row>
    <row r="553" spans="1:18" x14ac:dyDescent="0.25">
      <c r="A553" t="s">
        <v>4598</v>
      </c>
      <c r="B553" t="s">
        <v>4680</v>
      </c>
      <c r="C553" t="s">
        <v>5158</v>
      </c>
      <c r="D553">
        <v>3.0698908403999998</v>
      </c>
      <c r="E553">
        <v>5.9754508403999997</v>
      </c>
      <c r="F553">
        <v>2.9055599999999999</v>
      </c>
      <c r="G553">
        <v>-1.686982</v>
      </c>
      <c r="H553">
        <v>1.2185779999999999</v>
      </c>
      <c r="I553">
        <v>254</v>
      </c>
      <c r="J553" t="s">
        <v>4443</v>
      </c>
      <c r="P553" t="b">
        <f t="shared" si="24"/>
        <v>0</v>
      </c>
      <c r="Q553" t="b">
        <f t="shared" si="25"/>
        <v>0</v>
      </c>
      <c r="R553" t="b">
        <f t="shared" si="26"/>
        <v>0</v>
      </c>
    </row>
    <row r="554" spans="1:18" x14ac:dyDescent="0.25">
      <c r="A554" t="s">
        <v>962</v>
      </c>
      <c r="B554" t="s">
        <v>2779</v>
      </c>
      <c r="C554" t="s">
        <v>4244</v>
      </c>
      <c r="D554">
        <v>4.0855031015999996</v>
      </c>
      <c r="E554">
        <v>6.9039741015999896</v>
      </c>
      <c r="F554">
        <v>2.81847099999999</v>
      </c>
      <c r="G554">
        <v>-3.415902</v>
      </c>
      <c r="H554">
        <v>-0.59743100000000005</v>
      </c>
      <c r="I554">
        <v>312</v>
      </c>
      <c r="J554" t="s">
        <v>4443</v>
      </c>
      <c r="P554" t="b">
        <f t="shared" si="24"/>
        <v>0</v>
      </c>
      <c r="Q554" t="b">
        <f t="shared" si="25"/>
        <v>0</v>
      </c>
      <c r="R554" t="b">
        <f t="shared" si="26"/>
        <v>0</v>
      </c>
    </row>
    <row r="555" spans="1:18" x14ac:dyDescent="0.25">
      <c r="A555" t="s">
        <v>371</v>
      </c>
      <c r="B555" t="s">
        <v>2041</v>
      </c>
      <c r="C555" t="s">
        <v>3530</v>
      </c>
      <c r="D555">
        <v>3.7736166949999999</v>
      </c>
      <c r="E555">
        <v>6.0095036950000003</v>
      </c>
      <c r="F555">
        <v>2.235887</v>
      </c>
      <c r="G555">
        <v>-2.3814190000000002</v>
      </c>
      <c r="H555">
        <v>-0.14553199999999999</v>
      </c>
      <c r="I555">
        <v>480</v>
      </c>
      <c r="J555" t="s">
        <v>4443</v>
      </c>
      <c r="P555" t="b">
        <f t="shared" si="24"/>
        <v>1</v>
      </c>
      <c r="Q555" t="b">
        <f t="shared" si="25"/>
        <v>0</v>
      </c>
      <c r="R555" t="b">
        <f t="shared" si="26"/>
        <v>0</v>
      </c>
    </row>
    <row r="556" spans="1:18" x14ac:dyDescent="0.25">
      <c r="A556" t="s">
        <v>4569</v>
      </c>
      <c r="B556" t="s">
        <v>4688</v>
      </c>
      <c r="C556" t="s">
        <v>5200</v>
      </c>
      <c r="D556">
        <v>3.4738244685999899</v>
      </c>
      <c r="E556">
        <v>6.9369164685999998</v>
      </c>
      <c r="F556">
        <v>3.4630920000000001</v>
      </c>
      <c r="G556">
        <v>-2.8498860000000001</v>
      </c>
      <c r="H556">
        <v>0.61320600000000003</v>
      </c>
      <c r="I556">
        <v>172</v>
      </c>
      <c r="J556" t="s">
        <v>4443</v>
      </c>
      <c r="P556" t="b">
        <f t="shared" si="24"/>
        <v>0</v>
      </c>
      <c r="Q556" t="b">
        <f t="shared" si="25"/>
        <v>0</v>
      </c>
      <c r="R556" t="b">
        <f t="shared" si="26"/>
        <v>0</v>
      </c>
    </row>
    <row r="557" spans="1:18" x14ac:dyDescent="0.25">
      <c r="A557" t="s">
        <v>1001</v>
      </c>
      <c r="B557" t="s">
        <v>2440</v>
      </c>
      <c r="C557" t="s">
        <v>3919</v>
      </c>
      <c r="D557">
        <v>3.0298470555999901</v>
      </c>
      <c r="E557">
        <v>6.8769670555999998</v>
      </c>
      <c r="F557">
        <v>3.8471199999999999</v>
      </c>
      <c r="G557">
        <v>-3.0578370000000001</v>
      </c>
      <c r="H557">
        <v>0.78928299999999996</v>
      </c>
      <c r="I557">
        <v>74</v>
      </c>
      <c r="J557" t="s">
        <v>4443</v>
      </c>
      <c r="P557" t="b">
        <f t="shared" si="24"/>
        <v>0</v>
      </c>
      <c r="Q557" t="b">
        <f t="shared" si="25"/>
        <v>0</v>
      </c>
      <c r="R557" t="b">
        <f t="shared" si="26"/>
        <v>0</v>
      </c>
    </row>
    <row r="558" spans="1:18" x14ac:dyDescent="0.25">
      <c r="A558" t="s">
        <v>31</v>
      </c>
      <c r="B558" t="s">
        <v>2912</v>
      </c>
      <c r="C558" t="s">
        <v>4372</v>
      </c>
      <c r="D558">
        <v>3.8051971930999899</v>
      </c>
      <c r="E558">
        <v>6.7453081930999996</v>
      </c>
      <c r="F558">
        <v>2.9401109999999999</v>
      </c>
      <c r="G558">
        <v>-2.625067</v>
      </c>
      <c r="H558">
        <v>0.31504399999999999</v>
      </c>
      <c r="I558">
        <v>85</v>
      </c>
      <c r="J558" t="s">
        <v>4443</v>
      </c>
      <c r="P558" t="b">
        <f t="shared" si="24"/>
        <v>0</v>
      </c>
      <c r="Q558" t="b">
        <f t="shared" si="25"/>
        <v>0</v>
      </c>
      <c r="R558" t="b">
        <f t="shared" si="26"/>
        <v>0</v>
      </c>
    </row>
    <row r="559" spans="1:18" x14ac:dyDescent="0.25">
      <c r="A559" t="s">
        <v>1383</v>
      </c>
      <c r="B559" t="s">
        <v>1796</v>
      </c>
      <c r="C559" t="s">
        <v>3285</v>
      </c>
      <c r="D559">
        <v>3.1623234329000001</v>
      </c>
      <c r="E559">
        <v>6.6069164329000003</v>
      </c>
      <c r="F559">
        <v>3.4445929999999998</v>
      </c>
      <c r="G559">
        <v>-1.859032</v>
      </c>
      <c r="H559">
        <v>1.585561</v>
      </c>
      <c r="I559">
        <v>256</v>
      </c>
      <c r="J559" t="s">
        <v>4443</v>
      </c>
      <c r="P559" t="b">
        <f t="shared" si="24"/>
        <v>0</v>
      </c>
      <c r="Q559" t="b">
        <f t="shared" si="25"/>
        <v>0</v>
      </c>
      <c r="R559" t="b">
        <f t="shared" si="26"/>
        <v>0</v>
      </c>
    </row>
    <row r="560" spans="1:18" x14ac:dyDescent="0.25">
      <c r="A560" t="s">
        <v>5749</v>
      </c>
      <c r="B560" t="s">
        <v>6068</v>
      </c>
      <c r="C560" t="s">
        <v>6367</v>
      </c>
      <c r="D560">
        <v>3.4111579598000001</v>
      </c>
      <c r="E560">
        <v>6.5754169598000001</v>
      </c>
      <c r="F560">
        <v>3.1642589999999999</v>
      </c>
      <c r="G560">
        <v>-1.936402</v>
      </c>
      <c r="H560">
        <v>1.227857</v>
      </c>
      <c r="I560">
        <v>200</v>
      </c>
      <c r="J560" t="s">
        <v>4443</v>
      </c>
      <c r="P560" t="b">
        <f t="shared" si="24"/>
        <v>0</v>
      </c>
      <c r="Q560" t="b">
        <f t="shared" si="25"/>
        <v>0</v>
      </c>
      <c r="R560" t="b">
        <f t="shared" si="26"/>
        <v>0</v>
      </c>
    </row>
    <row r="561" spans="1:18" x14ac:dyDescent="0.25">
      <c r="A561" t="s">
        <v>645</v>
      </c>
      <c r="B561" t="s">
        <v>2055</v>
      </c>
      <c r="C561" t="s">
        <v>3544</v>
      </c>
      <c r="D561">
        <v>2.7708405784999899</v>
      </c>
      <c r="E561">
        <v>5.8604955785000001</v>
      </c>
      <c r="F561">
        <v>3.089655</v>
      </c>
      <c r="G561">
        <v>-0.77336000000000005</v>
      </c>
      <c r="H561">
        <v>2.3162950000000002</v>
      </c>
      <c r="I561">
        <v>120</v>
      </c>
      <c r="J561" t="s">
        <v>4443</v>
      </c>
      <c r="P561" t="b">
        <f t="shared" si="24"/>
        <v>0</v>
      </c>
      <c r="Q561" t="b">
        <f t="shared" si="25"/>
        <v>0</v>
      </c>
      <c r="R561" t="b">
        <f t="shared" si="26"/>
        <v>0</v>
      </c>
    </row>
    <row r="562" spans="1:18" x14ac:dyDescent="0.25">
      <c r="A562" t="s">
        <v>822</v>
      </c>
      <c r="B562" t="s">
        <v>1936</v>
      </c>
      <c r="C562" t="s">
        <v>3425</v>
      </c>
      <c r="D562">
        <v>3.4343800429</v>
      </c>
      <c r="E562">
        <v>6.1497440429000001</v>
      </c>
      <c r="F562">
        <v>2.7153640000000001</v>
      </c>
      <c r="G562">
        <v>-1.6827749999999999</v>
      </c>
      <c r="H562">
        <v>1.032589</v>
      </c>
      <c r="I562">
        <v>20</v>
      </c>
      <c r="J562" t="s">
        <v>4443</v>
      </c>
      <c r="P562" t="b">
        <f t="shared" si="24"/>
        <v>0</v>
      </c>
      <c r="Q562" t="b">
        <f t="shared" si="25"/>
        <v>0</v>
      </c>
      <c r="R562" t="b">
        <f t="shared" si="26"/>
        <v>0</v>
      </c>
    </row>
    <row r="563" spans="1:18" x14ac:dyDescent="0.25">
      <c r="A563" t="s">
        <v>5939</v>
      </c>
      <c r="B563" t="s">
        <v>6258</v>
      </c>
      <c r="C563" t="s">
        <v>6546</v>
      </c>
      <c r="D563">
        <v>3.3328429257000001</v>
      </c>
      <c r="E563">
        <v>6.4321609256999999</v>
      </c>
      <c r="F563">
        <v>3.0993179999999998</v>
      </c>
      <c r="G563">
        <v>-2.0795819999999998</v>
      </c>
      <c r="H563">
        <v>1.019736</v>
      </c>
      <c r="I563">
        <v>79</v>
      </c>
      <c r="J563" t="s">
        <v>4443</v>
      </c>
      <c r="P563" t="b">
        <f t="shared" si="24"/>
        <v>0</v>
      </c>
      <c r="Q563" t="b">
        <f t="shared" si="25"/>
        <v>0</v>
      </c>
      <c r="R563" t="b">
        <f t="shared" si="26"/>
        <v>0</v>
      </c>
    </row>
    <row r="564" spans="1:18" x14ac:dyDescent="0.25">
      <c r="A564" t="s">
        <v>276</v>
      </c>
      <c r="B564" t="s">
        <v>2639</v>
      </c>
      <c r="C564" t="s">
        <v>4109</v>
      </c>
      <c r="D564">
        <v>1.7921055665000001</v>
      </c>
      <c r="E564">
        <v>5.4126065665</v>
      </c>
      <c r="F564">
        <v>3.620501</v>
      </c>
      <c r="G564">
        <v>-1.594371</v>
      </c>
      <c r="H564">
        <v>2.0261300000000002</v>
      </c>
      <c r="I564">
        <v>238</v>
      </c>
      <c r="J564" t="s">
        <v>4443</v>
      </c>
      <c r="P564" t="b">
        <f t="shared" si="24"/>
        <v>0</v>
      </c>
      <c r="Q564" t="b">
        <f t="shared" si="25"/>
        <v>0</v>
      </c>
      <c r="R564" t="b">
        <f t="shared" si="26"/>
        <v>0</v>
      </c>
    </row>
    <row r="565" spans="1:18" x14ac:dyDescent="0.25">
      <c r="A565" t="s">
        <v>1278</v>
      </c>
      <c r="B565" t="s">
        <v>2949</v>
      </c>
      <c r="C565" t="s">
        <v>4406</v>
      </c>
      <c r="D565">
        <v>1.31153456639999</v>
      </c>
      <c r="E565">
        <v>4.5057195663999998</v>
      </c>
      <c r="F565">
        <v>3.1941850000000001</v>
      </c>
      <c r="G565">
        <v>-1.1501330000000001</v>
      </c>
      <c r="H565">
        <v>2.0440520000000002</v>
      </c>
      <c r="I565">
        <v>248</v>
      </c>
      <c r="J565" t="s">
        <v>4443</v>
      </c>
      <c r="P565" t="b">
        <f t="shared" si="24"/>
        <v>0</v>
      </c>
      <c r="Q565" t="b">
        <f t="shared" si="25"/>
        <v>0</v>
      </c>
      <c r="R565" t="b">
        <f t="shared" si="26"/>
        <v>0</v>
      </c>
    </row>
    <row r="566" spans="1:18" x14ac:dyDescent="0.25">
      <c r="A566" t="s">
        <v>1173</v>
      </c>
      <c r="B566" t="s">
        <v>1846</v>
      </c>
      <c r="C566" t="s">
        <v>3335</v>
      </c>
      <c r="D566">
        <v>1.86618419819999</v>
      </c>
      <c r="E566">
        <v>7.1694531981999896</v>
      </c>
      <c r="F566">
        <v>5.3032690000000002</v>
      </c>
      <c r="G566">
        <v>-2.4153210000000001</v>
      </c>
      <c r="H566">
        <v>2.8879480000000002</v>
      </c>
      <c r="I566">
        <v>108</v>
      </c>
      <c r="J566" t="s">
        <v>4443</v>
      </c>
      <c r="P566" t="b">
        <f t="shared" si="24"/>
        <v>0</v>
      </c>
      <c r="Q566" t="b">
        <f t="shared" si="25"/>
        <v>0</v>
      </c>
      <c r="R566" t="b">
        <f t="shared" si="26"/>
        <v>0</v>
      </c>
    </row>
    <row r="567" spans="1:18" x14ac:dyDescent="0.25">
      <c r="A567" t="s">
        <v>24</v>
      </c>
      <c r="B567" t="s">
        <v>2795</v>
      </c>
      <c r="C567" t="s">
        <v>4260</v>
      </c>
      <c r="D567">
        <v>3.6297596665</v>
      </c>
      <c r="E567">
        <v>5.9197156665000001</v>
      </c>
      <c r="F567">
        <v>2.2899560000000001</v>
      </c>
      <c r="G567">
        <v>-1.4801999999999999E-2</v>
      </c>
      <c r="H567">
        <v>2.2751540000000001</v>
      </c>
      <c r="I567">
        <v>264</v>
      </c>
      <c r="J567" t="s">
        <v>4443</v>
      </c>
      <c r="P567" t="b">
        <f t="shared" si="24"/>
        <v>1</v>
      </c>
      <c r="Q567" t="b">
        <f t="shared" si="25"/>
        <v>1</v>
      </c>
      <c r="R567" t="b">
        <f t="shared" si="26"/>
        <v>0</v>
      </c>
    </row>
    <row r="568" spans="1:18" x14ac:dyDescent="0.25">
      <c r="A568" t="s">
        <v>1191</v>
      </c>
      <c r="B568" t="s">
        <v>1814</v>
      </c>
      <c r="C568" t="s">
        <v>3303</v>
      </c>
      <c r="D568">
        <v>2.5625522695999901</v>
      </c>
      <c r="E568">
        <v>4.7291792695999897</v>
      </c>
      <c r="F568">
        <v>2.1666270000000001</v>
      </c>
      <c r="G568">
        <v>-0.80617399999999995</v>
      </c>
      <c r="H568">
        <v>1.3604529999999999</v>
      </c>
      <c r="I568">
        <v>170</v>
      </c>
      <c r="J568" t="s">
        <v>4443</v>
      </c>
      <c r="P568" t="b">
        <f t="shared" si="24"/>
        <v>0</v>
      </c>
      <c r="Q568" t="b">
        <f t="shared" si="25"/>
        <v>0</v>
      </c>
      <c r="R568" t="b">
        <f t="shared" si="26"/>
        <v>0</v>
      </c>
    </row>
    <row r="569" spans="1:18" x14ac:dyDescent="0.25">
      <c r="A569" t="s">
        <v>471</v>
      </c>
      <c r="B569" t="s">
        <v>2050</v>
      </c>
      <c r="C569" t="s">
        <v>3539</v>
      </c>
      <c r="D569">
        <v>3.6900929726</v>
      </c>
      <c r="E569">
        <v>6.8784999726000002</v>
      </c>
      <c r="F569">
        <v>3.1884070000000002</v>
      </c>
      <c r="G569">
        <v>-3.4861650000000002</v>
      </c>
      <c r="H569">
        <v>-0.29775800000000002</v>
      </c>
      <c r="I569">
        <v>30</v>
      </c>
      <c r="J569" t="s">
        <v>4443</v>
      </c>
      <c r="P569" t="b">
        <f t="shared" si="24"/>
        <v>0</v>
      </c>
      <c r="Q569" t="b">
        <f t="shared" si="25"/>
        <v>0</v>
      </c>
      <c r="R569" t="b">
        <f t="shared" si="26"/>
        <v>0</v>
      </c>
    </row>
    <row r="570" spans="1:18" x14ac:dyDescent="0.25">
      <c r="A570" t="s">
        <v>698</v>
      </c>
      <c r="B570" t="s">
        <v>2112</v>
      </c>
      <c r="C570" t="s">
        <v>3600</v>
      </c>
      <c r="D570">
        <v>2.97301535969999</v>
      </c>
      <c r="E570">
        <v>6.5136073596999999</v>
      </c>
      <c r="F570">
        <v>3.5405920000000002</v>
      </c>
      <c r="G570">
        <v>-0.70295200000000002</v>
      </c>
      <c r="H570">
        <v>2.8376399999999999</v>
      </c>
      <c r="I570">
        <v>68</v>
      </c>
      <c r="J570" t="s">
        <v>4440</v>
      </c>
      <c r="P570" t="b">
        <f t="shared" si="24"/>
        <v>0</v>
      </c>
      <c r="Q570" t="b">
        <f t="shared" si="25"/>
        <v>0</v>
      </c>
      <c r="R570" t="b">
        <f t="shared" si="26"/>
        <v>0</v>
      </c>
    </row>
    <row r="571" spans="1:18" x14ac:dyDescent="0.25">
      <c r="A571" t="s">
        <v>369</v>
      </c>
      <c r="B571" t="s">
        <v>1732</v>
      </c>
      <c r="C571" t="s">
        <v>3221</v>
      </c>
      <c r="D571">
        <v>2.70952591</v>
      </c>
      <c r="E571">
        <v>5.01009291</v>
      </c>
      <c r="F571">
        <v>2.300567</v>
      </c>
      <c r="G571">
        <v>0.70492699999999997</v>
      </c>
      <c r="H571">
        <v>3.0054940000000001</v>
      </c>
      <c r="I571">
        <v>28</v>
      </c>
      <c r="J571" t="s">
        <v>4440</v>
      </c>
      <c r="P571" t="b">
        <f t="shared" si="24"/>
        <v>0</v>
      </c>
      <c r="Q571" t="b">
        <f t="shared" si="25"/>
        <v>0</v>
      </c>
      <c r="R571" t="b">
        <f t="shared" si="26"/>
        <v>0</v>
      </c>
    </row>
    <row r="572" spans="1:18" x14ac:dyDescent="0.25">
      <c r="A572" t="s">
        <v>4608</v>
      </c>
      <c r="B572" t="s">
        <v>4718</v>
      </c>
      <c r="C572" t="s">
        <v>5390</v>
      </c>
      <c r="D572">
        <v>3.8050076496999998</v>
      </c>
      <c r="E572">
        <v>6.5628706496999998</v>
      </c>
      <c r="F572">
        <v>2.757863</v>
      </c>
      <c r="G572">
        <v>0.41087000000000001</v>
      </c>
      <c r="H572">
        <v>3.168733</v>
      </c>
      <c r="I572">
        <v>74</v>
      </c>
      <c r="J572" t="s">
        <v>4440</v>
      </c>
      <c r="P572" t="b">
        <f t="shared" si="24"/>
        <v>0</v>
      </c>
      <c r="Q572" t="b">
        <f t="shared" si="25"/>
        <v>0</v>
      </c>
      <c r="R572" t="b">
        <f t="shared" si="26"/>
        <v>0</v>
      </c>
    </row>
    <row r="573" spans="1:18" x14ac:dyDescent="0.25">
      <c r="A573" t="s">
        <v>567</v>
      </c>
      <c r="B573" t="s">
        <v>1571</v>
      </c>
      <c r="C573" t="s">
        <v>3060</v>
      </c>
      <c r="D573">
        <v>3.8880435032</v>
      </c>
      <c r="E573">
        <v>6.3769645032</v>
      </c>
      <c r="F573">
        <v>2.4889209999999999</v>
      </c>
      <c r="G573">
        <v>0.80645599999999995</v>
      </c>
      <c r="H573">
        <v>3.2953769999999998</v>
      </c>
      <c r="I573">
        <v>74</v>
      </c>
      <c r="J573" t="s">
        <v>4440</v>
      </c>
      <c r="P573" t="b">
        <f t="shared" si="24"/>
        <v>0</v>
      </c>
      <c r="Q573" t="b">
        <f t="shared" si="25"/>
        <v>0</v>
      </c>
      <c r="R573" t="b">
        <f t="shared" si="26"/>
        <v>0</v>
      </c>
    </row>
    <row r="574" spans="1:18" x14ac:dyDescent="0.25">
      <c r="A574" t="s">
        <v>5975</v>
      </c>
      <c r="B574" t="s">
        <v>6294</v>
      </c>
      <c r="C574" t="s">
        <v>6580</v>
      </c>
      <c r="D574">
        <v>3.37715859159999</v>
      </c>
      <c r="E574">
        <v>7.0350535915999997</v>
      </c>
      <c r="F574">
        <v>3.6578949999999999</v>
      </c>
      <c r="G574">
        <v>-1.3335520000000001</v>
      </c>
      <c r="H574">
        <v>2.3243429999999998</v>
      </c>
      <c r="I574">
        <v>49</v>
      </c>
      <c r="J574" t="s">
        <v>4440</v>
      </c>
      <c r="P574" t="b">
        <f t="shared" si="24"/>
        <v>0</v>
      </c>
      <c r="Q574" t="b">
        <f t="shared" si="25"/>
        <v>0</v>
      </c>
      <c r="R574" t="b">
        <f t="shared" si="26"/>
        <v>0</v>
      </c>
    </row>
    <row r="575" spans="1:18" x14ac:dyDescent="0.25">
      <c r="A575" t="s">
        <v>5804</v>
      </c>
      <c r="B575" t="s">
        <v>6123</v>
      </c>
      <c r="C575" t="s">
        <v>6420</v>
      </c>
      <c r="D575">
        <v>2.9126308021999998</v>
      </c>
      <c r="E575">
        <v>6.7986908022000003</v>
      </c>
      <c r="F575">
        <v>3.8860600000000001</v>
      </c>
      <c r="G575">
        <v>-1.1865600000000001</v>
      </c>
      <c r="H575">
        <v>2.6995</v>
      </c>
      <c r="I575">
        <v>126</v>
      </c>
      <c r="J575" t="s">
        <v>4440</v>
      </c>
      <c r="P575" t="b">
        <f t="shared" si="24"/>
        <v>0</v>
      </c>
      <c r="Q575" t="b">
        <f t="shared" si="25"/>
        <v>0</v>
      </c>
      <c r="R575" t="b">
        <f t="shared" si="26"/>
        <v>0</v>
      </c>
    </row>
    <row r="576" spans="1:18" x14ac:dyDescent="0.25">
      <c r="A576" t="s">
        <v>1157</v>
      </c>
      <c r="B576" t="s">
        <v>2230</v>
      </c>
      <c r="C576" t="s">
        <v>3715</v>
      </c>
      <c r="D576">
        <v>2.6730437610000002</v>
      </c>
      <c r="E576">
        <v>5.939261761</v>
      </c>
      <c r="F576">
        <v>3.2662179999999998</v>
      </c>
      <c r="G576">
        <v>-0.41398299999999999</v>
      </c>
      <c r="H576">
        <v>2.8522349999999999</v>
      </c>
      <c r="I576">
        <v>93</v>
      </c>
      <c r="J576" t="s">
        <v>4440</v>
      </c>
      <c r="P576" t="b">
        <f t="shared" si="24"/>
        <v>0</v>
      </c>
      <c r="Q576" t="b">
        <f t="shared" si="25"/>
        <v>0</v>
      </c>
      <c r="R576" t="b">
        <f t="shared" si="26"/>
        <v>0</v>
      </c>
    </row>
    <row r="577" spans="1:18" x14ac:dyDescent="0.25">
      <c r="A577" t="s">
        <v>1294</v>
      </c>
      <c r="B577" t="s">
        <v>2823</v>
      </c>
      <c r="C577" t="s">
        <v>4287</v>
      </c>
      <c r="D577">
        <v>2.7028593354999999</v>
      </c>
      <c r="E577">
        <v>6.1816463355</v>
      </c>
      <c r="F577">
        <v>3.4787870000000001</v>
      </c>
      <c r="G577">
        <v>-8.1624000000000002E-2</v>
      </c>
      <c r="H577">
        <v>3.3971629999999999</v>
      </c>
      <c r="I577">
        <v>110</v>
      </c>
      <c r="J577" t="s">
        <v>4440</v>
      </c>
      <c r="P577" t="b">
        <f t="shared" si="24"/>
        <v>0</v>
      </c>
      <c r="Q577" t="b">
        <f t="shared" si="25"/>
        <v>0</v>
      </c>
      <c r="R577" t="b">
        <f t="shared" si="26"/>
        <v>0</v>
      </c>
    </row>
    <row r="578" spans="1:18" x14ac:dyDescent="0.25">
      <c r="A578" t="s">
        <v>4926</v>
      </c>
      <c r="B578" t="s">
        <v>5260</v>
      </c>
      <c r="C578" t="s">
        <v>5261</v>
      </c>
      <c r="D578">
        <v>3.7770558988999898</v>
      </c>
      <c r="E578">
        <v>7.8260398988999897</v>
      </c>
      <c r="F578">
        <v>4.0489839999999999</v>
      </c>
      <c r="G578">
        <v>-1.163416</v>
      </c>
      <c r="H578">
        <v>2.8855680000000001</v>
      </c>
      <c r="I578">
        <v>100</v>
      </c>
      <c r="J578" t="s">
        <v>4440</v>
      </c>
      <c r="P578" t="b">
        <f t="shared" si="24"/>
        <v>0</v>
      </c>
      <c r="Q578" t="b">
        <f t="shared" si="25"/>
        <v>0</v>
      </c>
      <c r="R578" t="b">
        <f t="shared" si="26"/>
        <v>0</v>
      </c>
    </row>
    <row r="579" spans="1:18" x14ac:dyDescent="0.25">
      <c r="A579" t="s">
        <v>1492</v>
      </c>
      <c r="B579" t="s">
        <v>1788</v>
      </c>
      <c r="C579" t="s">
        <v>3277</v>
      </c>
      <c r="D579">
        <v>2.1027950598999898</v>
      </c>
      <c r="E579">
        <v>5.3185060598999998</v>
      </c>
      <c r="F579">
        <v>3.2157110000000002</v>
      </c>
      <c r="G579">
        <v>0.159855</v>
      </c>
      <c r="H579">
        <v>3.3755660000000001</v>
      </c>
      <c r="I579">
        <v>77</v>
      </c>
      <c r="J579" t="s">
        <v>4440</v>
      </c>
      <c r="P579" t="b">
        <f t="shared" ref="P579:P642" si="27">IF(AND($M$5 &lt; -D579, $M$4 &gt; -E579, F579 &gt; 1.9, F579 &lt; 2.5), TRUE, FALSE)</f>
        <v>0</v>
      </c>
      <c r="Q579" t="b">
        <f t="shared" ref="Q579:Q642" si="28">IF(AND($M$6 &lt; -D579, $M$4 &gt; -E579, F579 &gt; 1.9, F579 &lt; 2.5), TRUE, FALSE)</f>
        <v>0</v>
      </c>
      <c r="R579" t="b">
        <f t="shared" ref="R579:R642" si="29">IF(AND($M$7 &lt; -D579, $M$4 &gt; -E579, F579 &gt; 1.9, F579 &lt; 2.5), TRUE, FALSE)</f>
        <v>0</v>
      </c>
    </row>
    <row r="580" spans="1:18" x14ac:dyDescent="0.25">
      <c r="A580" t="s">
        <v>658</v>
      </c>
      <c r="B580" t="s">
        <v>2219</v>
      </c>
      <c r="C580" t="s">
        <v>3705</v>
      </c>
      <c r="D580">
        <v>3.1886446441</v>
      </c>
      <c r="E580">
        <v>5.4779876440999997</v>
      </c>
      <c r="F580">
        <v>2.2893429999999899</v>
      </c>
      <c r="G580">
        <v>-8.4014000000000005E-2</v>
      </c>
      <c r="H580">
        <v>2.2053289999999999</v>
      </c>
      <c r="I580">
        <v>412</v>
      </c>
      <c r="J580" t="s">
        <v>4440</v>
      </c>
      <c r="P580" t="b">
        <f t="shared" si="27"/>
        <v>0</v>
      </c>
      <c r="Q580" t="b">
        <f t="shared" si="28"/>
        <v>0</v>
      </c>
      <c r="R580" t="b">
        <f t="shared" si="29"/>
        <v>0</v>
      </c>
    </row>
    <row r="581" spans="1:18" x14ac:dyDescent="0.25">
      <c r="A581" t="s">
        <v>1357</v>
      </c>
      <c r="B581" t="s">
        <v>2511</v>
      </c>
      <c r="C581" t="s">
        <v>3987</v>
      </c>
      <c r="D581">
        <v>2.6007236409000001</v>
      </c>
      <c r="E581">
        <v>5.2288646409000004</v>
      </c>
      <c r="F581">
        <v>2.6281409999999998</v>
      </c>
      <c r="G581">
        <v>0.27744200000000002</v>
      </c>
      <c r="H581">
        <v>2.905583</v>
      </c>
      <c r="I581">
        <v>80</v>
      </c>
      <c r="J581" t="s">
        <v>4440</v>
      </c>
      <c r="P581" t="b">
        <f t="shared" si="27"/>
        <v>0</v>
      </c>
      <c r="Q581" t="b">
        <f t="shared" si="28"/>
        <v>0</v>
      </c>
      <c r="R581" t="b">
        <f t="shared" si="29"/>
        <v>0</v>
      </c>
    </row>
    <row r="582" spans="1:18" x14ac:dyDescent="0.25">
      <c r="A582" t="s">
        <v>5887</v>
      </c>
      <c r="B582" t="s">
        <v>6206</v>
      </c>
      <c r="C582" t="s">
        <v>6498</v>
      </c>
      <c r="D582">
        <v>1.69005518999999</v>
      </c>
      <c r="E582">
        <v>5.1218171899999998</v>
      </c>
      <c r="F582">
        <v>3.431762</v>
      </c>
      <c r="G582">
        <v>-2.5831050000000002</v>
      </c>
      <c r="H582">
        <v>0.84865699999999999</v>
      </c>
      <c r="I582">
        <v>126</v>
      </c>
      <c r="J582" t="s">
        <v>4440</v>
      </c>
      <c r="P582" t="b">
        <f t="shared" si="27"/>
        <v>0</v>
      </c>
      <c r="Q582" t="b">
        <f t="shared" si="28"/>
        <v>0</v>
      </c>
      <c r="R582" t="b">
        <f t="shared" si="29"/>
        <v>0</v>
      </c>
    </row>
    <row r="583" spans="1:18" x14ac:dyDescent="0.25">
      <c r="A583" t="s">
        <v>4895</v>
      </c>
      <c r="B583" t="s">
        <v>5348</v>
      </c>
      <c r="C583" t="s">
        <v>5349</v>
      </c>
      <c r="D583">
        <v>3.1027734403</v>
      </c>
      <c r="E583">
        <v>6.7744704403</v>
      </c>
      <c r="F583">
        <v>3.671697</v>
      </c>
      <c r="G583">
        <v>-1.7324870000000001</v>
      </c>
      <c r="H583">
        <v>1.9392100000000001</v>
      </c>
      <c r="I583">
        <v>147</v>
      </c>
      <c r="J583" t="s">
        <v>4440</v>
      </c>
      <c r="P583" t="b">
        <f t="shared" si="27"/>
        <v>0</v>
      </c>
      <c r="Q583" t="b">
        <f t="shared" si="28"/>
        <v>0</v>
      </c>
      <c r="R583" t="b">
        <f t="shared" si="29"/>
        <v>0</v>
      </c>
    </row>
    <row r="584" spans="1:18" x14ac:dyDescent="0.25">
      <c r="A584" t="s">
        <v>1330</v>
      </c>
      <c r="B584" t="s">
        <v>1547</v>
      </c>
      <c r="C584" t="s">
        <v>3036</v>
      </c>
      <c r="D584">
        <v>3.8147717242999999</v>
      </c>
      <c r="E584">
        <v>7.9971047242999997</v>
      </c>
      <c r="F584">
        <v>4.1823329999999999</v>
      </c>
      <c r="G584">
        <v>-2.3016740000000002</v>
      </c>
      <c r="H584">
        <v>1.8806590000000001</v>
      </c>
      <c r="I584">
        <v>58</v>
      </c>
      <c r="J584" t="s">
        <v>4440</v>
      </c>
      <c r="P584" t="b">
        <f t="shared" si="27"/>
        <v>0</v>
      </c>
      <c r="Q584" t="b">
        <f t="shared" si="28"/>
        <v>0</v>
      </c>
      <c r="R584" t="b">
        <f t="shared" si="29"/>
        <v>0</v>
      </c>
    </row>
    <row r="585" spans="1:18" x14ac:dyDescent="0.25">
      <c r="A585" t="s">
        <v>5001</v>
      </c>
      <c r="B585" t="s">
        <v>5308</v>
      </c>
      <c r="C585" t="s">
        <v>4077</v>
      </c>
      <c r="D585">
        <v>2.7228919141999999</v>
      </c>
      <c r="E585">
        <v>6.5304049142</v>
      </c>
      <c r="F585">
        <v>3.8075129999999899</v>
      </c>
      <c r="G585">
        <v>-1.6224799999999999</v>
      </c>
      <c r="H585">
        <v>2.1850329999999998</v>
      </c>
      <c r="I585">
        <v>164</v>
      </c>
      <c r="J585" t="s">
        <v>4440</v>
      </c>
      <c r="P585" t="b">
        <f t="shared" si="27"/>
        <v>0</v>
      </c>
      <c r="Q585" t="b">
        <f t="shared" si="28"/>
        <v>0</v>
      </c>
      <c r="R585" t="b">
        <f t="shared" si="29"/>
        <v>0</v>
      </c>
    </row>
    <row r="586" spans="1:18" x14ac:dyDescent="0.25">
      <c r="A586" t="s">
        <v>883</v>
      </c>
      <c r="B586" t="s">
        <v>1714</v>
      </c>
      <c r="C586" t="s">
        <v>3203</v>
      </c>
      <c r="D586">
        <v>2.9260019518</v>
      </c>
      <c r="E586">
        <v>5.3890389517999999</v>
      </c>
      <c r="F586">
        <v>2.4630369999999999</v>
      </c>
      <c r="G586">
        <v>-0.65783100000000005</v>
      </c>
      <c r="H586">
        <v>1.8052060000000001</v>
      </c>
      <c r="I586">
        <v>218</v>
      </c>
      <c r="J586" t="s">
        <v>4440</v>
      </c>
      <c r="P586" t="b">
        <f t="shared" si="27"/>
        <v>0</v>
      </c>
      <c r="Q586" t="b">
        <f t="shared" si="28"/>
        <v>0</v>
      </c>
      <c r="R586" t="b">
        <f t="shared" si="29"/>
        <v>0</v>
      </c>
    </row>
    <row r="587" spans="1:18" x14ac:dyDescent="0.25">
      <c r="A587" t="s">
        <v>4940</v>
      </c>
      <c r="B587" t="s">
        <v>5451</v>
      </c>
      <c r="C587" t="s">
        <v>5452</v>
      </c>
      <c r="D587">
        <v>2.954797031</v>
      </c>
      <c r="E587">
        <v>4.9460580309999997</v>
      </c>
      <c r="F587">
        <v>1.9912609999999999</v>
      </c>
      <c r="G587">
        <v>-0.42193700000000001</v>
      </c>
      <c r="H587">
        <v>1.5693239999999999</v>
      </c>
      <c r="I587">
        <v>146</v>
      </c>
      <c r="J587" t="s">
        <v>4440</v>
      </c>
      <c r="P587" t="b">
        <f t="shared" si="27"/>
        <v>0</v>
      </c>
      <c r="Q587" t="b">
        <f t="shared" si="28"/>
        <v>0</v>
      </c>
      <c r="R587" t="b">
        <f t="shared" si="29"/>
        <v>0</v>
      </c>
    </row>
    <row r="588" spans="1:18" x14ac:dyDescent="0.25">
      <c r="A588" t="s">
        <v>283</v>
      </c>
      <c r="B588" t="s">
        <v>2224</v>
      </c>
      <c r="C588" t="s">
        <v>3710</v>
      </c>
      <c r="D588">
        <v>3.8093286119999998</v>
      </c>
      <c r="E588">
        <v>6.2896846120000003</v>
      </c>
      <c r="F588">
        <v>2.480356</v>
      </c>
      <c r="G588">
        <v>1.0004219999999999</v>
      </c>
      <c r="H588">
        <v>3.4807779999999999</v>
      </c>
      <c r="I588">
        <v>53</v>
      </c>
      <c r="J588" t="s">
        <v>4440</v>
      </c>
      <c r="P588" t="b">
        <f t="shared" si="27"/>
        <v>0</v>
      </c>
      <c r="Q588" t="b">
        <f t="shared" si="28"/>
        <v>0</v>
      </c>
      <c r="R588" t="b">
        <f t="shared" si="29"/>
        <v>0</v>
      </c>
    </row>
    <row r="589" spans="1:18" x14ac:dyDescent="0.25">
      <c r="A589" t="s">
        <v>390</v>
      </c>
      <c r="B589" t="s">
        <v>2179</v>
      </c>
      <c r="C589" t="s">
        <v>3666</v>
      </c>
      <c r="D589">
        <v>2.6914236698999998</v>
      </c>
      <c r="E589">
        <v>6.6724886698999999</v>
      </c>
      <c r="F589">
        <v>3.9810650000000001</v>
      </c>
      <c r="G589">
        <v>-0.83883200000000002</v>
      </c>
      <c r="H589">
        <v>3.1422330000000001</v>
      </c>
      <c r="I589">
        <v>102</v>
      </c>
      <c r="J589" t="s">
        <v>4440</v>
      </c>
      <c r="P589" t="b">
        <f t="shared" si="27"/>
        <v>0</v>
      </c>
      <c r="Q589" t="b">
        <f t="shared" si="28"/>
        <v>0</v>
      </c>
      <c r="R589" t="b">
        <f t="shared" si="29"/>
        <v>0</v>
      </c>
    </row>
    <row r="590" spans="1:18" x14ac:dyDescent="0.25">
      <c r="A590" t="s">
        <v>915</v>
      </c>
      <c r="B590" t="s">
        <v>2760</v>
      </c>
      <c r="C590" t="s">
        <v>4227</v>
      </c>
      <c r="D590">
        <v>2.8746720641999999</v>
      </c>
      <c r="E590">
        <v>4.9805700642000001</v>
      </c>
      <c r="F590">
        <v>2.1058979999999998</v>
      </c>
      <c r="G590">
        <v>-0.486516</v>
      </c>
      <c r="H590">
        <v>1.6193820000000001</v>
      </c>
      <c r="I590">
        <v>180</v>
      </c>
      <c r="J590" t="s">
        <v>4440</v>
      </c>
      <c r="P590" t="b">
        <f t="shared" si="27"/>
        <v>0</v>
      </c>
      <c r="Q590" t="b">
        <f t="shared" si="28"/>
        <v>0</v>
      </c>
      <c r="R590" t="b">
        <f t="shared" si="29"/>
        <v>0</v>
      </c>
    </row>
    <row r="591" spans="1:18" x14ac:dyDescent="0.25">
      <c r="A591" t="s">
        <v>4839</v>
      </c>
      <c r="B591" t="s">
        <v>5415</v>
      </c>
      <c r="C591" t="s">
        <v>5416</v>
      </c>
      <c r="D591">
        <v>3.0714145764999898</v>
      </c>
      <c r="E591">
        <v>6.4811465764999996</v>
      </c>
      <c r="F591">
        <v>3.409732</v>
      </c>
      <c r="G591">
        <v>-1.945017</v>
      </c>
      <c r="H591">
        <v>1.464715</v>
      </c>
      <c r="I591">
        <v>110</v>
      </c>
      <c r="J591" t="s">
        <v>4440</v>
      </c>
      <c r="P591" t="b">
        <f t="shared" si="27"/>
        <v>0</v>
      </c>
      <c r="Q591" t="b">
        <f t="shared" si="28"/>
        <v>0</v>
      </c>
      <c r="R591" t="b">
        <f t="shared" si="29"/>
        <v>0</v>
      </c>
    </row>
    <row r="592" spans="1:18" x14ac:dyDescent="0.25">
      <c r="A592" t="s">
        <v>842</v>
      </c>
      <c r="B592" t="s">
        <v>1863</v>
      </c>
      <c r="C592" t="s">
        <v>3352</v>
      </c>
      <c r="D592">
        <v>2.5660677918999899</v>
      </c>
      <c r="E592">
        <v>5.5877957918999996</v>
      </c>
      <c r="F592">
        <v>3.021728</v>
      </c>
      <c r="G592">
        <v>-1.84657</v>
      </c>
      <c r="H592">
        <v>1.1751579999999999</v>
      </c>
      <c r="I592">
        <v>112</v>
      </c>
      <c r="J592" t="s">
        <v>4440</v>
      </c>
      <c r="P592" t="b">
        <f t="shared" si="27"/>
        <v>0</v>
      </c>
      <c r="Q592" t="b">
        <f t="shared" si="28"/>
        <v>0</v>
      </c>
      <c r="R592" t="b">
        <f t="shared" si="29"/>
        <v>0</v>
      </c>
    </row>
    <row r="593" spans="1:18" x14ac:dyDescent="0.25">
      <c r="A593" t="s">
        <v>848</v>
      </c>
      <c r="B593" t="s">
        <v>1620</v>
      </c>
      <c r="C593" t="s">
        <v>3110</v>
      </c>
      <c r="D593">
        <v>2.6664040516999998</v>
      </c>
      <c r="E593">
        <v>6.3536850517000003</v>
      </c>
      <c r="F593">
        <v>3.687281</v>
      </c>
      <c r="G593">
        <v>-0.172294</v>
      </c>
      <c r="H593">
        <v>3.5149870000000001</v>
      </c>
      <c r="I593">
        <v>56</v>
      </c>
      <c r="J593" t="s">
        <v>4440</v>
      </c>
      <c r="P593" t="b">
        <f t="shared" si="27"/>
        <v>0</v>
      </c>
      <c r="Q593" t="b">
        <f t="shared" si="28"/>
        <v>0</v>
      </c>
      <c r="R593" t="b">
        <f t="shared" si="29"/>
        <v>0</v>
      </c>
    </row>
    <row r="594" spans="1:18" x14ac:dyDescent="0.25">
      <c r="A594" t="s">
        <v>1107</v>
      </c>
      <c r="B594" t="s">
        <v>2256</v>
      </c>
      <c r="C594" t="s">
        <v>3741</v>
      </c>
      <c r="D594">
        <v>2.5730440881999899</v>
      </c>
      <c r="E594">
        <v>4.8797320881999999</v>
      </c>
      <c r="F594">
        <v>2.3066879999999998</v>
      </c>
      <c r="G594">
        <v>0.22332099999999999</v>
      </c>
      <c r="H594">
        <v>2.5300090000000002</v>
      </c>
      <c r="I594">
        <v>112</v>
      </c>
      <c r="J594" t="s">
        <v>4440</v>
      </c>
      <c r="P594" t="b">
        <f t="shared" si="27"/>
        <v>0</v>
      </c>
      <c r="Q594" t="b">
        <f t="shared" si="28"/>
        <v>0</v>
      </c>
      <c r="R594" t="b">
        <f t="shared" si="29"/>
        <v>0</v>
      </c>
    </row>
    <row r="595" spans="1:18" x14ac:dyDescent="0.25">
      <c r="A595" t="s">
        <v>1195</v>
      </c>
      <c r="B595" t="s">
        <v>2477</v>
      </c>
      <c r="C595" t="s">
        <v>3955</v>
      </c>
      <c r="D595">
        <v>2.1887981391000002</v>
      </c>
      <c r="E595">
        <v>5.9806231391000004</v>
      </c>
      <c r="F595">
        <v>3.7918249999999998</v>
      </c>
      <c r="G595">
        <v>-0.46622799999999998</v>
      </c>
      <c r="H595">
        <v>3.3255970000000001</v>
      </c>
      <c r="I595">
        <v>81</v>
      </c>
      <c r="J595" t="s">
        <v>4440</v>
      </c>
      <c r="P595" t="b">
        <f t="shared" si="27"/>
        <v>0</v>
      </c>
      <c r="Q595" t="b">
        <f t="shared" si="28"/>
        <v>0</v>
      </c>
      <c r="R595" t="b">
        <f t="shared" si="29"/>
        <v>0</v>
      </c>
    </row>
    <row r="596" spans="1:18" x14ac:dyDescent="0.25">
      <c r="A596" t="s">
        <v>863</v>
      </c>
      <c r="B596" t="s">
        <v>2066</v>
      </c>
      <c r="C596" t="s">
        <v>3554</v>
      </c>
      <c r="D596">
        <v>2.4219241246999998</v>
      </c>
      <c r="E596">
        <v>4.4194791246999996</v>
      </c>
      <c r="F596">
        <v>1.997555</v>
      </c>
      <c r="G596">
        <v>0.50495500000000004</v>
      </c>
      <c r="H596">
        <v>2.50251</v>
      </c>
      <c r="I596">
        <v>86</v>
      </c>
      <c r="J596" t="s">
        <v>4440</v>
      </c>
      <c r="P596" t="b">
        <f t="shared" si="27"/>
        <v>0</v>
      </c>
      <c r="Q596" t="b">
        <f t="shared" si="28"/>
        <v>0</v>
      </c>
      <c r="R596" t="b">
        <f t="shared" si="29"/>
        <v>0</v>
      </c>
    </row>
    <row r="597" spans="1:18" x14ac:dyDescent="0.25">
      <c r="A597" t="s">
        <v>644</v>
      </c>
      <c r="B597" t="s">
        <v>1715</v>
      </c>
      <c r="C597" t="s">
        <v>3204</v>
      </c>
      <c r="D597">
        <v>2.8051667940999998</v>
      </c>
      <c r="E597">
        <v>6.6452447940999999</v>
      </c>
      <c r="F597">
        <v>3.8400780000000001</v>
      </c>
      <c r="G597">
        <v>-1.3265169999999999</v>
      </c>
      <c r="H597">
        <v>2.5135610000000002</v>
      </c>
      <c r="I597">
        <v>41</v>
      </c>
      <c r="J597" t="s">
        <v>4440</v>
      </c>
      <c r="P597" t="b">
        <f t="shared" si="27"/>
        <v>0</v>
      </c>
      <c r="Q597" t="b">
        <f t="shared" si="28"/>
        <v>0</v>
      </c>
      <c r="R597" t="b">
        <f t="shared" si="29"/>
        <v>0</v>
      </c>
    </row>
    <row r="598" spans="1:18" x14ac:dyDescent="0.25">
      <c r="A598" t="s">
        <v>4866</v>
      </c>
      <c r="B598" t="s">
        <v>5360</v>
      </c>
      <c r="C598" t="s">
        <v>5361</v>
      </c>
      <c r="D598">
        <v>3.8570892762</v>
      </c>
      <c r="E598">
        <v>6.2121202762000003</v>
      </c>
      <c r="F598">
        <v>2.3550309999999999</v>
      </c>
      <c r="G598">
        <v>0.13449800000000001</v>
      </c>
      <c r="H598">
        <v>2.4895290000000001</v>
      </c>
      <c r="I598">
        <v>124</v>
      </c>
      <c r="J598" t="s">
        <v>4440</v>
      </c>
      <c r="P598" t="b">
        <f t="shared" si="27"/>
        <v>0</v>
      </c>
      <c r="Q598" t="b">
        <f t="shared" si="28"/>
        <v>0</v>
      </c>
      <c r="R598" t="b">
        <f t="shared" si="29"/>
        <v>0</v>
      </c>
    </row>
    <row r="599" spans="1:18" x14ac:dyDescent="0.25">
      <c r="A599" t="s">
        <v>779</v>
      </c>
      <c r="B599" t="s">
        <v>2935</v>
      </c>
      <c r="C599" t="s">
        <v>4393</v>
      </c>
      <c r="D599">
        <v>2.64131655809999</v>
      </c>
      <c r="E599">
        <v>4.9694065580999904</v>
      </c>
      <c r="F599">
        <v>2.32809</v>
      </c>
      <c r="G599">
        <v>-0.48545199999999999</v>
      </c>
      <c r="H599">
        <v>1.842638</v>
      </c>
      <c r="I599">
        <v>256</v>
      </c>
      <c r="J599" t="s">
        <v>4440</v>
      </c>
      <c r="P599" t="b">
        <f t="shared" si="27"/>
        <v>0</v>
      </c>
      <c r="Q599" t="b">
        <f t="shared" si="28"/>
        <v>0</v>
      </c>
      <c r="R599" t="b">
        <f t="shared" si="29"/>
        <v>0</v>
      </c>
    </row>
    <row r="600" spans="1:18" x14ac:dyDescent="0.25">
      <c r="A600" t="s">
        <v>778</v>
      </c>
      <c r="B600" t="s">
        <v>2681</v>
      </c>
      <c r="C600" t="s">
        <v>4151</v>
      </c>
      <c r="D600">
        <v>3.9447356780999998</v>
      </c>
      <c r="E600">
        <v>6.7945816781000001</v>
      </c>
      <c r="F600">
        <v>2.8498459999999999</v>
      </c>
      <c r="G600">
        <v>4.2209999999999999E-3</v>
      </c>
      <c r="H600">
        <v>2.8540670000000001</v>
      </c>
      <c r="I600">
        <v>68</v>
      </c>
      <c r="J600" t="s">
        <v>4440</v>
      </c>
      <c r="P600" t="b">
        <f t="shared" si="27"/>
        <v>0</v>
      </c>
      <c r="Q600" t="b">
        <f t="shared" si="28"/>
        <v>0</v>
      </c>
      <c r="R600" t="b">
        <f t="shared" si="29"/>
        <v>0</v>
      </c>
    </row>
    <row r="601" spans="1:18" x14ac:dyDescent="0.25">
      <c r="A601" t="s">
        <v>991</v>
      </c>
      <c r="B601" t="s">
        <v>2743</v>
      </c>
      <c r="C601" t="s">
        <v>4210</v>
      </c>
      <c r="D601">
        <v>2.6304266535999998</v>
      </c>
      <c r="E601">
        <v>4.8641926536</v>
      </c>
      <c r="F601">
        <v>2.2337660000000001</v>
      </c>
      <c r="G601">
        <v>-3.5469000000000001E-2</v>
      </c>
      <c r="H601">
        <v>2.1982970000000002</v>
      </c>
      <c r="I601">
        <v>54</v>
      </c>
      <c r="J601" t="s">
        <v>4440</v>
      </c>
      <c r="P601" t="b">
        <f t="shared" si="27"/>
        <v>0</v>
      </c>
      <c r="Q601" t="b">
        <f t="shared" si="28"/>
        <v>0</v>
      </c>
      <c r="R601" t="b">
        <f t="shared" si="29"/>
        <v>0</v>
      </c>
    </row>
    <row r="602" spans="1:18" x14ac:dyDescent="0.25">
      <c r="A602" t="s">
        <v>4954</v>
      </c>
      <c r="B602" t="s">
        <v>5201</v>
      </c>
      <c r="C602" t="s">
        <v>5202</v>
      </c>
      <c r="D602">
        <v>3.0284477994999901</v>
      </c>
      <c r="E602">
        <v>6.1510777994999897</v>
      </c>
      <c r="F602">
        <v>3.12263</v>
      </c>
      <c r="G602">
        <v>-0.15670500000000001</v>
      </c>
      <c r="H602">
        <v>2.9659249999999999</v>
      </c>
      <c r="I602">
        <v>86</v>
      </c>
      <c r="J602" t="s">
        <v>4440</v>
      </c>
      <c r="P602" t="b">
        <f t="shared" si="27"/>
        <v>0</v>
      </c>
      <c r="Q602" t="b">
        <f t="shared" si="28"/>
        <v>0</v>
      </c>
      <c r="R602" t="b">
        <f t="shared" si="29"/>
        <v>0</v>
      </c>
    </row>
    <row r="603" spans="1:18" x14ac:dyDescent="0.25">
      <c r="A603" t="s">
        <v>740</v>
      </c>
      <c r="B603" t="s">
        <v>2687</v>
      </c>
      <c r="C603" t="s">
        <v>4157</v>
      </c>
      <c r="D603">
        <v>3.2574740957999899</v>
      </c>
      <c r="E603">
        <v>5.2159510957999897</v>
      </c>
      <c r="F603">
        <v>1.958477</v>
      </c>
      <c r="G603">
        <v>0.10863399999999999</v>
      </c>
      <c r="H603">
        <v>2.0671110000000001</v>
      </c>
      <c r="I603">
        <v>122</v>
      </c>
      <c r="J603" t="s">
        <v>4440</v>
      </c>
      <c r="P603" t="b">
        <f t="shared" si="27"/>
        <v>0</v>
      </c>
      <c r="Q603" t="b">
        <f t="shared" si="28"/>
        <v>0</v>
      </c>
      <c r="R603" t="b">
        <f t="shared" si="29"/>
        <v>0</v>
      </c>
    </row>
    <row r="604" spans="1:18" x14ac:dyDescent="0.25">
      <c r="A604" t="s">
        <v>4854</v>
      </c>
      <c r="B604" t="s">
        <v>5432</v>
      </c>
      <c r="C604" t="s">
        <v>5433</v>
      </c>
      <c r="D604">
        <v>1.4080388055999999</v>
      </c>
      <c r="E604">
        <v>6.3408548056000003</v>
      </c>
      <c r="F604">
        <v>4.9328159999999999</v>
      </c>
      <c r="G604">
        <v>-0.97389800000000004</v>
      </c>
      <c r="H604">
        <v>3.9589180000000002</v>
      </c>
      <c r="I604">
        <v>39</v>
      </c>
      <c r="J604" t="s">
        <v>4440</v>
      </c>
      <c r="P604" t="b">
        <f t="shared" si="27"/>
        <v>0</v>
      </c>
      <c r="Q604" t="b">
        <f t="shared" si="28"/>
        <v>0</v>
      </c>
      <c r="R604" t="b">
        <f t="shared" si="29"/>
        <v>0</v>
      </c>
    </row>
    <row r="605" spans="1:18" x14ac:dyDescent="0.25">
      <c r="A605" t="s">
        <v>501</v>
      </c>
      <c r="B605" t="s">
        <v>1921</v>
      </c>
      <c r="C605" t="s">
        <v>3410</v>
      </c>
      <c r="D605">
        <v>2.8816325474000002</v>
      </c>
      <c r="E605">
        <v>5.1651505473999997</v>
      </c>
      <c r="F605">
        <v>2.2835179999999999</v>
      </c>
      <c r="G605">
        <v>0.41259600000000002</v>
      </c>
      <c r="H605">
        <v>2.6961140000000001</v>
      </c>
      <c r="I605">
        <v>92</v>
      </c>
      <c r="J605" t="s">
        <v>4440</v>
      </c>
      <c r="P605" t="b">
        <f t="shared" si="27"/>
        <v>0</v>
      </c>
      <c r="Q605" t="b">
        <f t="shared" si="28"/>
        <v>0</v>
      </c>
      <c r="R605" t="b">
        <f t="shared" si="29"/>
        <v>0</v>
      </c>
    </row>
    <row r="606" spans="1:18" x14ac:dyDescent="0.25">
      <c r="A606" t="s">
        <v>92</v>
      </c>
      <c r="B606" t="s">
        <v>2191</v>
      </c>
      <c r="C606" t="s">
        <v>3677</v>
      </c>
      <c r="D606">
        <v>3.5533451818000001</v>
      </c>
      <c r="E606">
        <v>7.2492671817999996</v>
      </c>
      <c r="F606">
        <v>3.6959219999999999</v>
      </c>
      <c r="G606">
        <v>-1.4769760000000001</v>
      </c>
      <c r="H606">
        <v>2.2189459999999999</v>
      </c>
      <c r="I606">
        <v>82</v>
      </c>
      <c r="J606" t="s">
        <v>4440</v>
      </c>
      <c r="P606" t="b">
        <f t="shared" si="27"/>
        <v>0</v>
      </c>
      <c r="Q606" t="b">
        <f t="shared" si="28"/>
        <v>0</v>
      </c>
      <c r="R606" t="b">
        <f t="shared" si="29"/>
        <v>0</v>
      </c>
    </row>
    <row r="607" spans="1:18" x14ac:dyDescent="0.25">
      <c r="A607" t="s">
        <v>480</v>
      </c>
      <c r="B607" t="s">
        <v>2343</v>
      </c>
      <c r="C607" t="s">
        <v>3826</v>
      </c>
      <c r="D607">
        <v>3.0896489127999902</v>
      </c>
      <c r="E607">
        <v>5.8418289127999996</v>
      </c>
      <c r="F607">
        <v>2.7521800000000001</v>
      </c>
      <c r="G607">
        <v>0.187776</v>
      </c>
      <c r="H607">
        <v>2.939956</v>
      </c>
      <c r="I607">
        <v>100</v>
      </c>
      <c r="J607" t="s">
        <v>4440</v>
      </c>
      <c r="P607" t="b">
        <f t="shared" si="27"/>
        <v>0</v>
      </c>
      <c r="Q607" t="b">
        <f t="shared" si="28"/>
        <v>0</v>
      </c>
      <c r="R607" t="b">
        <f t="shared" si="29"/>
        <v>0</v>
      </c>
    </row>
    <row r="608" spans="1:18" x14ac:dyDescent="0.25">
      <c r="A608" t="s">
        <v>323</v>
      </c>
      <c r="B608" t="s">
        <v>1946</v>
      </c>
      <c r="C608" t="s">
        <v>3435</v>
      </c>
      <c r="D608">
        <v>2.2824688084</v>
      </c>
      <c r="E608">
        <v>6.2935538083999996</v>
      </c>
      <c r="F608">
        <v>4.0110849999999996</v>
      </c>
      <c r="G608">
        <v>-1.5222610000000001</v>
      </c>
      <c r="H608">
        <v>2.4888240000000001</v>
      </c>
      <c r="I608">
        <v>77</v>
      </c>
      <c r="J608" t="s">
        <v>4440</v>
      </c>
      <c r="P608" t="b">
        <f t="shared" si="27"/>
        <v>0</v>
      </c>
      <c r="Q608" t="b">
        <f t="shared" si="28"/>
        <v>0</v>
      </c>
      <c r="R608" t="b">
        <f t="shared" si="29"/>
        <v>0</v>
      </c>
    </row>
    <row r="609" spans="1:18" x14ac:dyDescent="0.25">
      <c r="A609" t="s">
        <v>843</v>
      </c>
      <c r="B609" t="s">
        <v>2149</v>
      </c>
      <c r="C609" t="s">
        <v>3636</v>
      </c>
      <c r="D609">
        <v>2.5312606048999999</v>
      </c>
      <c r="E609">
        <v>5.8830656048999996</v>
      </c>
      <c r="F609">
        <v>3.3518050000000001</v>
      </c>
      <c r="G609">
        <v>-0.69057199999999996</v>
      </c>
      <c r="H609">
        <v>2.6612330000000002</v>
      </c>
      <c r="I609">
        <v>111</v>
      </c>
      <c r="J609" t="s">
        <v>4440</v>
      </c>
      <c r="P609" t="b">
        <f t="shared" si="27"/>
        <v>0</v>
      </c>
      <c r="Q609" t="b">
        <f t="shared" si="28"/>
        <v>0</v>
      </c>
      <c r="R609" t="b">
        <f t="shared" si="29"/>
        <v>0</v>
      </c>
    </row>
    <row r="610" spans="1:18" x14ac:dyDescent="0.25">
      <c r="A610" t="s">
        <v>5884</v>
      </c>
      <c r="B610" t="s">
        <v>6203</v>
      </c>
      <c r="C610" t="s">
        <v>6496</v>
      </c>
      <c r="D610">
        <v>1.8125458264000001</v>
      </c>
      <c r="E610">
        <v>5.6710238263999999</v>
      </c>
      <c r="F610">
        <v>3.8584779999999999</v>
      </c>
      <c r="G610">
        <v>-0.77718299999999996</v>
      </c>
      <c r="H610">
        <v>3.0812949999999999</v>
      </c>
      <c r="I610">
        <v>110</v>
      </c>
      <c r="J610" t="s">
        <v>4440</v>
      </c>
      <c r="P610" t="b">
        <f t="shared" si="27"/>
        <v>0</v>
      </c>
      <c r="Q610" t="b">
        <f t="shared" si="28"/>
        <v>0</v>
      </c>
      <c r="R610" t="b">
        <f t="shared" si="29"/>
        <v>0</v>
      </c>
    </row>
    <row r="611" spans="1:18" x14ac:dyDescent="0.25">
      <c r="A611" t="s">
        <v>5923</v>
      </c>
      <c r="B611" t="s">
        <v>6242</v>
      </c>
      <c r="C611" t="s">
        <v>6531</v>
      </c>
      <c r="D611">
        <v>2.4117731572999901</v>
      </c>
      <c r="E611">
        <v>5.5992941572999904</v>
      </c>
      <c r="F611">
        <v>3.1875209999999998</v>
      </c>
      <c r="G611">
        <v>-2.1321249999999998</v>
      </c>
      <c r="H611">
        <v>1.055396</v>
      </c>
      <c r="I611">
        <v>182</v>
      </c>
      <c r="J611" t="s">
        <v>4440</v>
      </c>
      <c r="P611" t="b">
        <f t="shared" si="27"/>
        <v>0</v>
      </c>
      <c r="Q611" t="b">
        <f t="shared" si="28"/>
        <v>0</v>
      </c>
      <c r="R611" t="b">
        <f t="shared" si="29"/>
        <v>0</v>
      </c>
    </row>
    <row r="612" spans="1:18" x14ac:dyDescent="0.25">
      <c r="A612" t="s">
        <v>5948</v>
      </c>
      <c r="B612" t="s">
        <v>6267</v>
      </c>
      <c r="C612" t="s">
        <v>6554</v>
      </c>
      <c r="D612">
        <v>2.5099608312999999</v>
      </c>
      <c r="E612">
        <v>5.9081448312999996</v>
      </c>
      <c r="F612">
        <v>3.3981840000000001</v>
      </c>
      <c r="G612">
        <v>-0.40843699999999999</v>
      </c>
      <c r="H612">
        <v>2.9897469999999999</v>
      </c>
      <c r="I612">
        <v>228</v>
      </c>
      <c r="J612" t="s">
        <v>4440</v>
      </c>
      <c r="P612" t="b">
        <f t="shared" si="27"/>
        <v>0</v>
      </c>
      <c r="Q612" t="b">
        <f t="shared" si="28"/>
        <v>0</v>
      </c>
      <c r="R612" t="b">
        <f t="shared" si="29"/>
        <v>0</v>
      </c>
    </row>
    <row r="613" spans="1:18" x14ac:dyDescent="0.25">
      <c r="A613" t="s">
        <v>797</v>
      </c>
      <c r="B613" t="s">
        <v>2435</v>
      </c>
      <c r="C613" t="s">
        <v>3914</v>
      </c>
      <c r="D613">
        <v>3.10479401859999</v>
      </c>
      <c r="E613">
        <v>6.3411240185999898</v>
      </c>
      <c r="F613">
        <v>3.2363300000000002</v>
      </c>
      <c r="G613">
        <v>-0.22134599999999999</v>
      </c>
      <c r="H613">
        <v>3.0149840000000001</v>
      </c>
      <c r="I613">
        <v>64</v>
      </c>
      <c r="J613" t="s">
        <v>4440</v>
      </c>
      <c r="P613" t="b">
        <f t="shared" si="27"/>
        <v>0</v>
      </c>
      <c r="Q613" t="b">
        <f t="shared" si="28"/>
        <v>0</v>
      </c>
      <c r="R613" t="b">
        <f t="shared" si="29"/>
        <v>0</v>
      </c>
    </row>
    <row r="614" spans="1:18" x14ac:dyDescent="0.25">
      <c r="A614" t="s">
        <v>112</v>
      </c>
      <c r="B614" t="s">
        <v>2493</v>
      </c>
      <c r="C614" t="s">
        <v>3970</v>
      </c>
      <c r="D614">
        <v>3.2830273901</v>
      </c>
      <c r="E614">
        <v>6.6343323901</v>
      </c>
      <c r="F614">
        <v>3.351305</v>
      </c>
      <c r="G614">
        <v>-0.13247800000000001</v>
      </c>
      <c r="H614">
        <v>3.2188270000000001</v>
      </c>
      <c r="I614">
        <v>60</v>
      </c>
      <c r="J614" t="s">
        <v>4440</v>
      </c>
      <c r="P614" t="b">
        <f t="shared" si="27"/>
        <v>0</v>
      </c>
      <c r="Q614" t="b">
        <f t="shared" si="28"/>
        <v>0</v>
      </c>
      <c r="R614" t="b">
        <f t="shared" si="29"/>
        <v>0</v>
      </c>
    </row>
    <row r="615" spans="1:18" x14ac:dyDescent="0.25">
      <c r="A615" t="s">
        <v>4911</v>
      </c>
      <c r="B615" t="s">
        <v>5434</v>
      </c>
      <c r="C615" t="s">
        <v>5435</v>
      </c>
      <c r="D615">
        <v>2.8972577009</v>
      </c>
      <c r="E615">
        <v>6.7082167008999898</v>
      </c>
      <c r="F615">
        <v>3.8109589999999902</v>
      </c>
      <c r="G615">
        <v>-2.1793269999999998</v>
      </c>
      <c r="H615">
        <v>1.631632</v>
      </c>
      <c r="I615">
        <v>168</v>
      </c>
      <c r="J615" t="s">
        <v>4440</v>
      </c>
      <c r="P615" t="b">
        <f t="shared" si="27"/>
        <v>0</v>
      </c>
      <c r="Q615" t="b">
        <f t="shared" si="28"/>
        <v>0</v>
      </c>
      <c r="R615" t="b">
        <f t="shared" si="29"/>
        <v>0</v>
      </c>
    </row>
    <row r="616" spans="1:18" x14ac:dyDescent="0.25">
      <c r="A616" t="s">
        <v>71</v>
      </c>
      <c r="B616" t="s">
        <v>1701</v>
      </c>
      <c r="C616" t="s">
        <v>3190</v>
      </c>
      <c r="D616">
        <v>2.7036166943</v>
      </c>
      <c r="E616">
        <v>6.3317866942999999</v>
      </c>
      <c r="F616">
        <v>3.6281699999999999</v>
      </c>
      <c r="G616">
        <v>-2.075971</v>
      </c>
      <c r="H616">
        <v>1.5521990000000001</v>
      </c>
      <c r="I616">
        <v>156</v>
      </c>
      <c r="J616" t="s">
        <v>4440</v>
      </c>
      <c r="P616" t="b">
        <f t="shared" si="27"/>
        <v>0</v>
      </c>
      <c r="Q616" t="b">
        <f t="shared" si="28"/>
        <v>0</v>
      </c>
      <c r="R616" t="b">
        <f t="shared" si="29"/>
        <v>0</v>
      </c>
    </row>
    <row r="617" spans="1:18" x14ac:dyDescent="0.25">
      <c r="A617" t="s">
        <v>341</v>
      </c>
      <c r="B617" t="s">
        <v>2423</v>
      </c>
      <c r="C617" t="s">
        <v>3902</v>
      </c>
      <c r="D617">
        <v>2.40258241809999</v>
      </c>
      <c r="E617">
        <v>6.3679034180999903</v>
      </c>
      <c r="F617">
        <v>3.9653209999999999</v>
      </c>
      <c r="G617">
        <v>-2.090659</v>
      </c>
      <c r="H617">
        <v>1.8746620000000001</v>
      </c>
      <c r="I617">
        <v>118</v>
      </c>
      <c r="J617" t="s">
        <v>4440</v>
      </c>
      <c r="P617" t="b">
        <f t="shared" si="27"/>
        <v>0</v>
      </c>
      <c r="Q617" t="b">
        <f t="shared" si="28"/>
        <v>0</v>
      </c>
      <c r="R617" t="b">
        <f t="shared" si="29"/>
        <v>0</v>
      </c>
    </row>
    <row r="618" spans="1:18" x14ac:dyDescent="0.25">
      <c r="A618" t="s">
        <v>615</v>
      </c>
      <c r="B618" t="s">
        <v>1963</v>
      </c>
      <c r="C618" t="s">
        <v>3452</v>
      </c>
      <c r="D618">
        <v>2.3521342367999898</v>
      </c>
      <c r="E618">
        <v>6.4544092368000001</v>
      </c>
      <c r="F618">
        <v>4.1022749999999997</v>
      </c>
      <c r="G618">
        <v>-1.0819730000000001</v>
      </c>
      <c r="H618">
        <v>3.020302</v>
      </c>
      <c r="I618">
        <v>73</v>
      </c>
      <c r="J618" t="s">
        <v>4440</v>
      </c>
      <c r="P618" t="b">
        <f t="shared" si="27"/>
        <v>0</v>
      </c>
      <c r="Q618" t="b">
        <f t="shared" si="28"/>
        <v>0</v>
      </c>
      <c r="R618" t="b">
        <f t="shared" si="29"/>
        <v>0</v>
      </c>
    </row>
    <row r="619" spans="1:18" x14ac:dyDescent="0.25">
      <c r="A619" t="s">
        <v>565</v>
      </c>
      <c r="B619" t="s">
        <v>1950</v>
      </c>
      <c r="C619" t="s">
        <v>3438</v>
      </c>
      <c r="D619">
        <v>2.63052823879999</v>
      </c>
      <c r="E619">
        <v>4.7125522387999998</v>
      </c>
      <c r="F619">
        <v>2.0820240000000001</v>
      </c>
      <c r="G619">
        <v>0.85502299999999998</v>
      </c>
      <c r="H619">
        <v>2.9370470000000002</v>
      </c>
      <c r="I619">
        <v>96</v>
      </c>
      <c r="J619" t="s">
        <v>4440</v>
      </c>
      <c r="P619" t="b">
        <f t="shared" si="27"/>
        <v>0</v>
      </c>
      <c r="Q619" t="b">
        <f t="shared" si="28"/>
        <v>0</v>
      </c>
      <c r="R619" t="b">
        <f t="shared" si="29"/>
        <v>0</v>
      </c>
    </row>
    <row r="620" spans="1:18" x14ac:dyDescent="0.25">
      <c r="A620" t="s">
        <v>1162</v>
      </c>
      <c r="B620" t="s">
        <v>2145</v>
      </c>
      <c r="C620" t="s">
        <v>3632</v>
      </c>
      <c r="D620">
        <v>3.6560693005999898</v>
      </c>
      <c r="E620">
        <v>5.6915273005999998</v>
      </c>
      <c r="F620">
        <v>2.0354580000000002</v>
      </c>
      <c r="G620">
        <v>0.54819799999999996</v>
      </c>
      <c r="H620">
        <v>2.583656</v>
      </c>
      <c r="I620">
        <v>60</v>
      </c>
      <c r="J620" t="s">
        <v>4440</v>
      </c>
      <c r="P620" t="b">
        <f t="shared" si="27"/>
        <v>1</v>
      </c>
      <c r="Q620" t="b">
        <f t="shared" si="28"/>
        <v>0</v>
      </c>
      <c r="R620" t="b">
        <f t="shared" si="29"/>
        <v>0</v>
      </c>
    </row>
    <row r="621" spans="1:18" x14ac:dyDescent="0.25">
      <c r="A621" t="s">
        <v>914</v>
      </c>
      <c r="B621" t="s">
        <v>1830</v>
      </c>
      <c r="C621" t="s">
        <v>3319</v>
      </c>
      <c r="D621">
        <v>2.6737687397999998</v>
      </c>
      <c r="E621">
        <v>6.6731357398000002</v>
      </c>
      <c r="F621">
        <v>3.9993669999999999</v>
      </c>
      <c r="G621">
        <v>-1.7024900000000001</v>
      </c>
      <c r="H621">
        <v>2.2968769999999998</v>
      </c>
      <c r="I621">
        <v>82</v>
      </c>
      <c r="J621" t="s">
        <v>4440</v>
      </c>
      <c r="P621" t="b">
        <f t="shared" si="27"/>
        <v>0</v>
      </c>
      <c r="Q621" t="b">
        <f t="shared" si="28"/>
        <v>0</v>
      </c>
      <c r="R621" t="b">
        <f t="shared" si="29"/>
        <v>0</v>
      </c>
    </row>
    <row r="622" spans="1:18" x14ac:dyDescent="0.25">
      <c r="A622" t="s">
        <v>4836</v>
      </c>
      <c r="B622" t="s">
        <v>5534</v>
      </c>
      <c r="C622" t="s">
        <v>5535</v>
      </c>
      <c r="D622">
        <v>3.11786459309999</v>
      </c>
      <c r="E622">
        <v>7.3953825930999999</v>
      </c>
      <c r="F622">
        <v>4.2775179999999997</v>
      </c>
      <c r="G622">
        <v>-1.4464980000000001</v>
      </c>
      <c r="H622">
        <v>2.8310200000000001</v>
      </c>
      <c r="I622">
        <v>66</v>
      </c>
      <c r="J622" t="s">
        <v>4440</v>
      </c>
      <c r="P622" t="b">
        <f t="shared" si="27"/>
        <v>0</v>
      </c>
      <c r="Q622" t="b">
        <f t="shared" si="28"/>
        <v>0</v>
      </c>
      <c r="R622" t="b">
        <f t="shared" si="29"/>
        <v>0</v>
      </c>
    </row>
    <row r="623" spans="1:18" x14ac:dyDescent="0.25">
      <c r="A623" t="s">
        <v>750</v>
      </c>
      <c r="B623" t="s">
        <v>1667</v>
      </c>
      <c r="C623" t="s">
        <v>3156</v>
      </c>
      <c r="D623">
        <v>2.4017869914999999</v>
      </c>
      <c r="E623">
        <v>6.6910039914999997</v>
      </c>
      <c r="F623">
        <v>4.2892169999999998</v>
      </c>
      <c r="G623">
        <v>-0.54301200000000005</v>
      </c>
      <c r="H623">
        <v>3.7462049999999998</v>
      </c>
      <c r="I623">
        <v>81</v>
      </c>
      <c r="J623" t="s">
        <v>4440</v>
      </c>
      <c r="P623" t="b">
        <f t="shared" si="27"/>
        <v>0</v>
      </c>
      <c r="Q623" t="b">
        <f t="shared" si="28"/>
        <v>0</v>
      </c>
      <c r="R623" t="b">
        <f t="shared" si="29"/>
        <v>0</v>
      </c>
    </row>
    <row r="624" spans="1:18" x14ac:dyDescent="0.25">
      <c r="A624" t="s">
        <v>1159</v>
      </c>
      <c r="B624" t="s">
        <v>1851</v>
      </c>
      <c r="C624" t="s">
        <v>3340</v>
      </c>
      <c r="D624">
        <v>3.4500795289999999</v>
      </c>
      <c r="E624">
        <v>7.2267815290000001</v>
      </c>
      <c r="F624">
        <v>3.7767019999999998</v>
      </c>
      <c r="G624">
        <v>-1.3851039999999999</v>
      </c>
      <c r="H624">
        <v>2.3915980000000001</v>
      </c>
      <c r="I624">
        <v>80</v>
      </c>
      <c r="J624" t="s">
        <v>4440</v>
      </c>
      <c r="P624" t="b">
        <f t="shared" si="27"/>
        <v>0</v>
      </c>
      <c r="Q624" t="b">
        <f t="shared" si="28"/>
        <v>0</v>
      </c>
      <c r="R624" t="b">
        <f t="shared" si="29"/>
        <v>0</v>
      </c>
    </row>
    <row r="625" spans="1:18" x14ac:dyDescent="0.25">
      <c r="A625" t="s">
        <v>311</v>
      </c>
      <c r="B625" t="s">
        <v>2485</v>
      </c>
      <c r="C625" t="s">
        <v>3962</v>
      </c>
      <c r="D625">
        <v>2.8561633402000002</v>
      </c>
      <c r="E625">
        <v>6.9342303402000001</v>
      </c>
      <c r="F625">
        <v>4.0780669999999999</v>
      </c>
      <c r="G625">
        <v>-1.583291</v>
      </c>
      <c r="H625">
        <v>2.4947759999999999</v>
      </c>
      <c r="I625">
        <v>108</v>
      </c>
      <c r="J625" t="s">
        <v>4440</v>
      </c>
      <c r="P625" t="b">
        <f t="shared" si="27"/>
        <v>0</v>
      </c>
      <c r="Q625" t="b">
        <f t="shared" si="28"/>
        <v>0</v>
      </c>
      <c r="R625" t="b">
        <f t="shared" si="29"/>
        <v>0</v>
      </c>
    </row>
    <row r="626" spans="1:18" x14ac:dyDescent="0.25">
      <c r="A626" t="s">
        <v>782</v>
      </c>
      <c r="B626" t="s">
        <v>1890</v>
      </c>
      <c r="C626" t="s">
        <v>3379</v>
      </c>
      <c r="D626">
        <v>3.1298000832000001</v>
      </c>
      <c r="E626">
        <v>6.7128990832</v>
      </c>
      <c r="F626">
        <v>3.5830989999999998</v>
      </c>
      <c r="G626">
        <v>-1.3851249999999999</v>
      </c>
      <c r="H626">
        <v>2.1979739999999999</v>
      </c>
      <c r="I626">
        <v>104</v>
      </c>
      <c r="J626" t="s">
        <v>4440</v>
      </c>
      <c r="P626" t="b">
        <f t="shared" si="27"/>
        <v>0</v>
      </c>
      <c r="Q626" t="b">
        <f t="shared" si="28"/>
        <v>0</v>
      </c>
      <c r="R626" t="b">
        <f t="shared" si="29"/>
        <v>0</v>
      </c>
    </row>
    <row r="627" spans="1:18" x14ac:dyDescent="0.25">
      <c r="A627" t="s">
        <v>1309</v>
      </c>
      <c r="B627" t="s">
        <v>2367</v>
      </c>
      <c r="C627" t="s">
        <v>3848</v>
      </c>
      <c r="D627">
        <v>5.0601495717000002</v>
      </c>
      <c r="E627">
        <v>8.1099315717000007</v>
      </c>
      <c r="F627">
        <v>3.049782</v>
      </c>
      <c r="G627">
        <v>-2.2784330000000002</v>
      </c>
      <c r="H627">
        <v>0.77134899999999995</v>
      </c>
      <c r="I627">
        <v>168</v>
      </c>
      <c r="J627" t="s">
        <v>4440</v>
      </c>
      <c r="P627" t="b">
        <f t="shared" si="27"/>
        <v>0</v>
      </c>
      <c r="Q627" t="b">
        <f t="shared" si="28"/>
        <v>0</v>
      </c>
      <c r="R627" t="b">
        <f t="shared" si="29"/>
        <v>0</v>
      </c>
    </row>
    <row r="628" spans="1:18" x14ac:dyDescent="0.25">
      <c r="A628" t="s">
        <v>490</v>
      </c>
      <c r="B628" t="s">
        <v>2283</v>
      </c>
      <c r="C628" t="s">
        <v>3767</v>
      </c>
      <c r="D628">
        <v>2.7555425617</v>
      </c>
      <c r="E628">
        <v>5.2112895617000001</v>
      </c>
      <c r="F628">
        <v>2.4557470000000001</v>
      </c>
      <c r="G628">
        <v>0.37255100000000002</v>
      </c>
      <c r="H628">
        <v>2.8282980000000002</v>
      </c>
      <c r="I628">
        <v>102</v>
      </c>
      <c r="J628" t="s">
        <v>4440</v>
      </c>
      <c r="P628" t="b">
        <f t="shared" si="27"/>
        <v>0</v>
      </c>
      <c r="Q628" t="b">
        <f t="shared" si="28"/>
        <v>0</v>
      </c>
      <c r="R628" t="b">
        <f t="shared" si="29"/>
        <v>0</v>
      </c>
    </row>
    <row r="629" spans="1:18" x14ac:dyDescent="0.25">
      <c r="A629" t="s">
        <v>500</v>
      </c>
      <c r="B629" t="s">
        <v>2710</v>
      </c>
      <c r="C629" t="s">
        <v>4179</v>
      </c>
      <c r="D629">
        <v>2.2953392608000001</v>
      </c>
      <c r="E629">
        <v>5.7518142607999998</v>
      </c>
      <c r="F629">
        <v>3.45647499999999</v>
      </c>
      <c r="G629">
        <v>0.273893</v>
      </c>
      <c r="H629">
        <v>3.7303679999999999</v>
      </c>
      <c r="I629">
        <v>32</v>
      </c>
      <c r="J629" t="s">
        <v>4440</v>
      </c>
      <c r="P629" t="b">
        <f t="shared" si="27"/>
        <v>0</v>
      </c>
      <c r="Q629" t="b">
        <f t="shared" si="28"/>
        <v>0</v>
      </c>
      <c r="R629" t="b">
        <f t="shared" si="29"/>
        <v>0</v>
      </c>
    </row>
    <row r="630" spans="1:18" x14ac:dyDescent="0.25">
      <c r="A630" t="s">
        <v>213</v>
      </c>
      <c r="B630" t="s">
        <v>2515</v>
      </c>
      <c r="C630" t="s">
        <v>3991</v>
      </c>
      <c r="D630">
        <v>2.9871569861999898</v>
      </c>
      <c r="E630">
        <v>6.9713859861999996</v>
      </c>
      <c r="F630">
        <v>3.984229</v>
      </c>
      <c r="G630">
        <v>-1.076654</v>
      </c>
      <c r="H630">
        <v>2.907575</v>
      </c>
      <c r="I630">
        <v>44</v>
      </c>
      <c r="J630" t="s">
        <v>4440</v>
      </c>
      <c r="P630" t="b">
        <f t="shared" si="27"/>
        <v>0</v>
      </c>
      <c r="Q630" t="b">
        <f t="shared" si="28"/>
        <v>0</v>
      </c>
      <c r="R630" t="b">
        <f t="shared" si="29"/>
        <v>0</v>
      </c>
    </row>
    <row r="631" spans="1:18" x14ac:dyDescent="0.25">
      <c r="A631" t="s">
        <v>189</v>
      </c>
      <c r="B631" t="s">
        <v>1980</v>
      </c>
      <c r="C631" t="s">
        <v>3469</v>
      </c>
      <c r="D631">
        <v>2.6394633648000001</v>
      </c>
      <c r="E631">
        <v>4.4569463648000003</v>
      </c>
      <c r="F631">
        <v>1.817483</v>
      </c>
      <c r="G631">
        <v>2.366581</v>
      </c>
      <c r="H631">
        <v>4.1840640000000002</v>
      </c>
      <c r="I631">
        <v>68</v>
      </c>
      <c r="J631" t="s">
        <v>4440</v>
      </c>
      <c r="P631" t="b">
        <f t="shared" si="27"/>
        <v>0</v>
      </c>
      <c r="Q631" t="b">
        <f t="shared" si="28"/>
        <v>0</v>
      </c>
      <c r="R631" t="b">
        <f t="shared" si="29"/>
        <v>0</v>
      </c>
    </row>
    <row r="632" spans="1:18" x14ac:dyDescent="0.25">
      <c r="A632" t="s">
        <v>256</v>
      </c>
      <c r="B632" t="s">
        <v>2135</v>
      </c>
      <c r="C632" t="s">
        <v>3622</v>
      </c>
      <c r="D632">
        <v>3.2523491732999998</v>
      </c>
      <c r="E632">
        <v>6.2406181732999997</v>
      </c>
      <c r="F632">
        <v>2.9882689999999998</v>
      </c>
      <c r="G632">
        <v>-0.86377800000000005</v>
      </c>
      <c r="H632">
        <v>2.1244909999999999</v>
      </c>
      <c r="I632">
        <v>96</v>
      </c>
      <c r="J632" t="s">
        <v>4440</v>
      </c>
      <c r="P632" t="b">
        <f t="shared" si="27"/>
        <v>0</v>
      </c>
      <c r="Q632" t="b">
        <f t="shared" si="28"/>
        <v>0</v>
      </c>
      <c r="R632" t="b">
        <f t="shared" si="29"/>
        <v>0</v>
      </c>
    </row>
    <row r="633" spans="1:18" x14ac:dyDescent="0.25">
      <c r="A633" t="s">
        <v>5877</v>
      </c>
      <c r="B633" t="s">
        <v>6196</v>
      </c>
      <c r="C633" t="s">
        <v>6489</v>
      </c>
      <c r="D633">
        <v>3.8092803473000001</v>
      </c>
      <c r="E633">
        <v>7.8163853472999998</v>
      </c>
      <c r="F633">
        <v>4.0071050000000001</v>
      </c>
      <c r="G633">
        <v>-1.6168750000000001</v>
      </c>
      <c r="H633">
        <v>2.3902299999999999</v>
      </c>
      <c r="I633">
        <v>102</v>
      </c>
      <c r="J633" t="s">
        <v>4440</v>
      </c>
      <c r="P633" t="b">
        <f t="shared" si="27"/>
        <v>0</v>
      </c>
      <c r="Q633" t="b">
        <f t="shared" si="28"/>
        <v>0</v>
      </c>
      <c r="R633" t="b">
        <f t="shared" si="29"/>
        <v>0</v>
      </c>
    </row>
    <row r="634" spans="1:18" x14ac:dyDescent="0.25">
      <c r="A634" t="s">
        <v>5937</v>
      </c>
      <c r="B634" t="s">
        <v>6256</v>
      </c>
      <c r="C634" t="s">
        <v>6544</v>
      </c>
      <c r="D634">
        <v>3.7611150331999901</v>
      </c>
      <c r="E634">
        <v>7.9234530331999897</v>
      </c>
      <c r="F634">
        <v>4.1623380000000001</v>
      </c>
      <c r="G634">
        <v>-1.4050990000000001</v>
      </c>
      <c r="H634">
        <v>2.7572390000000002</v>
      </c>
      <c r="I634">
        <v>58</v>
      </c>
      <c r="J634" t="s">
        <v>4440</v>
      </c>
      <c r="P634" t="b">
        <f t="shared" si="27"/>
        <v>0</v>
      </c>
      <c r="Q634" t="b">
        <f t="shared" si="28"/>
        <v>0</v>
      </c>
      <c r="R634" t="b">
        <f t="shared" si="29"/>
        <v>0</v>
      </c>
    </row>
    <row r="635" spans="1:18" x14ac:dyDescent="0.25">
      <c r="A635" t="s">
        <v>4973</v>
      </c>
      <c r="B635" t="s">
        <v>5600</v>
      </c>
      <c r="C635" t="s">
        <v>5601</v>
      </c>
      <c r="D635">
        <v>4.4140716172000003</v>
      </c>
      <c r="E635">
        <v>6.4538396171999999</v>
      </c>
      <c r="F635">
        <v>2.039768</v>
      </c>
      <c r="G635">
        <v>-0.40581400000000001</v>
      </c>
      <c r="H635">
        <v>1.6339539999999999</v>
      </c>
      <c r="I635">
        <v>274</v>
      </c>
      <c r="J635" t="s">
        <v>4440</v>
      </c>
      <c r="P635" t="b">
        <f t="shared" si="27"/>
        <v>0</v>
      </c>
      <c r="Q635" t="b">
        <f t="shared" si="28"/>
        <v>0</v>
      </c>
      <c r="R635" t="b">
        <f t="shared" si="29"/>
        <v>0</v>
      </c>
    </row>
    <row r="636" spans="1:18" x14ac:dyDescent="0.25">
      <c r="A636" t="s">
        <v>1089</v>
      </c>
      <c r="B636" t="s">
        <v>2410</v>
      </c>
      <c r="C636" t="s">
        <v>3890</v>
      </c>
      <c r="D636">
        <v>3.1279500284999999</v>
      </c>
      <c r="E636">
        <v>7.1713730284999997</v>
      </c>
      <c r="F636">
        <v>4.0434229999999998</v>
      </c>
      <c r="G636">
        <v>-2.0575600000000001</v>
      </c>
      <c r="H636">
        <v>1.9858629999999999</v>
      </c>
      <c r="I636">
        <v>84</v>
      </c>
      <c r="J636" t="s">
        <v>4440</v>
      </c>
      <c r="P636" t="b">
        <f t="shared" si="27"/>
        <v>0</v>
      </c>
      <c r="Q636" t="b">
        <f t="shared" si="28"/>
        <v>0</v>
      </c>
      <c r="R636" t="b">
        <f t="shared" si="29"/>
        <v>0</v>
      </c>
    </row>
    <row r="637" spans="1:18" x14ac:dyDescent="0.25">
      <c r="A637" t="s">
        <v>949</v>
      </c>
      <c r="B637" t="s">
        <v>2771</v>
      </c>
      <c r="C637" t="s">
        <v>4236</v>
      </c>
      <c r="D637">
        <v>3.1622150659999999</v>
      </c>
      <c r="E637">
        <v>7.2064150659999999</v>
      </c>
      <c r="F637">
        <v>4.0442</v>
      </c>
      <c r="G637">
        <v>-2.0799560000000001</v>
      </c>
      <c r="H637">
        <v>1.9642440000000001</v>
      </c>
      <c r="I637">
        <v>84</v>
      </c>
      <c r="J637" t="s">
        <v>4440</v>
      </c>
      <c r="P637" t="b">
        <f t="shared" si="27"/>
        <v>0</v>
      </c>
      <c r="Q637" t="b">
        <f t="shared" si="28"/>
        <v>0</v>
      </c>
      <c r="R637" t="b">
        <f t="shared" si="29"/>
        <v>0</v>
      </c>
    </row>
    <row r="638" spans="1:18" x14ac:dyDescent="0.25">
      <c r="A638" t="s">
        <v>206</v>
      </c>
      <c r="B638" t="s">
        <v>2253</v>
      </c>
      <c r="C638" t="s">
        <v>3738</v>
      </c>
      <c r="D638">
        <v>2.7733134291999999</v>
      </c>
      <c r="E638">
        <v>6.7088534291999897</v>
      </c>
      <c r="F638">
        <v>3.9355399999999898</v>
      </c>
      <c r="G638">
        <v>-1.930731</v>
      </c>
      <c r="H638">
        <v>2.0048089999999998</v>
      </c>
      <c r="I638">
        <v>84</v>
      </c>
      <c r="J638" t="s">
        <v>4440</v>
      </c>
      <c r="P638" t="b">
        <f t="shared" si="27"/>
        <v>0</v>
      </c>
      <c r="Q638" t="b">
        <f t="shared" si="28"/>
        <v>0</v>
      </c>
      <c r="R638" t="b">
        <f t="shared" si="29"/>
        <v>0</v>
      </c>
    </row>
    <row r="639" spans="1:18" x14ac:dyDescent="0.25">
      <c r="A639" t="s">
        <v>457</v>
      </c>
      <c r="B639" t="s">
        <v>1939</v>
      </c>
      <c r="C639" t="s">
        <v>3428</v>
      </c>
      <c r="D639">
        <v>3.1664646346</v>
      </c>
      <c r="E639">
        <v>7.2066786346000002</v>
      </c>
      <c r="F639">
        <v>4.0402139999999997</v>
      </c>
      <c r="G639">
        <v>-2.050319</v>
      </c>
      <c r="H639">
        <v>1.989895</v>
      </c>
      <c r="I639">
        <v>84</v>
      </c>
      <c r="J639" t="s">
        <v>4440</v>
      </c>
      <c r="P639" t="b">
        <f t="shared" si="27"/>
        <v>0</v>
      </c>
      <c r="Q639" t="b">
        <f t="shared" si="28"/>
        <v>0</v>
      </c>
      <c r="R639" t="b">
        <f t="shared" si="29"/>
        <v>0</v>
      </c>
    </row>
    <row r="640" spans="1:18" x14ac:dyDescent="0.25">
      <c r="A640" t="s">
        <v>1406</v>
      </c>
      <c r="B640" t="s">
        <v>2697</v>
      </c>
      <c r="C640" t="s">
        <v>4167</v>
      </c>
      <c r="D640">
        <v>3.6784652931999902</v>
      </c>
      <c r="E640">
        <v>6.1557202931999999</v>
      </c>
      <c r="F640">
        <v>2.477255</v>
      </c>
      <c r="G640">
        <v>-3.4327740000000002</v>
      </c>
      <c r="H640">
        <v>-0.95551900000000001</v>
      </c>
      <c r="I640">
        <v>102</v>
      </c>
      <c r="J640" t="s">
        <v>4440</v>
      </c>
      <c r="P640" t="b">
        <f t="shared" si="27"/>
        <v>1</v>
      </c>
      <c r="Q640" t="b">
        <f t="shared" si="28"/>
        <v>0</v>
      </c>
      <c r="R640" t="b">
        <f t="shared" si="29"/>
        <v>0</v>
      </c>
    </row>
    <row r="641" spans="1:18" x14ac:dyDescent="0.25">
      <c r="A641" t="s">
        <v>4627</v>
      </c>
      <c r="B641" t="s">
        <v>4710</v>
      </c>
      <c r="C641" t="s">
        <v>5350</v>
      </c>
      <c r="D641">
        <v>4.2793554142000003</v>
      </c>
      <c r="E641">
        <v>6.1434044141999999</v>
      </c>
      <c r="F641">
        <v>1.8640490000000001</v>
      </c>
      <c r="G641">
        <v>-0.14618800000000001</v>
      </c>
      <c r="H641">
        <v>1.7178610000000001</v>
      </c>
      <c r="I641">
        <v>89</v>
      </c>
      <c r="J641" t="s">
        <v>4440</v>
      </c>
      <c r="P641" t="b">
        <f t="shared" si="27"/>
        <v>0</v>
      </c>
      <c r="Q641" t="b">
        <f t="shared" si="28"/>
        <v>0</v>
      </c>
      <c r="R641" t="b">
        <f t="shared" si="29"/>
        <v>0</v>
      </c>
    </row>
    <row r="642" spans="1:18" x14ac:dyDescent="0.25">
      <c r="A642" t="s">
        <v>781</v>
      </c>
      <c r="B642" t="s">
        <v>2144</v>
      </c>
      <c r="C642" t="s">
        <v>3631</v>
      </c>
      <c r="D642">
        <v>4.1857619347999897</v>
      </c>
      <c r="E642">
        <v>6.6735819347999996</v>
      </c>
      <c r="F642">
        <v>2.4878200000000001</v>
      </c>
      <c r="G642">
        <v>0.184611</v>
      </c>
      <c r="H642">
        <v>2.672431</v>
      </c>
      <c r="I642">
        <v>62</v>
      </c>
      <c r="J642" t="s">
        <v>4440</v>
      </c>
      <c r="P642" t="b">
        <f t="shared" si="27"/>
        <v>0</v>
      </c>
      <c r="Q642" t="b">
        <f t="shared" si="28"/>
        <v>0</v>
      </c>
      <c r="R642" t="b">
        <f t="shared" si="29"/>
        <v>0</v>
      </c>
    </row>
    <row r="643" spans="1:18" x14ac:dyDescent="0.25">
      <c r="A643" t="s">
        <v>243</v>
      </c>
      <c r="B643" t="s">
        <v>2866</v>
      </c>
      <c r="C643" t="s">
        <v>4330</v>
      </c>
      <c r="D643">
        <v>2.5308661718000001</v>
      </c>
      <c r="E643">
        <v>5.6974731717999996</v>
      </c>
      <c r="F643">
        <v>3.1666069999999999</v>
      </c>
      <c r="G643">
        <v>-1.497377</v>
      </c>
      <c r="H643">
        <v>1.66923</v>
      </c>
      <c r="I643">
        <v>78</v>
      </c>
      <c r="J643" t="s">
        <v>4440</v>
      </c>
      <c r="P643" t="b">
        <f t="shared" ref="P643:P706" si="30">IF(AND($M$5 &lt; -D643, $M$4 &gt; -E643, F643 &gt; 1.9, F643 &lt; 2.5), TRUE, FALSE)</f>
        <v>0</v>
      </c>
      <c r="Q643" t="b">
        <f t="shared" ref="Q643:Q706" si="31">IF(AND($M$6 &lt; -D643, $M$4 &gt; -E643, F643 &gt; 1.9, F643 &lt; 2.5), TRUE, FALSE)</f>
        <v>0</v>
      </c>
      <c r="R643" t="b">
        <f t="shared" ref="R643:R706" si="32">IF(AND($M$7 &lt; -D643, $M$4 &gt; -E643, F643 &gt; 1.9, F643 &lt; 2.5), TRUE, FALSE)</f>
        <v>0</v>
      </c>
    </row>
    <row r="644" spans="1:18" x14ac:dyDescent="0.25">
      <c r="A644" t="s">
        <v>5746</v>
      </c>
      <c r="B644" t="s">
        <v>6065</v>
      </c>
      <c r="C644" t="s">
        <v>6364</v>
      </c>
      <c r="D644">
        <v>2.7634636949</v>
      </c>
      <c r="E644">
        <v>6.0119926949</v>
      </c>
      <c r="F644">
        <v>3.2485289999999898</v>
      </c>
      <c r="G644">
        <v>-0.402474</v>
      </c>
      <c r="H644">
        <v>2.8460549999999998</v>
      </c>
      <c r="I644">
        <v>102</v>
      </c>
      <c r="J644" t="s">
        <v>4440</v>
      </c>
      <c r="P644" t="b">
        <f t="shared" si="30"/>
        <v>0</v>
      </c>
      <c r="Q644" t="b">
        <f t="shared" si="31"/>
        <v>0</v>
      </c>
      <c r="R644" t="b">
        <f t="shared" si="32"/>
        <v>0</v>
      </c>
    </row>
    <row r="645" spans="1:18" x14ac:dyDescent="0.25">
      <c r="A645" t="s">
        <v>4800</v>
      </c>
      <c r="B645" t="s">
        <v>5579</v>
      </c>
      <c r="C645" t="s">
        <v>5580</v>
      </c>
      <c r="D645">
        <v>2.8758890098999998</v>
      </c>
      <c r="E645">
        <v>5.5629370098999997</v>
      </c>
      <c r="F645">
        <v>2.6870479999999999</v>
      </c>
      <c r="G645">
        <v>0.217943</v>
      </c>
      <c r="H645">
        <v>2.9049909999999999</v>
      </c>
      <c r="I645">
        <v>104</v>
      </c>
      <c r="J645" t="s">
        <v>4440</v>
      </c>
      <c r="P645" t="b">
        <f t="shared" si="30"/>
        <v>0</v>
      </c>
      <c r="Q645" t="b">
        <f t="shared" si="31"/>
        <v>0</v>
      </c>
      <c r="R645" t="b">
        <f t="shared" si="32"/>
        <v>0</v>
      </c>
    </row>
    <row r="646" spans="1:18" x14ac:dyDescent="0.25">
      <c r="A646" t="s">
        <v>496</v>
      </c>
      <c r="B646" t="s">
        <v>1751</v>
      </c>
      <c r="C646" t="s">
        <v>3240</v>
      </c>
      <c r="D646">
        <v>4.2531674288999897</v>
      </c>
      <c r="E646">
        <v>6.8316534288999904</v>
      </c>
      <c r="F646">
        <v>2.5784859999999998</v>
      </c>
      <c r="G646">
        <v>-4.3955729999999997</v>
      </c>
      <c r="H646">
        <v>-1.8170869999999999</v>
      </c>
      <c r="I646">
        <v>464</v>
      </c>
      <c r="J646" t="s">
        <v>4440</v>
      </c>
      <c r="P646" t="b">
        <f t="shared" si="30"/>
        <v>0</v>
      </c>
      <c r="Q646" t="b">
        <f t="shared" si="31"/>
        <v>0</v>
      </c>
      <c r="R646" t="b">
        <f t="shared" si="32"/>
        <v>0</v>
      </c>
    </row>
    <row r="647" spans="1:18" x14ac:dyDescent="0.25">
      <c r="A647" t="s">
        <v>1422</v>
      </c>
      <c r="B647" t="s">
        <v>1626</v>
      </c>
      <c r="C647" t="s">
        <v>3116</v>
      </c>
      <c r="D647">
        <v>4.1060431654</v>
      </c>
      <c r="E647">
        <v>6.2369911654000001</v>
      </c>
      <c r="F647">
        <v>2.1309480000000001</v>
      </c>
      <c r="G647">
        <v>-0.44098100000000001</v>
      </c>
      <c r="H647">
        <v>1.689967</v>
      </c>
      <c r="I647">
        <v>88</v>
      </c>
      <c r="J647" t="s">
        <v>4440</v>
      </c>
      <c r="P647" t="b">
        <f t="shared" si="30"/>
        <v>0</v>
      </c>
      <c r="Q647" t="b">
        <f t="shared" si="31"/>
        <v>0</v>
      </c>
      <c r="R647" t="b">
        <f t="shared" si="32"/>
        <v>0</v>
      </c>
    </row>
    <row r="648" spans="1:18" x14ac:dyDescent="0.25">
      <c r="A648" t="s">
        <v>1115</v>
      </c>
      <c r="B648" t="s">
        <v>1523</v>
      </c>
      <c r="C648" t="s">
        <v>3012</v>
      </c>
      <c r="D648">
        <v>3.01724857829999</v>
      </c>
      <c r="E648">
        <v>5.3909295782999997</v>
      </c>
      <c r="F648">
        <v>2.3736809999999999</v>
      </c>
      <c r="G648">
        <v>1.344355</v>
      </c>
      <c r="H648">
        <v>3.7180360000000001</v>
      </c>
      <c r="I648">
        <v>60</v>
      </c>
      <c r="J648" t="s">
        <v>4440</v>
      </c>
      <c r="P648" t="b">
        <f t="shared" si="30"/>
        <v>0</v>
      </c>
      <c r="Q648" t="b">
        <f t="shared" si="31"/>
        <v>0</v>
      </c>
      <c r="R648" t="b">
        <f t="shared" si="32"/>
        <v>0</v>
      </c>
    </row>
    <row r="649" spans="1:18" x14ac:dyDescent="0.25">
      <c r="A649" t="s">
        <v>704</v>
      </c>
      <c r="B649" t="s">
        <v>2310</v>
      </c>
      <c r="C649" t="s">
        <v>3793</v>
      </c>
      <c r="D649">
        <v>3.6277713277000001</v>
      </c>
      <c r="E649">
        <v>6.2654373276999999</v>
      </c>
      <c r="F649">
        <v>2.6376659999999998</v>
      </c>
      <c r="G649">
        <v>0.121114</v>
      </c>
      <c r="H649">
        <v>2.7587799999999998</v>
      </c>
      <c r="I649">
        <v>144</v>
      </c>
      <c r="J649" t="s">
        <v>4440</v>
      </c>
      <c r="P649" t="b">
        <f t="shared" si="30"/>
        <v>0</v>
      </c>
      <c r="Q649" t="b">
        <f t="shared" si="31"/>
        <v>0</v>
      </c>
      <c r="R649" t="b">
        <f t="shared" si="32"/>
        <v>0</v>
      </c>
    </row>
    <row r="650" spans="1:18" x14ac:dyDescent="0.25">
      <c r="A650" t="s">
        <v>4651</v>
      </c>
      <c r="B650" t="s">
        <v>4663</v>
      </c>
      <c r="C650" t="s">
        <v>5062</v>
      </c>
      <c r="D650">
        <v>3.1896486015000001</v>
      </c>
      <c r="E650">
        <v>5.5807836015000003</v>
      </c>
      <c r="F650">
        <v>2.3911349999999998</v>
      </c>
      <c r="G650">
        <v>-1.349764</v>
      </c>
      <c r="H650">
        <v>1.041371</v>
      </c>
      <c r="I650">
        <v>136</v>
      </c>
      <c r="J650" t="s">
        <v>4440</v>
      </c>
      <c r="P650" t="b">
        <f t="shared" si="30"/>
        <v>0</v>
      </c>
      <c r="Q650" t="b">
        <f t="shared" si="31"/>
        <v>0</v>
      </c>
      <c r="R650" t="b">
        <f t="shared" si="32"/>
        <v>0</v>
      </c>
    </row>
    <row r="651" spans="1:18" x14ac:dyDescent="0.25">
      <c r="A651" t="s">
        <v>4823</v>
      </c>
      <c r="B651" t="s">
        <v>5666</v>
      </c>
      <c r="C651" t="s">
        <v>5667</v>
      </c>
      <c r="D651">
        <v>2.2812535485000001</v>
      </c>
      <c r="E651">
        <v>4.5911765485</v>
      </c>
      <c r="F651">
        <v>2.3099229999999999</v>
      </c>
      <c r="G651">
        <v>1.0160499999999999</v>
      </c>
      <c r="H651">
        <v>3.3259729999999998</v>
      </c>
      <c r="I651">
        <v>88</v>
      </c>
      <c r="J651" t="s">
        <v>4440</v>
      </c>
      <c r="P651" t="b">
        <f t="shared" si="30"/>
        <v>0</v>
      </c>
      <c r="Q651" t="b">
        <f t="shared" si="31"/>
        <v>0</v>
      </c>
      <c r="R651" t="b">
        <f t="shared" si="32"/>
        <v>0</v>
      </c>
    </row>
    <row r="652" spans="1:18" x14ac:dyDescent="0.25">
      <c r="A652" t="s">
        <v>1424</v>
      </c>
      <c r="B652" t="s">
        <v>2614</v>
      </c>
      <c r="C652" t="s">
        <v>4084</v>
      </c>
      <c r="D652">
        <v>1.8631944731000001</v>
      </c>
      <c r="E652">
        <v>4.5313834731</v>
      </c>
      <c r="F652">
        <v>2.6681889999999999</v>
      </c>
      <c r="G652">
        <v>0.89709000000000005</v>
      </c>
      <c r="H652">
        <v>3.5652789999999999</v>
      </c>
      <c r="I652">
        <v>48</v>
      </c>
      <c r="J652" t="s">
        <v>4440</v>
      </c>
      <c r="P652" t="b">
        <f t="shared" si="30"/>
        <v>0</v>
      </c>
      <c r="Q652" t="b">
        <f t="shared" si="31"/>
        <v>0</v>
      </c>
      <c r="R652" t="b">
        <f t="shared" si="32"/>
        <v>0</v>
      </c>
    </row>
    <row r="653" spans="1:18" x14ac:dyDescent="0.25">
      <c r="A653" t="s">
        <v>350</v>
      </c>
      <c r="B653" t="s">
        <v>2379</v>
      </c>
      <c r="C653" t="s">
        <v>3860</v>
      </c>
      <c r="D653">
        <v>2.7526609727000002</v>
      </c>
      <c r="E653">
        <v>7.0292189726999998</v>
      </c>
      <c r="F653">
        <v>4.2765579999999996</v>
      </c>
      <c r="G653">
        <v>-1.167913</v>
      </c>
      <c r="H653">
        <v>3.1086450000000001</v>
      </c>
      <c r="I653">
        <v>106</v>
      </c>
      <c r="J653" t="s">
        <v>4440</v>
      </c>
      <c r="P653" t="b">
        <f t="shared" si="30"/>
        <v>0</v>
      </c>
      <c r="Q653" t="b">
        <f t="shared" si="31"/>
        <v>0</v>
      </c>
      <c r="R653" t="b">
        <f t="shared" si="32"/>
        <v>0</v>
      </c>
    </row>
    <row r="654" spans="1:18" x14ac:dyDescent="0.25">
      <c r="A654" t="s">
        <v>290</v>
      </c>
      <c r="B654" t="s">
        <v>2950</v>
      </c>
      <c r="C654" t="s">
        <v>3860</v>
      </c>
      <c r="D654">
        <v>2.6975957652</v>
      </c>
      <c r="E654">
        <v>6.7938637652000002</v>
      </c>
      <c r="F654">
        <v>4.0962680000000002</v>
      </c>
      <c r="G654">
        <v>-0.84890600000000005</v>
      </c>
      <c r="H654">
        <v>3.2473619999999999</v>
      </c>
      <c r="I654">
        <v>106</v>
      </c>
      <c r="J654" t="s">
        <v>4440</v>
      </c>
      <c r="P654" t="b">
        <f t="shared" si="30"/>
        <v>0</v>
      </c>
      <c r="Q654" t="b">
        <f t="shared" si="31"/>
        <v>0</v>
      </c>
      <c r="R654" t="b">
        <f t="shared" si="32"/>
        <v>0</v>
      </c>
    </row>
    <row r="655" spans="1:18" x14ac:dyDescent="0.25">
      <c r="A655" t="s">
        <v>4923</v>
      </c>
      <c r="B655" t="s">
        <v>5538</v>
      </c>
      <c r="C655" t="s">
        <v>5539</v>
      </c>
      <c r="D655">
        <v>2.7929381684999899</v>
      </c>
      <c r="E655">
        <v>6.7148511684999903</v>
      </c>
      <c r="F655">
        <v>3.921913</v>
      </c>
      <c r="G655">
        <v>-1.262521</v>
      </c>
      <c r="H655">
        <v>2.659392</v>
      </c>
      <c r="I655">
        <v>94</v>
      </c>
      <c r="J655" t="s">
        <v>4440</v>
      </c>
      <c r="P655" t="b">
        <f t="shared" si="30"/>
        <v>0</v>
      </c>
      <c r="Q655" t="b">
        <f t="shared" si="31"/>
        <v>0</v>
      </c>
      <c r="R655" t="b">
        <f t="shared" si="32"/>
        <v>0</v>
      </c>
    </row>
    <row r="656" spans="1:18" x14ac:dyDescent="0.25">
      <c r="A656" t="s">
        <v>123</v>
      </c>
      <c r="B656" t="s">
        <v>2398</v>
      </c>
      <c r="C656" t="s">
        <v>3879</v>
      </c>
      <c r="D656">
        <v>3.9644156248999902</v>
      </c>
      <c r="E656">
        <v>5.9361416248999896</v>
      </c>
      <c r="F656">
        <v>1.9717259999999901</v>
      </c>
      <c r="G656">
        <v>-6.0921999999999997E-2</v>
      </c>
      <c r="H656">
        <v>1.9108039999999999</v>
      </c>
      <c r="I656">
        <v>68</v>
      </c>
      <c r="J656" t="s">
        <v>4440</v>
      </c>
      <c r="P656" t="b">
        <f t="shared" si="30"/>
        <v>0</v>
      </c>
      <c r="Q656" t="b">
        <f t="shared" si="31"/>
        <v>0</v>
      </c>
      <c r="R656" t="b">
        <f t="shared" si="32"/>
        <v>0</v>
      </c>
    </row>
    <row r="657" spans="1:18" x14ac:dyDescent="0.25">
      <c r="A657" t="s">
        <v>1259</v>
      </c>
      <c r="B657" t="s">
        <v>1616</v>
      </c>
      <c r="C657" t="s">
        <v>3106</v>
      </c>
      <c r="D657">
        <v>5.1559799870000003</v>
      </c>
      <c r="E657">
        <v>8.0497209870000006</v>
      </c>
      <c r="F657">
        <v>2.8937409999999999</v>
      </c>
      <c r="G657">
        <v>-2.4051650000000002</v>
      </c>
      <c r="H657">
        <v>0.48857600000000001</v>
      </c>
      <c r="I657">
        <v>118</v>
      </c>
      <c r="J657" t="s">
        <v>4440</v>
      </c>
      <c r="P657" t="b">
        <f t="shared" si="30"/>
        <v>0</v>
      </c>
      <c r="Q657" t="b">
        <f t="shared" si="31"/>
        <v>0</v>
      </c>
      <c r="R657" t="b">
        <f t="shared" si="32"/>
        <v>0</v>
      </c>
    </row>
    <row r="658" spans="1:18" x14ac:dyDescent="0.25">
      <c r="A658" t="s">
        <v>1478</v>
      </c>
      <c r="B658" t="s">
        <v>2698</v>
      </c>
      <c r="C658" t="s">
        <v>4168</v>
      </c>
      <c r="D658">
        <v>3.3403213932</v>
      </c>
      <c r="E658">
        <v>7.0730733931999996</v>
      </c>
      <c r="F658">
        <v>3.7327520000000001</v>
      </c>
      <c r="G658">
        <v>-0.99849500000000002</v>
      </c>
      <c r="H658">
        <v>2.7342569999999999</v>
      </c>
      <c r="I658">
        <v>60</v>
      </c>
      <c r="J658" t="s">
        <v>4440</v>
      </c>
      <c r="P658" t="b">
        <f t="shared" si="30"/>
        <v>0</v>
      </c>
      <c r="Q658" t="b">
        <f t="shared" si="31"/>
        <v>0</v>
      </c>
      <c r="R658" t="b">
        <f t="shared" si="32"/>
        <v>0</v>
      </c>
    </row>
    <row r="659" spans="1:18" x14ac:dyDescent="0.25">
      <c r="A659" t="s">
        <v>579</v>
      </c>
      <c r="B659" t="s">
        <v>2285</v>
      </c>
      <c r="C659" t="s">
        <v>3769</v>
      </c>
      <c r="D659">
        <v>3.9215201683999998</v>
      </c>
      <c r="E659">
        <v>6.0840141684000004</v>
      </c>
      <c r="F659">
        <v>2.1624939999999899</v>
      </c>
      <c r="G659">
        <v>0.74086700000000005</v>
      </c>
      <c r="H659">
        <v>2.9033609999999999</v>
      </c>
      <c r="I659">
        <v>126</v>
      </c>
      <c r="J659" t="s">
        <v>4440</v>
      </c>
      <c r="P659" t="b">
        <f t="shared" si="30"/>
        <v>0</v>
      </c>
      <c r="Q659" t="b">
        <f t="shared" si="31"/>
        <v>0</v>
      </c>
      <c r="R659" t="b">
        <f t="shared" si="32"/>
        <v>0</v>
      </c>
    </row>
    <row r="660" spans="1:18" x14ac:dyDescent="0.25">
      <c r="A660" t="s">
        <v>1418</v>
      </c>
      <c r="B660" t="s">
        <v>2724</v>
      </c>
      <c r="C660" t="s">
        <v>4192</v>
      </c>
      <c r="D660">
        <v>2.3026149149999999</v>
      </c>
      <c r="E660">
        <v>6.1074169149999999</v>
      </c>
      <c r="F660">
        <v>3.8048019999999898</v>
      </c>
      <c r="G660">
        <v>-0.868927</v>
      </c>
      <c r="H660">
        <v>2.9358749999999998</v>
      </c>
      <c r="I660">
        <v>78</v>
      </c>
      <c r="J660" t="s">
        <v>4440</v>
      </c>
      <c r="P660" t="b">
        <f t="shared" si="30"/>
        <v>0</v>
      </c>
      <c r="Q660" t="b">
        <f t="shared" si="31"/>
        <v>0</v>
      </c>
      <c r="R660" t="b">
        <f t="shared" si="32"/>
        <v>0</v>
      </c>
    </row>
    <row r="661" spans="1:18" x14ac:dyDescent="0.25">
      <c r="A661" t="s">
        <v>4822</v>
      </c>
      <c r="B661" t="s">
        <v>5449</v>
      </c>
      <c r="C661" t="s">
        <v>5450</v>
      </c>
      <c r="D661">
        <v>4.5152592183999998</v>
      </c>
      <c r="E661">
        <v>6.6765472183999997</v>
      </c>
      <c r="F661">
        <v>2.1612879999999999</v>
      </c>
      <c r="G661">
        <v>-0.76302300000000001</v>
      </c>
      <c r="H661">
        <v>1.3982650000000001</v>
      </c>
      <c r="I661">
        <v>90</v>
      </c>
      <c r="J661" t="s">
        <v>4440</v>
      </c>
      <c r="P661" t="b">
        <f t="shared" si="30"/>
        <v>0</v>
      </c>
      <c r="Q661" t="b">
        <f t="shared" si="31"/>
        <v>0</v>
      </c>
      <c r="R661" t="b">
        <f t="shared" si="32"/>
        <v>0</v>
      </c>
    </row>
    <row r="662" spans="1:18" x14ac:dyDescent="0.25">
      <c r="A662" t="s">
        <v>5764</v>
      </c>
      <c r="B662" t="s">
        <v>6083</v>
      </c>
      <c r="C662" t="s">
        <v>6380</v>
      </c>
      <c r="D662">
        <v>3.5359223015999901</v>
      </c>
      <c r="E662">
        <v>7.1365093015999896</v>
      </c>
      <c r="F662">
        <v>3.600587</v>
      </c>
      <c r="G662">
        <v>-1.9845699999999999</v>
      </c>
      <c r="H662">
        <v>1.616017</v>
      </c>
      <c r="I662">
        <v>114</v>
      </c>
      <c r="J662" t="s">
        <v>4440</v>
      </c>
      <c r="P662" t="b">
        <f t="shared" si="30"/>
        <v>0</v>
      </c>
      <c r="Q662" t="b">
        <f t="shared" si="31"/>
        <v>0</v>
      </c>
      <c r="R662" t="b">
        <f t="shared" si="32"/>
        <v>0</v>
      </c>
    </row>
    <row r="663" spans="1:18" x14ac:dyDescent="0.25">
      <c r="A663" t="s">
        <v>1041</v>
      </c>
      <c r="B663" t="s">
        <v>1917</v>
      </c>
      <c r="C663" t="s">
        <v>3406</v>
      </c>
      <c r="D663">
        <v>3.1569830456999899</v>
      </c>
      <c r="E663">
        <v>7.1021030456999998</v>
      </c>
      <c r="F663">
        <v>3.9451200000000002</v>
      </c>
      <c r="G663">
        <v>-2.1444220000000001</v>
      </c>
      <c r="H663">
        <v>1.8006979999999999</v>
      </c>
      <c r="I663">
        <v>98</v>
      </c>
      <c r="J663" t="s">
        <v>4440</v>
      </c>
      <c r="P663" t="b">
        <f t="shared" si="30"/>
        <v>0</v>
      </c>
      <c r="Q663" t="b">
        <f t="shared" si="31"/>
        <v>0</v>
      </c>
      <c r="R663" t="b">
        <f t="shared" si="32"/>
        <v>0</v>
      </c>
    </row>
    <row r="664" spans="1:18" x14ac:dyDescent="0.25">
      <c r="A664" t="s">
        <v>1338</v>
      </c>
      <c r="B664" t="s">
        <v>1573</v>
      </c>
      <c r="C664" t="s">
        <v>3062</v>
      </c>
      <c r="D664">
        <v>3.1658680162999899</v>
      </c>
      <c r="E664">
        <v>7.1090000162999996</v>
      </c>
      <c r="F664">
        <v>3.9431319999999999</v>
      </c>
      <c r="G664">
        <v>-1.3000449999999999</v>
      </c>
      <c r="H664">
        <v>2.643087</v>
      </c>
      <c r="I664">
        <v>92</v>
      </c>
      <c r="J664" t="s">
        <v>4440</v>
      </c>
      <c r="P664" t="b">
        <f t="shared" si="30"/>
        <v>0</v>
      </c>
      <c r="Q664" t="b">
        <f t="shared" si="31"/>
        <v>0</v>
      </c>
      <c r="R664" t="b">
        <f t="shared" si="32"/>
        <v>0</v>
      </c>
    </row>
    <row r="665" spans="1:18" x14ac:dyDescent="0.25">
      <c r="A665" t="s">
        <v>4647</v>
      </c>
      <c r="B665" t="s">
        <v>4694</v>
      </c>
      <c r="C665" t="s">
        <v>5253</v>
      </c>
      <c r="D665">
        <v>3.3088700061999998</v>
      </c>
      <c r="E665">
        <v>6.2284580062000003</v>
      </c>
      <c r="F665">
        <v>2.9195880000000001</v>
      </c>
      <c r="G665">
        <v>-1.114239</v>
      </c>
      <c r="H665">
        <v>1.8053490000000001</v>
      </c>
      <c r="I665">
        <v>180</v>
      </c>
      <c r="J665" t="s">
        <v>4440</v>
      </c>
      <c r="P665" t="b">
        <f t="shared" si="30"/>
        <v>0</v>
      </c>
      <c r="Q665" t="b">
        <f t="shared" si="31"/>
        <v>0</v>
      </c>
      <c r="R665" t="b">
        <f t="shared" si="32"/>
        <v>0</v>
      </c>
    </row>
    <row r="666" spans="1:18" x14ac:dyDescent="0.25">
      <c r="A666" t="s">
        <v>344</v>
      </c>
      <c r="B666" t="s">
        <v>2384</v>
      </c>
      <c r="C666" t="s">
        <v>3865</v>
      </c>
      <c r="D666">
        <v>5.2466223558999996</v>
      </c>
      <c r="E666">
        <v>6.1081223559</v>
      </c>
      <c r="F666">
        <v>0.86149999999999904</v>
      </c>
      <c r="G666">
        <v>-3.7489710000000001</v>
      </c>
      <c r="H666">
        <v>-2.8874710000000001</v>
      </c>
      <c r="I666">
        <v>156</v>
      </c>
      <c r="J666" t="s">
        <v>4440</v>
      </c>
      <c r="P666" t="b">
        <f t="shared" si="30"/>
        <v>0</v>
      </c>
      <c r="Q666" t="b">
        <f t="shared" si="31"/>
        <v>0</v>
      </c>
      <c r="R666" t="b">
        <f t="shared" si="32"/>
        <v>0</v>
      </c>
    </row>
    <row r="667" spans="1:18" x14ac:dyDescent="0.25">
      <c r="A667" t="s">
        <v>475</v>
      </c>
      <c r="B667" t="s">
        <v>2858</v>
      </c>
      <c r="C667" t="s">
        <v>4322</v>
      </c>
      <c r="D667">
        <v>2.7958750445999998</v>
      </c>
      <c r="E667">
        <v>6.5421730446000002</v>
      </c>
      <c r="F667">
        <v>3.7462979999999999</v>
      </c>
      <c r="G667">
        <v>-1.5671870000000001</v>
      </c>
      <c r="H667">
        <v>2.1791109999999998</v>
      </c>
      <c r="I667">
        <v>61</v>
      </c>
      <c r="J667" t="s">
        <v>4440</v>
      </c>
      <c r="P667" t="b">
        <f t="shared" si="30"/>
        <v>0</v>
      </c>
      <c r="Q667" t="b">
        <f t="shared" si="31"/>
        <v>0</v>
      </c>
      <c r="R667" t="b">
        <f t="shared" si="32"/>
        <v>0</v>
      </c>
    </row>
    <row r="668" spans="1:18" x14ac:dyDescent="0.25">
      <c r="A668" t="s">
        <v>448</v>
      </c>
      <c r="B668" t="s">
        <v>2772</v>
      </c>
      <c r="C668" t="s">
        <v>4237</v>
      </c>
      <c r="D668">
        <v>3.1621451047</v>
      </c>
      <c r="E668">
        <v>5.8762591046999999</v>
      </c>
      <c r="F668">
        <v>2.7141139999999999</v>
      </c>
      <c r="G668">
        <v>-1.6917000000000001E-2</v>
      </c>
      <c r="H668">
        <v>2.6971970000000001</v>
      </c>
      <c r="I668">
        <v>116</v>
      </c>
      <c r="J668" t="s">
        <v>4440</v>
      </c>
      <c r="P668" t="b">
        <f t="shared" si="30"/>
        <v>0</v>
      </c>
      <c r="Q668" t="b">
        <f t="shared" si="31"/>
        <v>0</v>
      </c>
      <c r="R668" t="b">
        <f t="shared" si="32"/>
        <v>0</v>
      </c>
    </row>
    <row r="669" spans="1:18" x14ac:dyDescent="0.25">
      <c r="A669" t="s">
        <v>1035</v>
      </c>
      <c r="B669" t="s">
        <v>2918</v>
      </c>
      <c r="C669" t="s">
        <v>4377</v>
      </c>
      <c r="D669">
        <v>2.8797870968999999</v>
      </c>
      <c r="E669">
        <v>7.1927270968999997</v>
      </c>
      <c r="F669">
        <v>4.3129400000000002</v>
      </c>
      <c r="G669">
        <v>-0.89834099999999995</v>
      </c>
      <c r="H669">
        <v>3.4145989999999999</v>
      </c>
      <c r="I669">
        <v>76</v>
      </c>
      <c r="J669" t="s">
        <v>4440</v>
      </c>
      <c r="P669" t="b">
        <f t="shared" si="30"/>
        <v>0</v>
      </c>
      <c r="Q669" t="b">
        <f t="shared" si="31"/>
        <v>0</v>
      </c>
      <c r="R669" t="b">
        <f t="shared" si="32"/>
        <v>0</v>
      </c>
    </row>
    <row r="670" spans="1:18" x14ac:dyDescent="0.25">
      <c r="A670" t="s">
        <v>577</v>
      </c>
      <c r="B670" t="s">
        <v>2572</v>
      </c>
      <c r="C670" t="s">
        <v>4047</v>
      </c>
      <c r="D670">
        <v>3.2248090060000001</v>
      </c>
      <c r="E670">
        <v>6.0228390059999999</v>
      </c>
      <c r="F670">
        <v>2.7980299999999998</v>
      </c>
      <c r="G670">
        <v>-2.0867369999999998</v>
      </c>
      <c r="H670">
        <v>0.71129299999999995</v>
      </c>
      <c r="I670">
        <v>140</v>
      </c>
      <c r="J670" t="s">
        <v>4440</v>
      </c>
      <c r="P670" t="b">
        <f t="shared" si="30"/>
        <v>0</v>
      </c>
      <c r="Q670" t="b">
        <f t="shared" si="31"/>
        <v>0</v>
      </c>
      <c r="R670" t="b">
        <f t="shared" si="32"/>
        <v>0</v>
      </c>
    </row>
    <row r="671" spans="1:18" x14ac:dyDescent="0.25">
      <c r="A671" t="s">
        <v>77</v>
      </c>
      <c r="B671" t="s">
        <v>2349</v>
      </c>
      <c r="C671" t="s">
        <v>3569</v>
      </c>
      <c r="D671">
        <v>2.2470396812</v>
      </c>
      <c r="E671">
        <v>6.1222846812</v>
      </c>
      <c r="F671">
        <v>3.8752450000000001</v>
      </c>
      <c r="G671">
        <v>-1.240329</v>
      </c>
      <c r="H671">
        <v>2.634916</v>
      </c>
      <c r="I671">
        <v>41</v>
      </c>
      <c r="J671" t="s">
        <v>4440</v>
      </c>
      <c r="P671" t="b">
        <f t="shared" si="30"/>
        <v>0</v>
      </c>
      <c r="Q671" t="b">
        <f t="shared" si="31"/>
        <v>0</v>
      </c>
      <c r="R671" t="b">
        <f t="shared" si="32"/>
        <v>0</v>
      </c>
    </row>
    <row r="672" spans="1:18" x14ac:dyDescent="0.25">
      <c r="A672" t="s">
        <v>5697</v>
      </c>
      <c r="B672" t="s">
        <v>6016</v>
      </c>
      <c r="C672" t="s">
        <v>6318</v>
      </c>
      <c r="D672">
        <v>2.85849542609999</v>
      </c>
      <c r="E672">
        <v>6.7983994260999996</v>
      </c>
      <c r="F672">
        <v>3.9399039999999999</v>
      </c>
      <c r="G672">
        <v>-2.4568349999999999</v>
      </c>
      <c r="H672">
        <v>1.483069</v>
      </c>
      <c r="I672">
        <v>172</v>
      </c>
      <c r="J672" t="s">
        <v>4440</v>
      </c>
      <c r="P672" t="b">
        <f t="shared" si="30"/>
        <v>0</v>
      </c>
      <c r="Q672" t="b">
        <f t="shared" si="31"/>
        <v>0</v>
      </c>
      <c r="R672" t="b">
        <f t="shared" si="32"/>
        <v>0</v>
      </c>
    </row>
    <row r="673" spans="1:18" x14ac:dyDescent="0.25">
      <c r="A673" t="s">
        <v>648</v>
      </c>
      <c r="B673" t="s">
        <v>2963</v>
      </c>
      <c r="C673" t="s">
        <v>4417</v>
      </c>
      <c r="D673">
        <v>4.3200462763000003</v>
      </c>
      <c r="E673">
        <v>7.1517272762999999</v>
      </c>
      <c r="F673">
        <v>2.8316809999999899</v>
      </c>
      <c r="G673">
        <v>-1.9257359999999999</v>
      </c>
      <c r="H673">
        <v>0.905945</v>
      </c>
      <c r="I673">
        <v>28</v>
      </c>
      <c r="J673" t="s">
        <v>4440</v>
      </c>
      <c r="P673" t="b">
        <f t="shared" si="30"/>
        <v>0</v>
      </c>
      <c r="Q673" t="b">
        <f t="shared" si="31"/>
        <v>0</v>
      </c>
      <c r="R673" t="b">
        <f t="shared" si="32"/>
        <v>0</v>
      </c>
    </row>
    <row r="674" spans="1:18" x14ac:dyDescent="0.25">
      <c r="A674" t="s">
        <v>5007</v>
      </c>
      <c r="B674" t="s">
        <v>5532</v>
      </c>
      <c r="C674" t="s">
        <v>5533</v>
      </c>
      <c r="D674">
        <v>2.8456016793999899</v>
      </c>
      <c r="E674">
        <v>6.7271156793999998</v>
      </c>
      <c r="F674">
        <v>3.8815140000000001</v>
      </c>
      <c r="G674">
        <v>-1.288106</v>
      </c>
      <c r="H674">
        <v>2.5934080000000002</v>
      </c>
      <c r="I674">
        <v>108</v>
      </c>
      <c r="J674" t="s">
        <v>4440</v>
      </c>
      <c r="P674" t="b">
        <f t="shared" si="30"/>
        <v>0</v>
      </c>
      <c r="Q674" t="b">
        <f t="shared" si="31"/>
        <v>0</v>
      </c>
      <c r="R674" t="b">
        <f t="shared" si="32"/>
        <v>0</v>
      </c>
    </row>
    <row r="675" spans="1:18" x14ac:dyDescent="0.25">
      <c r="A675" t="s">
        <v>844</v>
      </c>
      <c r="B675" t="s">
        <v>1678</v>
      </c>
      <c r="C675" t="s">
        <v>3167</v>
      </c>
      <c r="D675">
        <v>3.26624903</v>
      </c>
      <c r="E675">
        <v>6.1944770299999998</v>
      </c>
      <c r="F675">
        <v>2.9282279999999998</v>
      </c>
      <c r="G675">
        <v>-0.33229999999999998</v>
      </c>
      <c r="H675">
        <v>2.5959279999999998</v>
      </c>
      <c r="I675">
        <v>78</v>
      </c>
      <c r="J675" t="s">
        <v>4440</v>
      </c>
      <c r="P675" t="b">
        <f t="shared" si="30"/>
        <v>0</v>
      </c>
      <c r="Q675" t="b">
        <f t="shared" si="31"/>
        <v>0</v>
      </c>
      <c r="R675" t="b">
        <f t="shared" si="32"/>
        <v>0</v>
      </c>
    </row>
    <row r="676" spans="1:18" x14ac:dyDescent="0.25">
      <c r="A676" t="s">
        <v>678</v>
      </c>
      <c r="B676" t="s">
        <v>2696</v>
      </c>
      <c r="C676" t="s">
        <v>4166</v>
      </c>
      <c r="D676">
        <v>3.5615408811</v>
      </c>
      <c r="E676">
        <v>6.8622428811000002</v>
      </c>
      <c r="F676">
        <v>3.3007019999999998</v>
      </c>
      <c r="G676">
        <v>-0.83944700000000005</v>
      </c>
      <c r="H676">
        <v>2.461255</v>
      </c>
      <c r="I676">
        <v>66</v>
      </c>
      <c r="J676" t="s">
        <v>4440</v>
      </c>
      <c r="P676" t="b">
        <f t="shared" si="30"/>
        <v>0</v>
      </c>
      <c r="Q676" t="b">
        <f t="shared" si="31"/>
        <v>0</v>
      </c>
      <c r="R676" t="b">
        <f t="shared" si="32"/>
        <v>0</v>
      </c>
    </row>
    <row r="677" spans="1:18" x14ac:dyDescent="0.25">
      <c r="A677" t="s">
        <v>1030</v>
      </c>
      <c r="B677" t="s">
        <v>2220</v>
      </c>
      <c r="C677" t="s">
        <v>3706</v>
      </c>
      <c r="D677">
        <v>3.2588783350999999</v>
      </c>
      <c r="E677">
        <v>5.3690573350999999</v>
      </c>
      <c r="F677">
        <v>2.110179</v>
      </c>
      <c r="G677">
        <v>0.79606600000000005</v>
      </c>
      <c r="H677">
        <v>2.9062450000000002</v>
      </c>
      <c r="I677">
        <v>76</v>
      </c>
      <c r="J677" t="s">
        <v>4440</v>
      </c>
      <c r="P677" t="b">
        <f t="shared" si="30"/>
        <v>0</v>
      </c>
      <c r="Q677" t="b">
        <f t="shared" si="31"/>
        <v>0</v>
      </c>
      <c r="R677" t="b">
        <f t="shared" si="32"/>
        <v>0</v>
      </c>
    </row>
    <row r="678" spans="1:18" x14ac:dyDescent="0.25">
      <c r="A678" t="s">
        <v>5834</v>
      </c>
      <c r="B678" t="s">
        <v>6153</v>
      </c>
      <c r="C678" t="s">
        <v>6449</v>
      </c>
      <c r="D678">
        <v>2.8586212084999998</v>
      </c>
      <c r="E678">
        <v>6.5968792084999999</v>
      </c>
      <c r="F678">
        <v>3.7382580000000001</v>
      </c>
      <c r="G678">
        <v>-2.7632840000000001</v>
      </c>
      <c r="H678">
        <v>0.97497400000000001</v>
      </c>
      <c r="I678">
        <v>220</v>
      </c>
      <c r="J678" t="s">
        <v>4440</v>
      </c>
      <c r="P678" t="b">
        <f t="shared" si="30"/>
        <v>0</v>
      </c>
      <c r="Q678" t="b">
        <f t="shared" si="31"/>
        <v>0</v>
      </c>
      <c r="R678" t="b">
        <f t="shared" si="32"/>
        <v>0</v>
      </c>
    </row>
    <row r="679" spans="1:18" x14ac:dyDescent="0.25">
      <c r="A679" t="s">
        <v>4581</v>
      </c>
      <c r="B679" t="s">
        <v>4737</v>
      </c>
      <c r="C679" t="s">
        <v>5514</v>
      </c>
      <c r="D679">
        <v>3.2347321957999999</v>
      </c>
      <c r="E679">
        <v>6.8446191958</v>
      </c>
      <c r="F679">
        <v>3.6098869999999899</v>
      </c>
      <c r="G679">
        <v>-1.2587219999999999</v>
      </c>
      <c r="H679">
        <v>2.3511649999999999</v>
      </c>
      <c r="I679">
        <v>74</v>
      </c>
      <c r="J679" t="s">
        <v>4440</v>
      </c>
      <c r="P679" t="b">
        <f t="shared" si="30"/>
        <v>0</v>
      </c>
      <c r="Q679" t="b">
        <f t="shared" si="31"/>
        <v>0</v>
      </c>
      <c r="R679" t="b">
        <f t="shared" si="32"/>
        <v>0</v>
      </c>
    </row>
    <row r="680" spans="1:18" x14ac:dyDescent="0.25">
      <c r="A680" t="s">
        <v>628</v>
      </c>
      <c r="B680" t="s">
        <v>2871</v>
      </c>
      <c r="C680" t="s">
        <v>4335</v>
      </c>
      <c r="D680">
        <v>2.0252185140999899</v>
      </c>
      <c r="E680">
        <v>5.8254825141</v>
      </c>
      <c r="F680">
        <v>3.8002639999999999</v>
      </c>
      <c r="G680">
        <v>-0.70772699999999999</v>
      </c>
      <c r="H680">
        <v>3.0925370000000001</v>
      </c>
      <c r="I680">
        <v>137</v>
      </c>
      <c r="J680" t="s">
        <v>4440</v>
      </c>
      <c r="P680" t="b">
        <f t="shared" si="30"/>
        <v>0</v>
      </c>
      <c r="Q680" t="b">
        <f t="shared" si="31"/>
        <v>0</v>
      </c>
      <c r="R680" t="b">
        <f t="shared" si="32"/>
        <v>0</v>
      </c>
    </row>
    <row r="681" spans="1:18" x14ac:dyDescent="0.25">
      <c r="A681" t="s">
        <v>5720</v>
      </c>
      <c r="B681" t="s">
        <v>6039</v>
      </c>
      <c r="C681" t="s">
        <v>6339</v>
      </c>
      <c r="D681">
        <v>2.5003795799000001</v>
      </c>
      <c r="E681">
        <v>6.8121925798999996</v>
      </c>
      <c r="F681">
        <v>4.3118129999999999</v>
      </c>
      <c r="G681">
        <v>-1.8852260000000001</v>
      </c>
      <c r="H681">
        <v>2.426587</v>
      </c>
      <c r="I681">
        <v>82</v>
      </c>
      <c r="J681" t="s">
        <v>4440</v>
      </c>
      <c r="P681" t="b">
        <f t="shared" si="30"/>
        <v>0</v>
      </c>
      <c r="Q681" t="b">
        <f t="shared" si="31"/>
        <v>0</v>
      </c>
      <c r="R681" t="b">
        <f t="shared" si="32"/>
        <v>0</v>
      </c>
    </row>
    <row r="682" spans="1:18" x14ac:dyDescent="0.25">
      <c r="A682" t="s">
        <v>5949</v>
      </c>
      <c r="B682" t="s">
        <v>6268</v>
      </c>
      <c r="C682" t="s">
        <v>6555</v>
      </c>
      <c r="D682">
        <v>2.6107393940999999</v>
      </c>
      <c r="E682">
        <v>6.5669423940999998</v>
      </c>
      <c r="F682">
        <v>3.9562029999999999</v>
      </c>
      <c r="G682">
        <v>-1.374152</v>
      </c>
      <c r="H682">
        <v>2.5820509999999999</v>
      </c>
      <c r="I682">
        <v>86</v>
      </c>
      <c r="J682" t="s">
        <v>4440</v>
      </c>
      <c r="P682" t="b">
        <f t="shared" si="30"/>
        <v>0</v>
      </c>
      <c r="Q682" t="b">
        <f t="shared" si="31"/>
        <v>0</v>
      </c>
      <c r="R682" t="b">
        <f t="shared" si="32"/>
        <v>0</v>
      </c>
    </row>
    <row r="683" spans="1:18" x14ac:dyDescent="0.25">
      <c r="A683" t="s">
        <v>5028</v>
      </c>
      <c r="B683" t="s">
        <v>5075</v>
      </c>
      <c r="C683" t="s">
        <v>5076</v>
      </c>
      <c r="D683">
        <v>3.56008899119999</v>
      </c>
      <c r="E683">
        <v>5.8137689911999999</v>
      </c>
      <c r="F683">
        <v>2.2536800000000001</v>
      </c>
      <c r="G683">
        <v>-0.63699499999999998</v>
      </c>
      <c r="H683">
        <v>1.6166849999999999</v>
      </c>
      <c r="I683">
        <v>70</v>
      </c>
      <c r="J683" t="s">
        <v>4440</v>
      </c>
      <c r="P683" t="b">
        <f t="shared" si="30"/>
        <v>1</v>
      </c>
      <c r="Q683" t="b">
        <f t="shared" si="31"/>
        <v>1</v>
      </c>
      <c r="R683" t="b">
        <f t="shared" si="32"/>
        <v>0</v>
      </c>
    </row>
    <row r="684" spans="1:18" x14ac:dyDescent="0.25">
      <c r="A684" t="s">
        <v>982</v>
      </c>
      <c r="B684" t="s">
        <v>1937</v>
      </c>
      <c r="C684" t="s">
        <v>3426</v>
      </c>
      <c r="D684">
        <v>2.9408096661999998</v>
      </c>
      <c r="E684">
        <v>5.9038446662000004</v>
      </c>
      <c r="F684">
        <v>2.9630349999999899</v>
      </c>
      <c r="G684">
        <v>5.6824E-2</v>
      </c>
      <c r="H684">
        <v>3.0198589999999998</v>
      </c>
      <c r="I684">
        <v>61</v>
      </c>
      <c r="J684" t="s">
        <v>4440</v>
      </c>
      <c r="P684" t="b">
        <f t="shared" si="30"/>
        <v>0</v>
      </c>
      <c r="Q684" t="b">
        <f t="shared" si="31"/>
        <v>0</v>
      </c>
      <c r="R684" t="b">
        <f t="shared" si="32"/>
        <v>0</v>
      </c>
    </row>
    <row r="685" spans="1:18" x14ac:dyDescent="0.25">
      <c r="A685" t="s">
        <v>4890</v>
      </c>
      <c r="B685" t="s">
        <v>5507</v>
      </c>
      <c r="C685" t="s">
        <v>5508</v>
      </c>
      <c r="D685">
        <v>2.773283583</v>
      </c>
      <c r="E685">
        <v>6.0295285830000003</v>
      </c>
      <c r="F685">
        <v>3.2562449999999998</v>
      </c>
      <c r="G685">
        <v>-0.47154800000000002</v>
      </c>
      <c r="H685">
        <v>2.784697</v>
      </c>
      <c r="I685">
        <v>98</v>
      </c>
      <c r="J685" t="s">
        <v>4440</v>
      </c>
      <c r="P685" t="b">
        <f t="shared" si="30"/>
        <v>0</v>
      </c>
      <c r="Q685" t="b">
        <f t="shared" si="31"/>
        <v>0</v>
      </c>
      <c r="R685" t="b">
        <f t="shared" si="32"/>
        <v>0</v>
      </c>
    </row>
    <row r="686" spans="1:18" x14ac:dyDescent="0.25">
      <c r="A686" t="s">
        <v>559</v>
      </c>
      <c r="B686" t="s">
        <v>1855</v>
      </c>
      <c r="C686" t="s">
        <v>3344</v>
      </c>
      <c r="D686">
        <v>2.0798720827000001</v>
      </c>
      <c r="E686">
        <v>6.1447270827000002</v>
      </c>
      <c r="F686">
        <v>4.0648549999999997</v>
      </c>
      <c r="G686">
        <v>-1.019177</v>
      </c>
      <c r="H686">
        <v>3.0456780000000001</v>
      </c>
      <c r="I686">
        <v>88</v>
      </c>
      <c r="J686" t="s">
        <v>4440</v>
      </c>
      <c r="P686" t="b">
        <f t="shared" si="30"/>
        <v>0</v>
      </c>
      <c r="Q686" t="b">
        <f t="shared" si="31"/>
        <v>0</v>
      </c>
      <c r="R686" t="b">
        <f t="shared" si="32"/>
        <v>0</v>
      </c>
    </row>
    <row r="687" spans="1:18" x14ac:dyDescent="0.25">
      <c r="A687" t="s">
        <v>4797</v>
      </c>
      <c r="B687" t="s">
        <v>5353</v>
      </c>
      <c r="C687" t="s">
        <v>5354</v>
      </c>
      <c r="D687">
        <v>1.9268531968</v>
      </c>
      <c r="E687">
        <v>5.9011981968000002</v>
      </c>
      <c r="F687">
        <v>3.974345</v>
      </c>
      <c r="G687">
        <v>-0.71625300000000003</v>
      </c>
      <c r="H687">
        <v>3.258092</v>
      </c>
      <c r="I687">
        <v>144</v>
      </c>
      <c r="J687" t="s">
        <v>4440</v>
      </c>
      <c r="P687" t="b">
        <f t="shared" si="30"/>
        <v>0</v>
      </c>
      <c r="Q687" t="b">
        <f t="shared" si="31"/>
        <v>0</v>
      </c>
      <c r="R687" t="b">
        <f t="shared" si="32"/>
        <v>0</v>
      </c>
    </row>
    <row r="688" spans="1:18" x14ac:dyDescent="0.25">
      <c r="A688" t="s">
        <v>639</v>
      </c>
      <c r="B688" t="s">
        <v>2467</v>
      </c>
      <c r="C688" t="s">
        <v>3946</v>
      </c>
      <c r="D688">
        <v>3.1532184163999899</v>
      </c>
      <c r="E688">
        <v>5.5999204163999998</v>
      </c>
      <c r="F688">
        <v>2.4467020000000002</v>
      </c>
      <c r="G688">
        <v>0.67485499999999998</v>
      </c>
      <c r="H688">
        <v>3.1215570000000001</v>
      </c>
      <c r="I688">
        <v>92</v>
      </c>
      <c r="J688" t="s">
        <v>4440</v>
      </c>
      <c r="P688" t="b">
        <f t="shared" si="30"/>
        <v>0</v>
      </c>
      <c r="Q688" t="b">
        <f t="shared" si="31"/>
        <v>0</v>
      </c>
      <c r="R688" t="b">
        <f t="shared" si="32"/>
        <v>0</v>
      </c>
    </row>
    <row r="689" spans="1:18" x14ac:dyDescent="0.25">
      <c r="A689" t="s">
        <v>5744</v>
      </c>
      <c r="B689" t="s">
        <v>6063</v>
      </c>
      <c r="C689" t="s">
        <v>6362</v>
      </c>
      <c r="D689">
        <v>2.4438059538999899</v>
      </c>
      <c r="E689">
        <v>5.9162739538999896</v>
      </c>
      <c r="F689">
        <v>3.4724680000000001</v>
      </c>
      <c r="G689">
        <v>-0.184447</v>
      </c>
      <c r="H689">
        <v>3.2880210000000001</v>
      </c>
      <c r="I689">
        <v>90</v>
      </c>
      <c r="J689" t="s">
        <v>4440</v>
      </c>
      <c r="P689" t="b">
        <f t="shared" si="30"/>
        <v>0</v>
      </c>
      <c r="Q689" t="b">
        <f t="shared" si="31"/>
        <v>0</v>
      </c>
      <c r="R689" t="b">
        <f t="shared" si="32"/>
        <v>0</v>
      </c>
    </row>
    <row r="690" spans="1:18" x14ac:dyDescent="0.25">
      <c r="A690" t="s">
        <v>4824</v>
      </c>
      <c r="B690" t="s">
        <v>5478</v>
      </c>
      <c r="C690" t="s">
        <v>5479</v>
      </c>
      <c r="D690">
        <v>3.7588248605999999</v>
      </c>
      <c r="E690">
        <v>7.2154518606</v>
      </c>
      <c r="F690">
        <v>3.4566270000000001</v>
      </c>
      <c r="G690">
        <v>-1.9171469999999999</v>
      </c>
      <c r="H690">
        <v>1.53948</v>
      </c>
      <c r="I690">
        <v>59</v>
      </c>
      <c r="J690" t="s">
        <v>4440</v>
      </c>
      <c r="P690" t="b">
        <f t="shared" si="30"/>
        <v>0</v>
      </c>
      <c r="Q690" t="b">
        <f t="shared" si="31"/>
        <v>0</v>
      </c>
      <c r="R690" t="b">
        <f t="shared" si="32"/>
        <v>0</v>
      </c>
    </row>
    <row r="691" spans="1:18" x14ac:dyDescent="0.25">
      <c r="A691" t="s">
        <v>4935</v>
      </c>
      <c r="B691" t="s">
        <v>5172</v>
      </c>
      <c r="C691" t="s">
        <v>5173</v>
      </c>
      <c r="D691">
        <v>2.3024727721999998</v>
      </c>
      <c r="E691">
        <v>6.2638207721999999</v>
      </c>
      <c r="F691">
        <v>3.9613480000000001</v>
      </c>
      <c r="G691">
        <v>-1.201883</v>
      </c>
      <c r="H691">
        <v>2.7594650000000001</v>
      </c>
      <c r="I691">
        <v>92</v>
      </c>
      <c r="J691" t="s">
        <v>4440</v>
      </c>
      <c r="P691" t="b">
        <f t="shared" si="30"/>
        <v>0</v>
      </c>
      <c r="Q691" t="b">
        <f t="shared" si="31"/>
        <v>0</v>
      </c>
      <c r="R691" t="b">
        <f t="shared" si="32"/>
        <v>0</v>
      </c>
    </row>
    <row r="692" spans="1:18" x14ac:dyDescent="0.25">
      <c r="A692" t="s">
        <v>641</v>
      </c>
      <c r="B692" t="s">
        <v>2505</v>
      </c>
      <c r="C692" t="s">
        <v>3981</v>
      </c>
      <c r="D692">
        <v>3.2200652251999902</v>
      </c>
      <c r="E692">
        <v>5.5516442251999996</v>
      </c>
      <c r="F692">
        <v>2.3315790000000001</v>
      </c>
      <c r="G692">
        <v>-0.113478</v>
      </c>
      <c r="H692">
        <v>2.2181009999999999</v>
      </c>
      <c r="I692">
        <v>106</v>
      </c>
      <c r="J692" t="s">
        <v>4440</v>
      </c>
      <c r="P692" t="b">
        <f t="shared" si="30"/>
        <v>0</v>
      </c>
      <c r="Q692" t="b">
        <f t="shared" si="31"/>
        <v>0</v>
      </c>
      <c r="R692" t="b">
        <f t="shared" si="32"/>
        <v>0</v>
      </c>
    </row>
    <row r="693" spans="1:18" x14ac:dyDescent="0.25">
      <c r="A693" t="s">
        <v>4859</v>
      </c>
      <c r="B693" t="s">
        <v>5609</v>
      </c>
      <c r="C693" t="s">
        <v>5610</v>
      </c>
      <c r="D693">
        <v>2.4643500545000001</v>
      </c>
      <c r="E693">
        <v>4.8370410545000002</v>
      </c>
      <c r="F693">
        <v>2.3726910000000001</v>
      </c>
      <c r="G693">
        <v>-0.50986900000000002</v>
      </c>
      <c r="H693">
        <v>1.862822</v>
      </c>
      <c r="I693">
        <v>146</v>
      </c>
      <c r="J693" t="s">
        <v>4440</v>
      </c>
      <c r="P693" t="b">
        <f t="shared" si="30"/>
        <v>0</v>
      </c>
      <c r="Q693" t="b">
        <f t="shared" si="31"/>
        <v>0</v>
      </c>
      <c r="R693" t="b">
        <f t="shared" si="32"/>
        <v>0</v>
      </c>
    </row>
    <row r="694" spans="1:18" x14ac:dyDescent="0.25">
      <c r="A694" t="s">
        <v>5833</v>
      </c>
      <c r="B694" t="s">
        <v>6152</v>
      </c>
      <c r="C694" t="s">
        <v>6448</v>
      </c>
      <c r="D694">
        <v>4.0236718100999997</v>
      </c>
      <c r="E694">
        <v>7.7222888101000002</v>
      </c>
      <c r="F694">
        <v>3.698617</v>
      </c>
      <c r="G694">
        <v>-0.33321800000000001</v>
      </c>
      <c r="H694">
        <v>3.365399</v>
      </c>
      <c r="I694">
        <v>76</v>
      </c>
      <c r="J694" t="s">
        <v>4440</v>
      </c>
      <c r="P694" t="b">
        <f t="shared" si="30"/>
        <v>0</v>
      </c>
      <c r="Q694" t="b">
        <f t="shared" si="31"/>
        <v>0</v>
      </c>
      <c r="R694" t="b">
        <f t="shared" si="32"/>
        <v>0</v>
      </c>
    </row>
    <row r="695" spans="1:18" x14ac:dyDescent="0.25">
      <c r="A695" t="s">
        <v>1425</v>
      </c>
      <c r="B695" t="s">
        <v>2817</v>
      </c>
      <c r="C695" t="s">
        <v>4281</v>
      </c>
      <c r="D695">
        <v>3.1247593032999998</v>
      </c>
      <c r="E695">
        <v>6.3432953032999997</v>
      </c>
      <c r="F695">
        <v>3.2185359999999998</v>
      </c>
      <c r="G695">
        <v>-0.63786699999999996</v>
      </c>
      <c r="H695">
        <v>2.5806689999999999</v>
      </c>
      <c r="I695">
        <v>129</v>
      </c>
      <c r="J695" t="s">
        <v>4440</v>
      </c>
      <c r="P695" t="b">
        <f t="shared" si="30"/>
        <v>0</v>
      </c>
      <c r="Q695" t="b">
        <f t="shared" si="31"/>
        <v>0</v>
      </c>
      <c r="R695" t="b">
        <f t="shared" si="32"/>
        <v>0</v>
      </c>
    </row>
    <row r="696" spans="1:18" x14ac:dyDescent="0.25">
      <c r="A696" t="s">
        <v>135</v>
      </c>
      <c r="B696" t="s">
        <v>2067</v>
      </c>
      <c r="C696" t="s">
        <v>3555</v>
      </c>
      <c r="D696">
        <v>3.6018876262999999</v>
      </c>
      <c r="E696">
        <v>6.6929986262999996</v>
      </c>
      <c r="F696">
        <v>3.09111099999999</v>
      </c>
      <c r="G696">
        <v>-0.84120700000000004</v>
      </c>
      <c r="H696">
        <v>2.2499039999999999</v>
      </c>
      <c r="I696">
        <v>112</v>
      </c>
      <c r="J696" t="s">
        <v>4440</v>
      </c>
      <c r="P696" t="b">
        <f t="shared" si="30"/>
        <v>0</v>
      </c>
      <c r="Q696" t="b">
        <f t="shared" si="31"/>
        <v>0</v>
      </c>
      <c r="R696" t="b">
        <f t="shared" si="32"/>
        <v>0</v>
      </c>
    </row>
    <row r="697" spans="1:18" x14ac:dyDescent="0.25">
      <c r="A697" t="s">
        <v>4646</v>
      </c>
      <c r="B697" t="s">
        <v>4746</v>
      </c>
      <c r="C697" t="s">
        <v>5626</v>
      </c>
      <c r="D697">
        <v>2.5186966632000001</v>
      </c>
      <c r="E697">
        <v>5.5299546631999998</v>
      </c>
      <c r="F697">
        <v>3.01125799999999</v>
      </c>
      <c r="G697">
        <v>0.25451499999999999</v>
      </c>
      <c r="H697">
        <v>3.2657729999999998</v>
      </c>
      <c r="I697">
        <v>31</v>
      </c>
      <c r="J697" t="s">
        <v>4440</v>
      </c>
      <c r="P697" t="b">
        <f t="shared" si="30"/>
        <v>0</v>
      </c>
      <c r="Q697" t="b">
        <f t="shared" si="31"/>
        <v>0</v>
      </c>
      <c r="R697" t="b">
        <f t="shared" si="32"/>
        <v>0</v>
      </c>
    </row>
    <row r="698" spans="1:18" x14ac:dyDescent="0.25">
      <c r="A698" t="s">
        <v>777</v>
      </c>
      <c r="B698" t="s">
        <v>1979</v>
      </c>
      <c r="C698" t="s">
        <v>3468</v>
      </c>
      <c r="D698">
        <v>3.7660564503999998</v>
      </c>
      <c r="E698">
        <v>7.1380344504000002</v>
      </c>
      <c r="F698">
        <v>3.3719779999999999</v>
      </c>
      <c r="G698">
        <v>-1.0022260000000001</v>
      </c>
      <c r="H698">
        <v>2.3697520000000001</v>
      </c>
      <c r="I698">
        <v>72</v>
      </c>
      <c r="J698" t="s">
        <v>4440</v>
      </c>
      <c r="P698" t="b">
        <f t="shared" si="30"/>
        <v>0</v>
      </c>
      <c r="Q698" t="b">
        <f t="shared" si="31"/>
        <v>0</v>
      </c>
      <c r="R698" t="b">
        <f t="shared" si="32"/>
        <v>0</v>
      </c>
    </row>
    <row r="699" spans="1:18" x14ac:dyDescent="0.25">
      <c r="A699" t="s">
        <v>1458</v>
      </c>
      <c r="B699" t="s">
        <v>1824</v>
      </c>
      <c r="C699" t="s">
        <v>3313</v>
      </c>
      <c r="D699">
        <v>2.0384098237999999</v>
      </c>
      <c r="E699">
        <v>5.1224498238000002</v>
      </c>
      <c r="F699">
        <v>3.0840399999999999</v>
      </c>
      <c r="G699">
        <v>-0.68323</v>
      </c>
      <c r="H699">
        <v>2.4008099999999999</v>
      </c>
      <c r="I699">
        <v>82</v>
      </c>
      <c r="J699" t="s">
        <v>4440</v>
      </c>
      <c r="P699" t="b">
        <f t="shared" si="30"/>
        <v>0</v>
      </c>
      <c r="Q699" t="b">
        <f t="shared" si="31"/>
        <v>0</v>
      </c>
      <c r="R699" t="b">
        <f t="shared" si="32"/>
        <v>0</v>
      </c>
    </row>
    <row r="700" spans="1:18" x14ac:dyDescent="0.25">
      <c r="A700" t="s">
        <v>4896</v>
      </c>
      <c r="B700" t="s">
        <v>5329</v>
      </c>
      <c r="C700" t="s">
        <v>5330</v>
      </c>
      <c r="D700">
        <v>2.6174201509999899</v>
      </c>
      <c r="E700">
        <v>5.6860351509999996</v>
      </c>
      <c r="F700">
        <v>3.0686149999999999</v>
      </c>
      <c r="G700">
        <v>-0.104988</v>
      </c>
      <c r="H700">
        <v>2.9636269999999998</v>
      </c>
      <c r="I700">
        <v>92</v>
      </c>
      <c r="J700" t="s">
        <v>4440</v>
      </c>
      <c r="P700" t="b">
        <f t="shared" si="30"/>
        <v>0</v>
      </c>
      <c r="Q700" t="b">
        <f t="shared" si="31"/>
        <v>0</v>
      </c>
      <c r="R700" t="b">
        <f t="shared" si="32"/>
        <v>0</v>
      </c>
    </row>
    <row r="701" spans="1:18" x14ac:dyDescent="0.25">
      <c r="A701" t="s">
        <v>5685</v>
      </c>
      <c r="B701" t="s">
        <v>6004</v>
      </c>
      <c r="C701" t="s">
        <v>6306</v>
      </c>
      <c r="D701">
        <v>2.9473600931999901</v>
      </c>
      <c r="E701">
        <v>6.7662600931999997</v>
      </c>
      <c r="F701">
        <v>3.8189000000000002</v>
      </c>
      <c r="G701">
        <v>-1.3316520000000001</v>
      </c>
      <c r="H701">
        <v>2.4872480000000001</v>
      </c>
      <c r="I701">
        <v>104</v>
      </c>
      <c r="J701" t="s">
        <v>4440</v>
      </c>
      <c r="P701" t="b">
        <f t="shared" si="30"/>
        <v>0</v>
      </c>
      <c r="Q701" t="b">
        <f t="shared" si="31"/>
        <v>0</v>
      </c>
      <c r="R701" t="b">
        <f t="shared" si="32"/>
        <v>0</v>
      </c>
    </row>
    <row r="702" spans="1:18" x14ac:dyDescent="0.25">
      <c r="A702" t="s">
        <v>4750</v>
      </c>
      <c r="B702" t="s">
        <v>5400</v>
      </c>
      <c r="C702" t="s">
        <v>5401</v>
      </c>
      <c r="D702">
        <v>1.65334424799999</v>
      </c>
      <c r="E702">
        <v>6.5477472480000003</v>
      </c>
      <c r="F702">
        <v>4.8944029999999996</v>
      </c>
      <c r="G702">
        <v>-0.66355900000000001</v>
      </c>
      <c r="H702">
        <v>4.2308440000000003</v>
      </c>
      <c r="I702">
        <v>68</v>
      </c>
      <c r="J702" t="s">
        <v>4440</v>
      </c>
      <c r="P702" t="b">
        <f t="shared" si="30"/>
        <v>0</v>
      </c>
      <c r="Q702" t="b">
        <f t="shared" si="31"/>
        <v>0</v>
      </c>
      <c r="R702" t="b">
        <f t="shared" si="32"/>
        <v>0</v>
      </c>
    </row>
    <row r="703" spans="1:18" x14ac:dyDescent="0.25">
      <c r="A703" t="s">
        <v>5901</v>
      </c>
      <c r="B703" t="s">
        <v>6220</v>
      </c>
      <c r="C703" t="s">
        <v>6511</v>
      </c>
      <c r="D703">
        <v>2.8541764834999999</v>
      </c>
      <c r="E703">
        <v>5.5306164835000002</v>
      </c>
      <c r="F703">
        <v>2.6764399999999999</v>
      </c>
      <c r="G703">
        <v>-1.9364030000000001</v>
      </c>
      <c r="H703">
        <v>0.74003699999999994</v>
      </c>
      <c r="I703">
        <v>210</v>
      </c>
      <c r="J703" t="s">
        <v>4440</v>
      </c>
      <c r="P703" t="b">
        <f t="shared" si="30"/>
        <v>0</v>
      </c>
      <c r="Q703" t="b">
        <f t="shared" si="31"/>
        <v>0</v>
      </c>
      <c r="R703" t="b">
        <f t="shared" si="32"/>
        <v>0</v>
      </c>
    </row>
    <row r="704" spans="1:18" x14ac:dyDescent="0.25">
      <c r="A704" t="s">
        <v>1122</v>
      </c>
      <c r="B704" t="s">
        <v>2706</v>
      </c>
      <c r="C704" t="s">
        <v>4176</v>
      </c>
      <c r="D704">
        <v>2.9337512697000001</v>
      </c>
      <c r="E704">
        <v>5.9939342697000004</v>
      </c>
      <c r="F704">
        <v>3.0601829999999999</v>
      </c>
      <c r="G704">
        <v>-0.473885</v>
      </c>
      <c r="H704">
        <v>2.5862980000000002</v>
      </c>
      <c r="I704">
        <v>98</v>
      </c>
      <c r="J704" t="s">
        <v>4440</v>
      </c>
      <c r="P704" t="b">
        <f t="shared" si="30"/>
        <v>0</v>
      </c>
      <c r="Q704" t="b">
        <f t="shared" si="31"/>
        <v>0</v>
      </c>
      <c r="R704" t="b">
        <f t="shared" si="32"/>
        <v>0</v>
      </c>
    </row>
    <row r="705" spans="1:18" x14ac:dyDescent="0.25">
      <c r="A705" t="s">
        <v>146</v>
      </c>
      <c r="B705" t="s">
        <v>2887</v>
      </c>
      <c r="C705" t="s">
        <v>4350</v>
      </c>
      <c r="D705">
        <v>3.0914102227999898</v>
      </c>
      <c r="E705">
        <v>7.2717562227999997</v>
      </c>
      <c r="F705">
        <v>4.1803460000000001</v>
      </c>
      <c r="G705">
        <v>-1.3713709999999999</v>
      </c>
      <c r="H705">
        <v>2.8089750000000002</v>
      </c>
      <c r="I705">
        <v>93</v>
      </c>
      <c r="J705" t="s">
        <v>4440</v>
      </c>
      <c r="P705" t="b">
        <f t="shared" si="30"/>
        <v>0</v>
      </c>
      <c r="Q705" t="b">
        <f t="shared" si="31"/>
        <v>0</v>
      </c>
      <c r="R705" t="b">
        <f t="shared" si="32"/>
        <v>0</v>
      </c>
    </row>
    <row r="706" spans="1:18" x14ac:dyDescent="0.25">
      <c r="A706" t="s">
        <v>892</v>
      </c>
      <c r="B706" t="s">
        <v>1668</v>
      </c>
      <c r="C706" t="s">
        <v>3157</v>
      </c>
      <c r="D706">
        <v>2.78930090559999</v>
      </c>
      <c r="E706">
        <v>6.4176099056</v>
      </c>
      <c r="F706">
        <v>3.6283089999999998</v>
      </c>
      <c r="G706">
        <v>-0.103298</v>
      </c>
      <c r="H706">
        <v>3.5250110000000001</v>
      </c>
      <c r="I706">
        <v>118</v>
      </c>
      <c r="J706" t="s">
        <v>4440</v>
      </c>
      <c r="P706" t="b">
        <f t="shared" si="30"/>
        <v>0</v>
      </c>
      <c r="Q706" t="b">
        <f t="shared" si="31"/>
        <v>0</v>
      </c>
      <c r="R706" t="b">
        <f t="shared" si="32"/>
        <v>0</v>
      </c>
    </row>
    <row r="707" spans="1:18" x14ac:dyDescent="0.25">
      <c r="A707" t="s">
        <v>1123</v>
      </c>
      <c r="B707" t="s">
        <v>2900</v>
      </c>
      <c r="C707" t="s">
        <v>3713</v>
      </c>
      <c r="D707">
        <v>2.5483486563</v>
      </c>
      <c r="E707">
        <v>4.7886856563000002</v>
      </c>
      <c r="F707">
        <v>2.2403369999999998</v>
      </c>
      <c r="G707">
        <v>1.0619019999999999</v>
      </c>
      <c r="H707">
        <v>3.3022390000000001</v>
      </c>
      <c r="I707">
        <v>24</v>
      </c>
      <c r="J707" t="s">
        <v>4440</v>
      </c>
      <c r="P707" t="b">
        <f t="shared" ref="P707:P770" si="33">IF(AND($M$5 &lt; -D707, $M$4 &gt; -E707, F707 &gt; 1.9, F707 &lt; 2.5), TRUE, FALSE)</f>
        <v>0</v>
      </c>
      <c r="Q707" t="b">
        <f t="shared" ref="Q707:Q770" si="34">IF(AND($M$6 &lt; -D707, $M$4 &gt; -E707, F707 &gt; 1.9, F707 &lt; 2.5), TRUE, FALSE)</f>
        <v>0</v>
      </c>
      <c r="R707" t="b">
        <f t="shared" ref="R707:R770" si="35">IF(AND($M$7 &lt; -D707, $M$4 &gt; -E707, F707 &gt; 1.9, F707 &lt; 2.5), TRUE, FALSE)</f>
        <v>0</v>
      </c>
    </row>
    <row r="708" spans="1:18" x14ac:dyDescent="0.25">
      <c r="A708" t="s">
        <v>687</v>
      </c>
      <c r="B708" t="s">
        <v>2033</v>
      </c>
      <c r="C708" t="s">
        <v>3522</v>
      </c>
      <c r="D708">
        <v>1.5335838526000001</v>
      </c>
      <c r="E708">
        <v>5.5645788526000004</v>
      </c>
      <c r="F708">
        <v>4.0309949999999999</v>
      </c>
      <c r="G708">
        <v>-3.2472880000000002</v>
      </c>
      <c r="H708">
        <v>0.78370700000000004</v>
      </c>
      <c r="I708">
        <v>94</v>
      </c>
      <c r="J708" t="s">
        <v>4440</v>
      </c>
      <c r="P708" t="b">
        <f t="shared" si="33"/>
        <v>0</v>
      </c>
      <c r="Q708" t="b">
        <f t="shared" si="34"/>
        <v>0</v>
      </c>
      <c r="R708" t="b">
        <f t="shared" si="35"/>
        <v>0</v>
      </c>
    </row>
    <row r="709" spans="1:18" x14ac:dyDescent="0.25">
      <c r="A709" t="s">
        <v>5890</v>
      </c>
      <c r="B709" t="s">
        <v>6209</v>
      </c>
      <c r="C709" t="s">
        <v>3522</v>
      </c>
      <c r="D709">
        <v>1.9399452771999901</v>
      </c>
      <c r="E709">
        <v>5.8429312771999999</v>
      </c>
      <c r="F709">
        <v>3.9029859999999998</v>
      </c>
      <c r="G709">
        <v>-1.8515219999999999</v>
      </c>
      <c r="H709">
        <v>2.0514640000000002</v>
      </c>
      <c r="I709">
        <v>94</v>
      </c>
      <c r="J709" t="s">
        <v>4440</v>
      </c>
      <c r="P709" t="b">
        <f t="shared" si="33"/>
        <v>0</v>
      </c>
      <c r="Q709" t="b">
        <f t="shared" si="34"/>
        <v>0</v>
      </c>
      <c r="R709" t="b">
        <f t="shared" si="35"/>
        <v>0</v>
      </c>
    </row>
    <row r="710" spans="1:18" x14ac:dyDescent="0.25">
      <c r="A710" t="s">
        <v>5870</v>
      </c>
      <c r="B710" t="s">
        <v>6189</v>
      </c>
      <c r="C710" t="s">
        <v>3522</v>
      </c>
      <c r="D710">
        <v>1.8248148924000001</v>
      </c>
      <c r="E710">
        <v>5.8026588924000002</v>
      </c>
      <c r="F710">
        <v>3.9778440000000002</v>
      </c>
      <c r="G710">
        <v>-1.789615</v>
      </c>
      <c r="H710">
        <v>2.1882290000000002</v>
      </c>
      <c r="I710">
        <v>94</v>
      </c>
      <c r="J710" t="s">
        <v>4440</v>
      </c>
      <c r="P710" t="b">
        <f t="shared" si="33"/>
        <v>0</v>
      </c>
      <c r="Q710" t="b">
        <f t="shared" si="34"/>
        <v>0</v>
      </c>
      <c r="R710" t="b">
        <f t="shared" si="35"/>
        <v>0</v>
      </c>
    </row>
    <row r="711" spans="1:18" x14ac:dyDescent="0.25">
      <c r="A711" t="s">
        <v>5888</v>
      </c>
      <c r="B711" t="s">
        <v>6207</v>
      </c>
      <c r="C711" t="s">
        <v>6499</v>
      </c>
      <c r="D711">
        <v>1.81721811499999</v>
      </c>
      <c r="E711">
        <v>6.0687051149999904</v>
      </c>
      <c r="F711">
        <v>4.251487</v>
      </c>
      <c r="G711">
        <v>-0.29064499999999999</v>
      </c>
      <c r="H711">
        <v>3.960842</v>
      </c>
      <c r="I711">
        <v>118</v>
      </c>
      <c r="J711" t="s">
        <v>4440</v>
      </c>
      <c r="P711" t="b">
        <f t="shared" si="33"/>
        <v>0</v>
      </c>
      <c r="Q711" t="b">
        <f t="shared" si="34"/>
        <v>0</v>
      </c>
      <c r="R711" t="b">
        <f t="shared" si="35"/>
        <v>0</v>
      </c>
    </row>
    <row r="712" spans="1:18" x14ac:dyDescent="0.25">
      <c r="A712" t="s">
        <v>1473</v>
      </c>
      <c r="B712" t="s">
        <v>2556</v>
      </c>
      <c r="C712" t="s">
        <v>4031</v>
      </c>
      <c r="D712">
        <v>3.0556685646999999</v>
      </c>
      <c r="E712">
        <v>6.4958675647000002</v>
      </c>
      <c r="F712">
        <v>3.4401989999999998</v>
      </c>
      <c r="G712">
        <v>-1.0791029999999999</v>
      </c>
      <c r="H712">
        <v>2.3610959999999999</v>
      </c>
      <c r="I712">
        <v>86</v>
      </c>
      <c r="J712" t="s">
        <v>4440</v>
      </c>
      <c r="P712" t="b">
        <f t="shared" si="33"/>
        <v>0</v>
      </c>
      <c r="Q712" t="b">
        <f t="shared" si="34"/>
        <v>0</v>
      </c>
      <c r="R712" t="b">
        <f t="shared" si="35"/>
        <v>0</v>
      </c>
    </row>
    <row r="713" spans="1:18" x14ac:dyDescent="0.25">
      <c r="A713" t="s">
        <v>1079</v>
      </c>
      <c r="B713" t="s">
        <v>1564</v>
      </c>
      <c r="C713" t="s">
        <v>3053</v>
      </c>
      <c r="D713">
        <v>1.86378995589999</v>
      </c>
      <c r="E713">
        <v>6.1046929559000001</v>
      </c>
      <c r="F713">
        <v>4.2409030000000003</v>
      </c>
      <c r="G713">
        <v>-0.69893700000000003</v>
      </c>
      <c r="H713">
        <v>3.5419659999999999</v>
      </c>
      <c r="I713">
        <v>94</v>
      </c>
      <c r="J713" t="s">
        <v>4440</v>
      </c>
      <c r="P713" t="b">
        <f t="shared" si="33"/>
        <v>0</v>
      </c>
      <c r="Q713" t="b">
        <f t="shared" si="34"/>
        <v>0</v>
      </c>
      <c r="R713" t="b">
        <f t="shared" si="35"/>
        <v>0</v>
      </c>
    </row>
    <row r="714" spans="1:18" x14ac:dyDescent="0.25">
      <c r="A714" t="s">
        <v>563</v>
      </c>
      <c r="B714" t="s">
        <v>2081</v>
      </c>
      <c r="C714" t="s">
        <v>3569</v>
      </c>
      <c r="D714">
        <v>2.5913073726000002</v>
      </c>
      <c r="E714">
        <v>6.3326613725999996</v>
      </c>
      <c r="F714">
        <v>3.7413539999999998</v>
      </c>
      <c r="G714">
        <v>-1.2421739999999999</v>
      </c>
      <c r="H714">
        <v>2.49918</v>
      </c>
      <c r="I714">
        <v>41</v>
      </c>
      <c r="J714" t="s">
        <v>4440</v>
      </c>
      <c r="P714" t="b">
        <f t="shared" si="33"/>
        <v>0</v>
      </c>
      <c r="Q714" t="b">
        <f t="shared" si="34"/>
        <v>0</v>
      </c>
      <c r="R714" t="b">
        <f t="shared" si="35"/>
        <v>0</v>
      </c>
    </row>
    <row r="715" spans="1:18" x14ac:dyDescent="0.25">
      <c r="A715" t="s">
        <v>5938</v>
      </c>
      <c r="B715" t="s">
        <v>6257</v>
      </c>
      <c r="C715" t="s">
        <v>6545</v>
      </c>
      <c r="D715">
        <v>2.9185943124999998</v>
      </c>
      <c r="E715">
        <v>6.2455613124999996</v>
      </c>
      <c r="F715">
        <v>3.3269669999999998</v>
      </c>
      <c r="G715">
        <v>-0.81622300000000003</v>
      </c>
      <c r="H715">
        <v>2.5107439999999999</v>
      </c>
      <c r="I715">
        <v>96</v>
      </c>
      <c r="J715" t="s">
        <v>4440</v>
      </c>
      <c r="P715" t="b">
        <f t="shared" si="33"/>
        <v>0</v>
      </c>
      <c r="Q715" t="b">
        <f t="shared" si="34"/>
        <v>0</v>
      </c>
      <c r="R715" t="b">
        <f t="shared" si="35"/>
        <v>0</v>
      </c>
    </row>
    <row r="716" spans="1:18" x14ac:dyDescent="0.25">
      <c r="A716" t="s">
        <v>775</v>
      </c>
      <c r="B716" t="s">
        <v>2290</v>
      </c>
      <c r="C716" t="s">
        <v>3774</v>
      </c>
      <c r="D716">
        <v>3.3322738178</v>
      </c>
      <c r="E716">
        <v>6.4522038178000001</v>
      </c>
      <c r="F716">
        <v>3.1199300000000001</v>
      </c>
      <c r="G716">
        <v>-2.1152139999999999</v>
      </c>
      <c r="H716">
        <v>1.0047159999999999</v>
      </c>
      <c r="I716">
        <v>180</v>
      </c>
      <c r="J716" t="s">
        <v>4440</v>
      </c>
      <c r="P716" t="b">
        <f t="shared" si="33"/>
        <v>0</v>
      </c>
      <c r="Q716" t="b">
        <f t="shared" si="34"/>
        <v>0</v>
      </c>
      <c r="R716" t="b">
        <f t="shared" si="35"/>
        <v>0</v>
      </c>
    </row>
    <row r="717" spans="1:18" x14ac:dyDescent="0.25">
      <c r="A717" t="s">
        <v>1367</v>
      </c>
      <c r="B717" t="s">
        <v>2816</v>
      </c>
      <c r="C717" t="s">
        <v>4280</v>
      </c>
      <c r="D717">
        <v>3.4015354259999899</v>
      </c>
      <c r="E717">
        <v>5.8982544259999896</v>
      </c>
      <c r="F717">
        <v>2.4967189999999899</v>
      </c>
      <c r="G717">
        <v>0.53710400000000003</v>
      </c>
      <c r="H717">
        <v>3.0338229999999999</v>
      </c>
      <c r="I717">
        <v>72</v>
      </c>
      <c r="J717" t="s">
        <v>4440</v>
      </c>
      <c r="P717" t="b">
        <f t="shared" si="33"/>
        <v>1</v>
      </c>
      <c r="Q717" t="b">
        <f t="shared" si="34"/>
        <v>1</v>
      </c>
      <c r="R717" t="b">
        <f t="shared" si="35"/>
        <v>1</v>
      </c>
    </row>
    <row r="718" spans="1:18" x14ac:dyDescent="0.25">
      <c r="A718" t="s">
        <v>1214</v>
      </c>
      <c r="B718" t="s">
        <v>2415</v>
      </c>
      <c r="C718" t="s">
        <v>3894</v>
      </c>
      <c r="D718">
        <v>3.0607057825999999</v>
      </c>
      <c r="E718">
        <v>6.9335127826000003</v>
      </c>
      <c r="F718">
        <v>3.8728069999999999</v>
      </c>
      <c r="G718">
        <v>-3.2296480000000001</v>
      </c>
      <c r="H718">
        <v>0.64315900000000004</v>
      </c>
      <c r="I718">
        <v>128</v>
      </c>
      <c r="J718" t="s">
        <v>4440</v>
      </c>
      <c r="P718" t="b">
        <f t="shared" si="33"/>
        <v>0</v>
      </c>
      <c r="Q718" t="b">
        <f t="shared" si="34"/>
        <v>0</v>
      </c>
      <c r="R718" t="b">
        <f t="shared" si="35"/>
        <v>0</v>
      </c>
    </row>
    <row r="719" spans="1:18" x14ac:dyDescent="0.25">
      <c r="A719" t="s">
        <v>1180</v>
      </c>
      <c r="B719" t="s">
        <v>2959</v>
      </c>
      <c r="C719" t="s">
        <v>3503</v>
      </c>
      <c r="D719">
        <v>2.6904187967999902</v>
      </c>
      <c r="E719">
        <v>5.0683817967999998</v>
      </c>
      <c r="F719">
        <v>2.3779629999999998</v>
      </c>
      <c r="G719">
        <v>0.75771299999999997</v>
      </c>
      <c r="H719">
        <v>3.1356760000000001</v>
      </c>
      <c r="I719">
        <v>144</v>
      </c>
      <c r="J719" t="s">
        <v>4440</v>
      </c>
      <c r="P719" t="b">
        <f t="shared" si="33"/>
        <v>0</v>
      </c>
      <c r="Q719" t="b">
        <f t="shared" si="34"/>
        <v>0</v>
      </c>
      <c r="R719" t="b">
        <f t="shared" si="35"/>
        <v>0</v>
      </c>
    </row>
    <row r="720" spans="1:18" x14ac:dyDescent="0.25">
      <c r="A720" t="s">
        <v>4878</v>
      </c>
      <c r="B720" t="s">
        <v>5408</v>
      </c>
      <c r="C720" t="s">
        <v>3503</v>
      </c>
      <c r="D720">
        <v>2.7513191738999998</v>
      </c>
      <c r="E720">
        <v>4.9559541739000004</v>
      </c>
      <c r="F720">
        <v>2.2046350000000001</v>
      </c>
      <c r="G720">
        <v>0.98206099999999996</v>
      </c>
      <c r="H720">
        <v>3.186696</v>
      </c>
      <c r="I720">
        <v>144</v>
      </c>
      <c r="J720" t="s">
        <v>4440</v>
      </c>
      <c r="P720" t="b">
        <f t="shared" si="33"/>
        <v>0</v>
      </c>
      <c r="Q720" t="b">
        <f t="shared" si="34"/>
        <v>0</v>
      </c>
      <c r="R720" t="b">
        <f t="shared" si="35"/>
        <v>0</v>
      </c>
    </row>
    <row r="721" spans="1:18" x14ac:dyDescent="0.25">
      <c r="A721" t="s">
        <v>105</v>
      </c>
      <c r="B721" t="s">
        <v>2967</v>
      </c>
      <c r="C721" t="s">
        <v>3907</v>
      </c>
      <c r="D721">
        <v>3.3898584440999899</v>
      </c>
      <c r="E721">
        <v>5.4637244440999897</v>
      </c>
      <c r="F721">
        <v>2.07386599999999</v>
      </c>
      <c r="G721">
        <v>1.6109199999999999</v>
      </c>
      <c r="H721">
        <v>3.6847859999999999</v>
      </c>
      <c r="I721">
        <v>80</v>
      </c>
      <c r="J721" t="s">
        <v>4440</v>
      </c>
      <c r="P721" t="b">
        <f t="shared" si="33"/>
        <v>0</v>
      </c>
      <c r="Q721" t="b">
        <f t="shared" si="34"/>
        <v>0</v>
      </c>
      <c r="R721" t="b">
        <f t="shared" si="35"/>
        <v>0</v>
      </c>
    </row>
    <row r="722" spans="1:18" x14ac:dyDescent="0.25">
      <c r="A722" t="s">
        <v>5680</v>
      </c>
      <c r="B722" t="s">
        <v>5999</v>
      </c>
      <c r="C722" t="s">
        <v>6301</v>
      </c>
      <c r="D722">
        <v>1.89568133329999</v>
      </c>
      <c r="E722">
        <v>5.6743323332999998</v>
      </c>
      <c r="F722">
        <v>3.778651</v>
      </c>
      <c r="G722">
        <v>-1.7487280000000001</v>
      </c>
      <c r="H722">
        <v>2.0299230000000001</v>
      </c>
      <c r="I722">
        <v>204</v>
      </c>
      <c r="J722" t="s">
        <v>4440</v>
      </c>
      <c r="P722" t="b">
        <f t="shared" si="33"/>
        <v>0</v>
      </c>
      <c r="Q722" t="b">
        <f t="shared" si="34"/>
        <v>0</v>
      </c>
      <c r="R722" t="b">
        <f t="shared" si="35"/>
        <v>0</v>
      </c>
    </row>
    <row r="723" spans="1:18" x14ac:dyDescent="0.25">
      <c r="A723" t="s">
        <v>384</v>
      </c>
      <c r="B723" t="s">
        <v>2421</v>
      </c>
      <c r="C723" t="s">
        <v>3900</v>
      </c>
      <c r="D723">
        <v>2.0439686199999998</v>
      </c>
      <c r="E723">
        <v>6.6307976200000001</v>
      </c>
      <c r="F723">
        <v>4.5868289999999998</v>
      </c>
      <c r="G723">
        <v>-1.31918</v>
      </c>
      <c r="H723">
        <v>3.267649</v>
      </c>
      <c r="I723">
        <v>80</v>
      </c>
      <c r="J723" t="s">
        <v>4440</v>
      </c>
      <c r="P723" t="b">
        <f t="shared" si="33"/>
        <v>0</v>
      </c>
      <c r="Q723" t="b">
        <f t="shared" si="34"/>
        <v>0</v>
      </c>
      <c r="R723" t="b">
        <f t="shared" si="35"/>
        <v>0</v>
      </c>
    </row>
    <row r="724" spans="1:18" x14ac:dyDescent="0.25">
      <c r="A724" t="s">
        <v>4833</v>
      </c>
      <c r="B724" t="s">
        <v>5313</v>
      </c>
      <c r="C724" t="s">
        <v>5314</v>
      </c>
      <c r="D724">
        <v>1.7554401824999999</v>
      </c>
      <c r="E724">
        <v>5.6691041824999999</v>
      </c>
      <c r="F724">
        <v>3.9136639999999998</v>
      </c>
      <c r="G724">
        <v>-1.0807389999999999</v>
      </c>
      <c r="H724">
        <v>2.8329249999999999</v>
      </c>
      <c r="I724">
        <v>60</v>
      </c>
      <c r="J724" t="s">
        <v>4440</v>
      </c>
      <c r="P724" t="b">
        <f t="shared" si="33"/>
        <v>0</v>
      </c>
      <c r="Q724" t="b">
        <f t="shared" si="34"/>
        <v>0</v>
      </c>
      <c r="R724" t="b">
        <f t="shared" si="35"/>
        <v>0</v>
      </c>
    </row>
    <row r="725" spans="1:18" x14ac:dyDescent="0.25">
      <c r="A725" t="s">
        <v>5779</v>
      </c>
      <c r="B725" t="s">
        <v>6098</v>
      </c>
      <c r="C725" t="s">
        <v>6395</v>
      </c>
      <c r="D725">
        <v>3.3712238687</v>
      </c>
      <c r="E725">
        <v>7.2180838687</v>
      </c>
      <c r="F725">
        <v>3.8468599999999999</v>
      </c>
      <c r="G725">
        <v>-1.6376949999999999</v>
      </c>
      <c r="H725">
        <v>2.209165</v>
      </c>
      <c r="I725">
        <v>188</v>
      </c>
      <c r="J725" t="s">
        <v>4440</v>
      </c>
      <c r="P725" t="b">
        <f t="shared" si="33"/>
        <v>0</v>
      </c>
      <c r="Q725" t="b">
        <f t="shared" si="34"/>
        <v>0</v>
      </c>
      <c r="R725" t="b">
        <f t="shared" si="35"/>
        <v>0</v>
      </c>
    </row>
    <row r="726" spans="1:18" x14ac:dyDescent="0.25">
      <c r="A726" t="s">
        <v>802</v>
      </c>
      <c r="B726" t="s">
        <v>1544</v>
      </c>
      <c r="C726" t="s">
        <v>3033</v>
      </c>
      <c r="D726">
        <v>3.5074543242999998</v>
      </c>
      <c r="E726">
        <v>5.7646823242999998</v>
      </c>
      <c r="F726">
        <v>2.257228</v>
      </c>
      <c r="G726">
        <v>-1.443343</v>
      </c>
      <c r="H726">
        <v>0.81388499999999997</v>
      </c>
      <c r="I726">
        <v>180</v>
      </c>
      <c r="J726" t="s">
        <v>4440</v>
      </c>
      <c r="P726" t="b">
        <f t="shared" si="33"/>
        <v>1</v>
      </c>
      <c r="Q726" t="b">
        <f t="shared" si="34"/>
        <v>1</v>
      </c>
      <c r="R726" t="b">
        <f t="shared" si="35"/>
        <v>0</v>
      </c>
    </row>
    <row r="727" spans="1:18" x14ac:dyDescent="0.25">
      <c r="A727" t="s">
        <v>1194</v>
      </c>
      <c r="B727" t="s">
        <v>2523</v>
      </c>
      <c r="C727" t="s">
        <v>3999</v>
      </c>
      <c r="D727">
        <v>3.15858657049999</v>
      </c>
      <c r="E727">
        <v>6.1032005704999897</v>
      </c>
      <c r="F727">
        <v>2.9446140000000001</v>
      </c>
      <c r="G727">
        <v>8.6300000000000005E-3</v>
      </c>
      <c r="H727">
        <v>2.9532440000000002</v>
      </c>
      <c r="I727">
        <v>132</v>
      </c>
      <c r="J727" t="s">
        <v>4440</v>
      </c>
      <c r="P727" t="b">
        <f t="shared" si="33"/>
        <v>0</v>
      </c>
      <c r="Q727" t="b">
        <f t="shared" si="34"/>
        <v>0</v>
      </c>
      <c r="R727" t="b">
        <f t="shared" si="35"/>
        <v>0</v>
      </c>
    </row>
    <row r="728" spans="1:18" x14ac:dyDescent="0.25">
      <c r="A728" t="s">
        <v>161</v>
      </c>
      <c r="B728" t="s">
        <v>2588</v>
      </c>
      <c r="C728" t="s">
        <v>4062</v>
      </c>
      <c r="D728">
        <v>1.6453727166999901</v>
      </c>
      <c r="E728">
        <v>6.5558707167000003</v>
      </c>
      <c r="F728">
        <v>4.9104979999999996</v>
      </c>
      <c r="G728">
        <v>-0.86844500000000002</v>
      </c>
      <c r="H728">
        <v>4.0420530000000001</v>
      </c>
      <c r="I728">
        <v>45</v>
      </c>
      <c r="J728" t="s">
        <v>4440</v>
      </c>
      <c r="P728" t="b">
        <f t="shared" si="33"/>
        <v>0</v>
      </c>
      <c r="Q728" t="b">
        <f t="shared" si="34"/>
        <v>0</v>
      </c>
      <c r="R728" t="b">
        <f t="shared" si="35"/>
        <v>0</v>
      </c>
    </row>
    <row r="729" spans="1:18" x14ac:dyDescent="0.25">
      <c r="A729" t="s">
        <v>549</v>
      </c>
      <c r="B729" t="s">
        <v>1574</v>
      </c>
      <c r="C729" t="s">
        <v>3063</v>
      </c>
      <c r="D729">
        <v>4.6641550165999996</v>
      </c>
      <c r="E729">
        <v>7.2822410165999996</v>
      </c>
      <c r="F729">
        <v>2.6180859999999999</v>
      </c>
      <c r="G729">
        <v>-1.23631</v>
      </c>
      <c r="H729">
        <v>1.3817759999999999</v>
      </c>
      <c r="I729">
        <v>70</v>
      </c>
      <c r="J729" t="s">
        <v>4440</v>
      </c>
      <c r="P729" t="b">
        <f t="shared" si="33"/>
        <v>0</v>
      </c>
      <c r="Q729" t="b">
        <f t="shared" si="34"/>
        <v>0</v>
      </c>
      <c r="R729" t="b">
        <f t="shared" si="35"/>
        <v>0</v>
      </c>
    </row>
    <row r="730" spans="1:18" x14ac:dyDescent="0.25">
      <c r="A730" t="s">
        <v>1211</v>
      </c>
      <c r="B730" t="s">
        <v>1709</v>
      </c>
      <c r="C730" t="s">
        <v>3198</v>
      </c>
      <c r="D730">
        <v>3.440152962</v>
      </c>
      <c r="E730">
        <v>5.6509209619999998</v>
      </c>
      <c r="F730">
        <v>2.2107679999999998</v>
      </c>
      <c r="G730">
        <v>0.220918</v>
      </c>
      <c r="H730">
        <v>2.431686</v>
      </c>
      <c r="I730">
        <v>72</v>
      </c>
      <c r="J730" t="s">
        <v>4440</v>
      </c>
      <c r="P730" t="b">
        <f t="shared" si="33"/>
        <v>0</v>
      </c>
      <c r="Q730" t="b">
        <f t="shared" si="34"/>
        <v>0</v>
      </c>
      <c r="R730" t="b">
        <f t="shared" si="35"/>
        <v>0</v>
      </c>
    </row>
    <row r="731" spans="1:18" x14ac:dyDescent="0.25">
      <c r="A731" t="s">
        <v>865</v>
      </c>
      <c r="B731" t="s">
        <v>2248</v>
      </c>
      <c r="C731" t="s">
        <v>3733</v>
      </c>
      <c r="D731">
        <v>2.2914439494999899</v>
      </c>
      <c r="E731">
        <v>6.6790789495</v>
      </c>
      <c r="F731">
        <v>4.3876350000000004</v>
      </c>
      <c r="G731">
        <v>-0.57586800000000005</v>
      </c>
      <c r="H731">
        <v>3.8117670000000001</v>
      </c>
      <c r="I731">
        <v>49</v>
      </c>
      <c r="J731" t="s">
        <v>4440</v>
      </c>
      <c r="P731" t="b">
        <f t="shared" si="33"/>
        <v>0</v>
      </c>
      <c r="Q731" t="b">
        <f t="shared" si="34"/>
        <v>0</v>
      </c>
      <c r="R731" t="b">
        <f t="shared" si="35"/>
        <v>0</v>
      </c>
    </row>
    <row r="732" spans="1:18" x14ac:dyDescent="0.25">
      <c r="A732" t="s">
        <v>425</v>
      </c>
      <c r="B732" t="s">
        <v>2936</v>
      </c>
      <c r="C732" t="s">
        <v>4014</v>
      </c>
      <c r="D732">
        <v>3.1515909489999898</v>
      </c>
      <c r="E732">
        <v>6.7544939489999898</v>
      </c>
      <c r="F732">
        <v>3.602903</v>
      </c>
      <c r="G732">
        <v>-1.224475</v>
      </c>
      <c r="H732">
        <v>2.378428</v>
      </c>
      <c r="I732">
        <v>86</v>
      </c>
      <c r="J732" t="s">
        <v>4440</v>
      </c>
      <c r="P732" t="b">
        <f t="shared" si="33"/>
        <v>0</v>
      </c>
      <c r="Q732" t="b">
        <f t="shared" si="34"/>
        <v>0</v>
      </c>
      <c r="R732" t="b">
        <f t="shared" si="35"/>
        <v>0</v>
      </c>
    </row>
    <row r="733" spans="1:18" x14ac:dyDescent="0.25">
      <c r="A733" t="s">
        <v>1328</v>
      </c>
      <c r="B733" t="s">
        <v>2778</v>
      </c>
      <c r="C733" t="s">
        <v>4243</v>
      </c>
      <c r="D733">
        <v>3.1596846463999899</v>
      </c>
      <c r="E733">
        <v>7.1119706463999997</v>
      </c>
      <c r="F733">
        <v>3.952286</v>
      </c>
      <c r="G733">
        <v>-3.3980929999999998</v>
      </c>
      <c r="H733">
        <v>0.55419300000000005</v>
      </c>
      <c r="I733">
        <v>296</v>
      </c>
      <c r="J733" t="s">
        <v>4440</v>
      </c>
      <c r="P733" t="b">
        <f t="shared" si="33"/>
        <v>0</v>
      </c>
      <c r="Q733" t="b">
        <f t="shared" si="34"/>
        <v>0</v>
      </c>
      <c r="R733" t="b">
        <f t="shared" si="35"/>
        <v>0</v>
      </c>
    </row>
    <row r="734" spans="1:18" x14ac:dyDescent="0.25">
      <c r="A734" t="s">
        <v>315</v>
      </c>
      <c r="B734" t="s">
        <v>2118</v>
      </c>
      <c r="C734" t="s">
        <v>3086</v>
      </c>
      <c r="D734">
        <v>2.85849693439999</v>
      </c>
      <c r="E734">
        <v>6.1413939343999999</v>
      </c>
      <c r="F734">
        <v>3.2828970000000002</v>
      </c>
      <c r="G734">
        <v>-1.898468</v>
      </c>
      <c r="H734">
        <v>1.3844289999999999</v>
      </c>
      <c r="I734">
        <v>114</v>
      </c>
      <c r="J734" t="s">
        <v>4440</v>
      </c>
      <c r="P734" t="b">
        <f t="shared" si="33"/>
        <v>0</v>
      </c>
      <c r="Q734" t="b">
        <f t="shared" si="34"/>
        <v>0</v>
      </c>
      <c r="R734" t="b">
        <f t="shared" si="35"/>
        <v>0</v>
      </c>
    </row>
    <row r="735" spans="1:18" x14ac:dyDescent="0.25">
      <c r="A735" t="s">
        <v>8</v>
      </c>
      <c r="B735" t="s">
        <v>2417</v>
      </c>
      <c r="C735" t="s">
        <v>3896</v>
      </c>
      <c r="D735">
        <v>2.73417515219999</v>
      </c>
      <c r="E735">
        <v>5.1712571521999902</v>
      </c>
      <c r="F735">
        <v>2.43708199999999</v>
      </c>
      <c r="G735">
        <v>1.1097790000000001</v>
      </c>
      <c r="H735">
        <v>3.5468609999999998</v>
      </c>
      <c r="I735">
        <v>28</v>
      </c>
      <c r="J735" t="s">
        <v>4440</v>
      </c>
      <c r="P735" t="b">
        <f t="shared" si="33"/>
        <v>0</v>
      </c>
      <c r="Q735" t="b">
        <f t="shared" si="34"/>
        <v>0</v>
      </c>
      <c r="R735" t="b">
        <f t="shared" si="35"/>
        <v>0</v>
      </c>
    </row>
    <row r="736" spans="1:18" x14ac:dyDescent="0.25">
      <c r="A736" t="s">
        <v>5907</v>
      </c>
      <c r="B736" t="s">
        <v>6226</v>
      </c>
      <c r="C736" t="s">
        <v>6516</v>
      </c>
      <c r="D736">
        <v>1.4504263836</v>
      </c>
      <c r="E736">
        <v>6.1354183835999896</v>
      </c>
      <c r="F736">
        <v>4.6849919999999896</v>
      </c>
      <c r="G736">
        <v>-2.2238859999999998</v>
      </c>
      <c r="H736">
        <v>2.461106</v>
      </c>
      <c r="I736">
        <v>68</v>
      </c>
      <c r="J736" t="s">
        <v>4440</v>
      </c>
      <c r="P736" t="b">
        <f t="shared" si="33"/>
        <v>0</v>
      </c>
      <c r="Q736" t="b">
        <f t="shared" si="34"/>
        <v>0</v>
      </c>
      <c r="R736" t="b">
        <f t="shared" si="35"/>
        <v>0</v>
      </c>
    </row>
    <row r="737" spans="1:18" x14ac:dyDescent="0.25">
      <c r="A737" t="s">
        <v>5969</v>
      </c>
      <c r="B737" t="s">
        <v>6288</v>
      </c>
      <c r="C737" t="s">
        <v>6516</v>
      </c>
      <c r="D737">
        <v>2.3436356673999899</v>
      </c>
      <c r="E737">
        <v>6.2039096673999996</v>
      </c>
      <c r="F737">
        <v>3.860274</v>
      </c>
      <c r="G737">
        <v>-2.4525049999999999</v>
      </c>
      <c r="H737">
        <v>1.407769</v>
      </c>
      <c r="I737">
        <v>68</v>
      </c>
      <c r="J737" t="s">
        <v>4440</v>
      </c>
      <c r="P737" t="b">
        <f t="shared" si="33"/>
        <v>0</v>
      </c>
      <c r="Q737" t="b">
        <f t="shared" si="34"/>
        <v>0</v>
      </c>
      <c r="R737" t="b">
        <f t="shared" si="35"/>
        <v>0</v>
      </c>
    </row>
    <row r="738" spans="1:18" x14ac:dyDescent="0.25">
      <c r="A738" t="s">
        <v>830</v>
      </c>
      <c r="B738" t="s">
        <v>2360</v>
      </c>
      <c r="C738" t="s">
        <v>3841</v>
      </c>
      <c r="D738">
        <v>3.9552512098000001</v>
      </c>
      <c r="E738">
        <v>6.7716592098000001</v>
      </c>
      <c r="F738">
        <v>2.816408</v>
      </c>
      <c r="G738">
        <v>-0.82375200000000004</v>
      </c>
      <c r="H738">
        <v>1.992656</v>
      </c>
      <c r="I738">
        <v>31</v>
      </c>
      <c r="J738" t="s">
        <v>4440</v>
      </c>
      <c r="P738" t="b">
        <f t="shared" si="33"/>
        <v>0</v>
      </c>
      <c r="Q738" t="b">
        <f t="shared" si="34"/>
        <v>0</v>
      </c>
      <c r="R738" t="b">
        <f t="shared" si="35"/>
        <v>0</v>
      </c>
    </row>
    <row r="739" spans="1:18" x14ac:dyDescent="0.25">
      <c r="A739" t="s">
        <v>582</v>
      </c>
      <c r="B739" t="s">
        <v>1637</v>
      </c>
      <c r="C739" t="s">
        <v>3126</v>
      </c>
      <c r="D739">
        <v>3.3274612033999902</v>
      </c>
      <c r="E739">
        <v>7.2636642033999896</v>
      </c>
      <c r="F739">
        <v>3.9362029999999999</v>
      </c>
      <c r="G739">
        <v>-1.1332949999999999</v>
      </c>
      <c r="H739">
        <v>2.802908</v>
      </c>
      <c r="I739">
        <v>69</v>
      </c>
      <c r="J739" t="s">
        <v>4440</v>
      </c>
      <c r="P739" t="b">
        <f t="shared" si="33"/>
        <v>0</v>
      </c>
      <c r="Q739" t="b">
        <f t="shared" si="34"/>
        <v>0</v>
      </c>
      <c r="R739" t="b">
        <f t="shared" si="35"/>
        <v>0</v>
      </c>
    </row>
    <row r="740" spans="1:18" x14ac:dyDescent="0.25">
      <c r="A740" t="s">
        <v>104</v>
      </c>
      <c r="B740" t="s">
        <v>2247</v>
      </c>
      <c r="C740" t="s">
        <v>3732</v>
      </c>
      <c r="D740">
        <v>4.3724898349999997</v>
      </c>
      <c r="E740">
        <v>6.6786098349999996</v>
      </c>
      <c r="F740">
        <v>2.3061199999999999</v>
      </c>
      <c r="G740">
        <v>-1.1415249999999999</v>
      </c>
      <c r="H740">
        <v>1.164595</v>
      </c>
      <c r="I740">
        <v>148</v>
      </c>
      <c r="J740" t="s">
        <v>4440</v>
      </c>
      <c r="P740" t="b">
        <f t="shared" si="33"/>
        <v>0</v>
      </c>
      <c r="Q740" t="b">
        <f t="shared" si="34"/>
        <v>0</v>
      </c>
      <c r="R740" t="b">
        <f t="shared" si="35"/>
        <v>0</v>
      </c>
    </row>
    <row r="741" spans="1:18" x14ac:dyDescent="0.25">
      <c r="A741" t="s">
        <v>986</v>
      </c>
      <c r="B741" t="s">
        <v>2244</v>
      </c>
      <c r="C741" t="s">
        <v>3729</v>
      </c>
      <c r="D741">
        <v>3.0359807146</v>
      </c>
      <c r="E741">
        <v>6.5671527145999997</v>
      </c>
      <c r="F741">
        <v>3.53117199999999</v>
      </c>
      <c r="G741">
        <v>-0.36928100000000003</v>
      </c>
      <c r="H741">
        <v>3.1618909999999998</v>
      </c>
      <c r="I741">
        <v>88</v>
      </c>
      <c r="J741" t="s">
        <v>4440</v>
      </c>
      <c r="P741" t="b">
        <f t="shared" si="33"/>
        <v>0</v>
      </c>
      <c r="Q741" t="b">
        <f t="shared" si="34"/>
        <v>0</v>
      </c>
      <c r="R741" t="b">
        <f t="shared" si="35"/>
        <v>0</v>
      </c>
    </row>
    <row r="742" spans="1:18" x14ac:dyDescent="0.25">
      <c r="A742" t="s">
        <v>5961</v>
      </c>
      <c r="B742" t="s">
        <v>6280</v>
      </c>
      <c r="C742" t="s">
        <v>6567</v>
      </c>
      <c r="D742">
        <v>3.2549956347000002</v>
      </c>
      <c r="E742">
        <v>7.0358366346999999</v>
      </c>
      <c r="F742">
        <v>3.7808409999999899</v>
      </c>
      <c r="G742">
        <v>-2.1902159999999999</v>
      </c>
      <c r="H742">
        <v>1.590625</v>
      </c>
      <c r="I742">
        <v>218</v>
      </c>
      <c r="J742" t="s">
        <v>4440</v>
      </c>
      <c r="P742" t="b">
        <f t="shared" si="33"/>
        <v>0</v>
      </c>
      <c r="Q742" t="b">
        <f t="shared" si="34"/>
        <v>0</v>
      </c>
      <c r="R742" t="b">
        <f t="shared" si="35"/>
        <v>0</v>
      </c>
    </row>
    <row r="743" spans="1:18" x14ac:dyDescent="0.25">
      <c r="A743" t="s">
        <v>829</v>
      </c>
      <c r="B743" t="s">
        <v>1799</v>
      </c>
      <c r="C743" t="s">
        <v>3288</v>
      </c>
      <c r="D743">
        <v>3.0740922248999998</v>
      </c>
      <c r="E743">
        <v>6.4334212249</v>
      </c>
      <c r="F743">
        <v>3.3593289999999998</v>
      </c>
      <c r="G743">
        <v>-0.55951099999999998</v>
      </c>
      <c r="H743">
        <v>2.7998180000000001</v>
      </c>
      <c r="I743">
        <v>140</v>
      </c>
      <c r="J743" t="s">
        <v>4440</v>
      </c>
      <c r="P743" t="b">
        <f t="shared" si="33"/>
        <v>0</v>
      </c>
      <c r="Q743" t="b">
        <f t="shared" si="34"/>
        <v>0</v>
      </c>
      <c r="R743" t="b">
        <f t="shared" si="35"/>
        <v>0</v>
      </c>
    </row>
    <row r="744" spans="1:18" x14ac:dyDescent="0.25">
      <c r="A744" t="s">
        <v>5016</v>
      </c>
      <c r="B744" t="s">
        <v>5410</v>
      </c>
      <c r="C744" t="s">
        <v>5411</v>
      </c>
      <c r="D744">
        <v>2.5566086817999998</v>
      </c>
      <c r="E744">
        <v>5.5082746817999997</v>
      </c>
      <c r="F744">
        <v>2.9516659999999999</v>
      </c>
      <c r="G744">
        <v>-0.79125199999999996</v>
      </c>
      <c r="H744">
        <v>2.1604139999999998</v>
      </c>
      <c r="I744">
        <v>136</v>
      </c>
      <c r="J744" t="s">
        <v>4440</v>
      </c>
      <c r="P744" t="b">
        <f t="shared" si="33"/>
        <v>0</v>
      </c>
      <c r="Q744" t="b">
        <f t="shared" si="34"/>
        <v>0</v>
      </c>
      <c r="R744" t="b">
        <f t="shared" si="35"/>
        <v>0</v>
      </c>
    </row>
    <row r="745" spans="1:18" x14ac:dyDescent="0.25">
      <c r="A745" t="s">
        <v>556</v>
      </c>
      <c r="B745" t="s">
        <v>1962</v>
      </c>
      <c r="C745" t="s">
        <v>3451</v>
      </c>
      <c r="D745">
        <v>2.8151361878999999</v>
      </c>
      <c r="E745">
        <v>5.6732611878999997</v>
      </c>
      <c r="F745">
        <v>2.8581249999999998</v>
      </c>
      <c r="G745">
        <v>-0.93085099999999998</v>
      </c>
      <c r="H745">
        <v>1.9272739999999999</v>
      </c>
      <c r="I745">
        <v>85</v>
      </c>
      <c r="J745" t="s">
        <v>4440</v>
      </c>
      <c r="P745" t="b">
        <f t="shared" si="33"/>
        <v>0</v>
      </c>
      <c r="Q745" t="b">
        <f t="shared" si="34"/>
        <v>0</v>
      </c>
      <c r="R745" t="b">
        <f t="shared" si="35"/>
        <v>0</v>
      </c>
    </row>
    <row r="746" spans="1:18" x14ac:dyDescent="0.25">
      <c r="A746" t="s">
        <v>1462</v>
      </c>
      <c r="B746" t="s">
        <v>2894</v>
      </c>
      <c r="C746" t="s">
        <v>4357</v>
      </c>
      <c r="D746">
        <v>2.9562099273000002</v>
      </c>
      <c r="E746">
        <v>5.2080419273</v>
      </c>
      <c r="F746">
        <v>2.2518319999999998</v>
      </c>
      <c r="G746">
        <v>0.56223100000000004</v>
      </c>
      <c r="H746">
        <v>2.814063</v>
      </c>
      <c r="I746">
        <v>116</v>
      </c>
      <c r="J746" t="s">
        <v>4440</v>
      </c>
      <c r="P746" t="b">
        <f t="shared" si="33"/>
        <v>0</v>
      </c>
      <c r="Q746" t="b">
        <f t="shared" si="34"/>
        <v>0</v>
      </c>
      <c r="R746" t="b">
        <f t="shared" si="35"/>
        <v>0</v>
      </c>
    </row>
    <row r="747" spans="1:18" x14ac:dyDescent="0.25">
      <c r="A747" t="s">
        <v>889</v>
      </c>
      <c r="B747" t="s">
        <v>1619</v>
      </c>
      <c r="C747" t="s">
        <v>3109</v>
      </c>
      <c r="D747">
        <v>3.2773360889999998</v>
      </c>
      <c r="E747">
        <v>5.7723030890000002</v>
      </c>
      <c r="F747">
        <v>2.4949669999999999</v>
      </c>
      <c r="G747">
        <v>-9.6051999999999998E-2</v>
      </c>
      <c r="H747">
        <v>2.3989150000000001</v>
      </c>
      <c r="I747">
        <v>88</v>
      </c>
      <c r="J747" t="s">
        <v>4440</v>
      </c>
      <c r="P747" t="b">
        <f t="shared" si="33"/>
        <v>1</v>
      </c>
      <c r="Q747" t="b">
        <f t="shared" si="34"/>
        <v>1</v>
      </c>
      <c r="R747" t="b">
        <f t="shared" si="35"/>
        <v>1</v>
      </c>
    </row>
    <row r="748" spans="1:18" x14ac:dyDescent="0.25">
      <c r="A748" t="s">
        <v>922</v>
      </c>
      <c r="B748" t="s">
        <v>1499</v>
      </c>
      <c r="C748" t="s">
        <v>2988</v>
      </c>
      <c r="D748">
        <v>2.6993943758999999</v>
      </c>
      <c r="E748">
        <v>6.4932193758999999</v>
      </c>
      <c r="F748">
        <v>3.793825</v>
      </c>
      <c r="G748">
        <v>-0.70877400000000002</v>
      </c>
      <c r="H748">
        <v>3.085051</v>
      </c>
      <c r="I748">
        <v>70</v>
      </c>
      <c r="J748" t="s">
        <v>4440</v>
      </c>
      <c r="P748" t="b">
        <f t="shared" si="33"/>
        <v>0</v>
      </c>
      <c r="Q748" t="b">
        <f t="shared" si="34"/>
        <v>0</v>
      </c>
      <c r="R748" t="b">
        <f t="shared" si="35"/>
        <v>0</v>
      </c>
    </row>
    <row r="749" spans="1:18" x14ac:dyDescent="0.25">
      <c r="A749" t="s">
        <v>428</v>
      </c>
      <c r="B749" t="s">
        <v>1683</v>
      </c>
      <c r="C749" t="s">
        <v>3172</v>
      </c>
      <c r="D749">
        <v>2.7322040092000002</v>
      </c>
      <c r="E749">
        <v>5.7065410092000004</v>
      </c>
      <c r="F749">
        <v>2.9743369999999998</v>
      </c>
      <c r="G749">
        <v>-1.5529649999999999</v>
      </c>
      <c r="H749">
        <v>1.4213720000000001</v>
      </c>
      <c r="I749">
        <v>58</v>
      </c>
      <c r="J749" t="s">
        <v>4440</v>
      </c>
      <c r="P749" t="b">
        <f t="shared" si="33"/>
        <v>0</v>
      </c>
      <c r="Q749" t="b">
        <f t="shared" si="34"/>
        <v>0</v>
      </c>
      <c r="R749" t="b">
        <f t="shared" si="35"/>
        <v>0</v>
      </c>
    </row>
    <row r="750" spans="1:18" x14ac:dyDescent="0.25">
      <c r="A750" t="s">
        <v>5711</v>
      </c>
      <c r="B750" t="s">
        <v>6030</v>
      </c>
      <c r="C750" t="s">
        <v>6330</v>
      </c>
      <c r="D750">
        <v>2.63226557299999</v>
      </c>
      <c r="E750">
        <v>6.5543435729999997</v>
      </c>
      <c r="F750">
        <v>3.922078</v>
      </c>
      <c r="G750">
        <v>-1.038462</v>
      </c>
      <c r="H750">
        <v>2.883616</v>
      </c>
      <c r="I750">
        <v>94</v>
      </c>
      <c r="J750" t="s">
        <v>4440</v>
      </c>
      <c r="P750" t="b">
        <f t="shared" si="33"/>
        <v>0</v>
      </c>
      <c r="Q750" t="b">
        <f t="shared" si="34"/>
        <v>0</v>
      </c>
      <c r="R750" t="b">
        <f t="shared" si="35"/>
        <v>0</v>
      </c>
    </row>
    <row r="751" spans="1:18" x14ac:dyDescent="0.25">
      <c r="A751" t="s">
        <v>122</v>
      </c>
      <c r="B751" t="s">
        <v>2759</v>
      </c>
      <c r="C751" t="s">
        <v>4226</v>
      </c>
      <c r="D751">
        <v>3.9077881973999999</v>
      </c>
      <c r="E751">
        <v>7.3200341974000001</v>
      </c>
      <c r="F751">
        <v>3.4122460000000001</v>
      </c>
      <c r="G751">
        <v>-0.34870600000000002</v>
      </c>
      <c r="H751">
        <v>3.0635400000000002</v>
      </c>
      <c r="I751">
        <v>75</v>
      </c>
      <c r="J751" t="s">
        <v>4440</v>
      </c>
      <c r="P751" t="b">
        <f t="shared" si="33"/>
        <v>0</v>
      </c>
      <c r="Q751" t="b">
        <f t="shared" si="34"/>
        <v>0</v>
      </c>
      <c r="R751" t="b">
        <f t="shared" si="35"/>
        <v>0</v>
      </c>
    </row>
    <row r="752" spans="1:18" x14ac:dyDescent="0.25">
      <c r="A752" t="s">
        <v>5851</v>
      </c>
      <c r="B752" t="s">
        <v>6170</v>
      </c>
      <c r="C752" t="s">
        <v>6464</v>
      </c>
      <c r="D752">
        <v>3.5127622394000002</v>
      </c>
      <c r="E752">
        <v>6.1628522394000003</v>
      </c>
      <c r="F752">
        <v>2.6500900000000001</v>
      </c>
      <c r="G752">
        <v>-0.78265499999999999</v>
      </c>
      <c r="H752">
        <v>1.867435</v>
      </c>
      <c r="I752">
        <v>126</v>
      </c>
      <c r="J752" t="s">
        <v>4440</v>
      </c>
      <c r="P752" t="b">
        <f t="shared" si="33"/>
        <v>0</v>
      </c>
      <c r="Q752" t="b">
        <f t="shared" si="34"/>
        <v>0</v>
      </c>
      <c r="R752" t="b">
        <f t="shared" si="35"/>
        <v>0</v>
      </c>
    </row>
    <row r="753" spans="1:18" x14ac:dyDescent="0.25">
      <c r="A753" t="s">
        <v>5872</v>
      </c>
      <c r="B753" t="s">
        <v>6191</v>
      </c>
      <c r="C753" t="s">
        <v>6484</v>
      </c>
      <c r="D753">
        <v>3.2458535282000001</v>
      </c>
      <c r="E753">
        <v>7.2457145281999997</v>
      </c>
      <c r="F753">
        <v>3.9998610000000001</v>
      </c>
      <c r="G753">
        <v>-1.9793510000000001</v>
      </c>
      <c r="H753">
        <v>2.0205099999999998</v>
      </c>
      <c r="I753">
        <v>194</v>
      </c>
      <c r="J753" t="s">
        <v>4440</v>
      </c>
      <c r="P753" t="b">
        <f t="shared" si="33"/>
        <v>0</v>
      </c>
      <c r="Q753" t="b">
        <f t="shared" si="34"/>
        <v>0</v>
      </c>
      <c r="R753" t="b">
        <f t="shared" si="35"/>
        <v>0</v>
      </c>
    </row>
    <row r="754" spans="1:18" x14ac:dyDescent="0.25">
      <c r="A754" t="s">
        <v>5801</v>
      </c>
      <c r="B754" t="s">
        <v>6120</v>
      </c>
      <c r="C754" t="s">
        <v>6417</v>
      </c>
      <c r="D754">
        <v>2.9702689621999898</v>
      </c>
      <c r="E754">
        <v>7.0370859621999999</v>
      </c>
      <c r="F754">
        <v>4.0668170000000003</v>
      </c>
      <c r="G754">
        <v>-1.5976140000000001</v>
      </c>
      <c r="H754">
        <v>2.4692029999999998</v>
      </c>
      <c r="I754">
        <v>86</v>
      </c>
      <c r="J754" t="s">
        <v>4440</v>
      </c>
      <c r="P754" t="b">
        <f t="shared" si="33"/>
        <v>0</v>
      </c>
      <c r="Q754" t="b">
        <f t="shared" si="34"/>
        <v>0</v>
      </c>
      <c r="R754" t="b">
        <f t="shared" si="35"/>
        <v>0</v>
      </c>
    </row>
    <row r="755" spans="1:18" x14ac:dyDescent="0.25">
      <c r="A755" t="s">
        <v>43</v>
      </c>
      <c r="B755" t="s">
        <v>2674</v>
      </c>
      <c r="C755" t="s">
        <v>4144</v>
      </c>
      <c r="D755">
        <v>3.9497107178999999</v>
      </c>
      <c r="E755">
        <v>7.1328797178999999</v>
      </c>
      <c r="F755">
        <v>3.1831689999999999</v>
      </c>
      <c r="G755">
        <v>-1.091459</v>
      </c>
      <c r="H755">
        <v>2.09171</v>
      </c>
      <c r="I755">
        <v>124</v>
      </c>
      <c r="J755" t="s">
        <v>4440</v>
      </c>
      <c r="P755" t="b">
        <f t="shared" si="33"/>
        <v>0</v>
      </c>
      <c r="Q755" t="b">
        <f t="shared" si="34"/>
        <v>0</v>
      </c>
      <c r="R755" t="b">
        <f t="shared" si="35"/>
        <v>0</v>
      </c>
    </row>
    <row r="756" spans="1:18" x14ac:dyDescent="0.25">
      <c r="A756" t="s">
        <v>1378</v>
      </c>
      <c r="B756" t="s">
        <v>2607</v>
      </c>
      <c r="C756" t="s">
        <v>4079</v>
      </c>
      <c r="D756">
        <v>1.87263880449999</v>
      </c>
      <c r="E756">
        <v>4.8736638044999996</v>
      </c>
      <c r="F756">
        <v>3.0010249999999998</v>
      </c>
      <c r="G756">
        <v>-0.81584800000000002</v>
      </c>
      <c r="H756">
        <v>2.1851769999999999</v>
      </c>
      <c r="I756">
        <v>201</v>
      </c>
      <c r="J756" t="s">
        <v>4440</v>
      </c>
      <c r="P756" t="b">
        <f t="shared" si="33"/>
        <v>0</v>
      </c>
      <c r="Q756" t="b">
        <f t="shared" si="34"/>
        <v>0</v>
      </c>
      <c r="R756" t="b">
        <f t="shared" si="35"/>
        <v>0</v>
      </c>
    </row>
    <row r="757" spans="1:18" x14ac:dyDescent="0.25">
      <c r="A757" t="s">
        <v>4825</v>
      </c>
      <c r="B757" t="s">
        <v>5517</v>
      </c>
      <c r="C757" t="s">
        <v>5518</v>
      </c>
      <c r="D757">
        <v>2.94186138549999</v>
      </c>
      <c r="E757">
        <v>5.1475273855000001</v>
      </c>
      <c r="F757">
        <v>2.2056659999999999</v>
      </c>
      <c r="G757">
        <v>1.2116E-2</v>
      </c>
      <c r="H757">
        <v>2.2177820000000001</v>
      </c>
      <c r="I757">
        <v>50</v>
      </c>
      <c r="J757" t="s">
        <v>4440</v>
      </c>
      <c r="P757" t="b">
        <f t="shared" si="33"/>
        <v>0</v>
      </c>
      <c r="Q757" t="b">
        <f t="shared" si="34"/>
        <v>0</v>
      </c>
      <c r="R757" t="b">
        <f t="shared" si="35"/>
        <v>0</v>
      </c>
    </row>
    <row r="758" spans="1:18" x14ac:dyDescent="0.25">
      <c r="A758" t="s">
        <v>886</v>
      </c>
      <c r="B758" t="s">
        <v>2345</v>
      </c>
      <c r="C758" t="s">
        <v>3828</v>
      </c>
      <c r="D758">
        <v>2.8274703404999899</v>
      </c>
      <c r="E758">
        <v>6.7436823404999897</v>
      </c>
      <c r="F758">
        <v>3.9162119999999998</v>
      </c>
      <c r="G758">
        <v>-1.8162529999999999</v>
      </c>
      <c r="H758">
        <v>2.0999590000000001</v>
      </c>
      <c r="I758">
        <v>82</v>
      </c>
      <c r="J758" t="s">
        <v>4440</v>
      </c>
      <c r="P758" t="b">
        <f t="shared" si="33"/>
        <v>0</v>
      </c>
      <c r="Q758" t="b">
        <f t="shared" si="34"/>
        <v>0</v>
      </c>
      <c r="R758" t="b">
        <f t="shared" si="35"/>
        <v>0</v>
      </c>
    </row>
    <row r="759" spans="1:18" x14ac:dyDescent="0.25">
      <c r="A759" t="s">
        <v>5919</v>
      </c>
      <c r="B759" t="s">
        <v>6238</v>
      </c>
      <c r="C759" t="s">
        <v>6528</v>
      </c>
      <c r="D759">
        <v>1.6350757891999901</v>
      </c>
      <c r="E759">
        <v>5.8230117891999997</v>
      </c>
      <c r="F759">
        <v>4.1879359999999997</v>
      </c>
      <c r="G759">
        <v>-0.50712299999999999</v>
      </c>
      <c r="H759">
        <v>3.6808130000000001</v>
      </c>
      <c r="I759">
        <v>88</v>
      </c>
      <c r="J759" t="s">
        <v>4440</v>
      </c>
      <c r="P759" t="b">
        <f t="shared" si="33"/>
        <v>0</v>
      </c>
      <c r="Q759" t="b">
        <f t="shared" si="34"/>
        <v>0</v>
      </c>
      <c r="R759" t="b">
        <f t="shared" si="35"/>
        <v>0</v>
      </c>
    </row>
    <row r="760" spans="1:18" x14ac:dyDescent="0.25">
      <c r="A760" t="s">
        <v>1454</v>
      </c>
      <c r="B760" t="s">
        <v>2845</v>
      </c>
      <c r="C760" t="s">
        <v>4309</v>
      </c>
      <c r="D760">
        <v>2.9075273451000001</v>
      </c>
      <c r="E760">
        <v>7.1244523450999999</v>
      </c>
      <c r="F760">
        <v>4.2169249999999998</v>
      </c>
      <c r="G760">
        <v>-2.1653579999999999</v>
      </c>
      <c r="H760">
        <v>2.0515669999999999</v>
      </c>
      <c r="I760">
        <v>42</v>
      </c>
      <c r="J760" t="s">
        <v>4440</v>
      </c>
      <c r="P760" t="b">
        <f t="shared" si="33"/>
        <v>0</v>
      </c>
      <c r="Q760" t="b">
        <f t="shared" si="34"/>
        <v>0</v>
      </c>
      <c r="R760" t="b">
        <f t="shared" si="35"/>
        <v>0</v>
      </c>
    </row>
    <row r="761" spans="1:18" x14ac:dyDescent="0.25">
      <c r="A761" t="s">
        <v>5928</v>
      </c>
      <c r="B761" t="s">
        <v>6247</v>
      </c>
      <c r="C761" t="s">
        <v>6535</v>
      </c>
      <c r="D761">
        <v>2.3081395954000001</v>
      </c>
      <c r="E761">
        <v>5.3978565954000004</v>
      </c>
      <c r="F761">
        <v>3.0897169999999998</v>
      </c>
      <c r="G761">
        <v>1.0006029999999999</v>
      </c>
      <c r="H761">
        <v>4.0903200000000002</v>
      </c>
      <c r="I761">
        <v>104</v>
      </c>
      <c r="J761" t="s">
        <v>4440</v>
      </c>
      <c r="P761" t="b">
        <f t="shared" si="33"/>
        <v>0</v>
      </c>
      <c r="Q761" t="b">
        <f t="shared" si="34"/>
        <v>0</v>
      </c>
      <c r="R761" t="b">
        <f t="shared" si="35"/>
        <v>0</v>
      </c>
    </row>
    <row r="762" spans="1:18" x14ac:dyDescent="0.25">
      <c r="A762" t="s">
        <v>1453</v>
      </c>
      <c r="B762" t="s">
        <v>2969</v>
      </c>
      <c r="C762" t="s">
        <v>4421</v>
      </c>
      <c r="D762">
        <v>3.7003596288999998</v>
      </c>
      <c r="E762">
        <v>7.7305466289</v>
      </c>
      <c r="F762">
        <v>4.0301869999999997</v>
      </c>
      <c r="G762">
        <v>-1.7567330000000001</v>
      </c>
      <c r="H762">
        <v>2.2734540000000001</v>
      </c>
      <c r="I762">
        <v>70</v>
      </c>
      <c r="J762" t="s">
        <v>4440</v>
      </c>
      <c r="P762" t="b">
        <f t="shared" si="33"/>
        <v>0</v>
      </c>
      <c r="Q762" t="b">
        <f t="shared" si="34"/>
        <v>0</v>
      </c>
      <c r="R762" t="b">
        <f t="shared" si="35"/>
        <v>0</v>
      </c>
    </row>
    <row r="763" spans="1:18" x14ac:dyDescent="0.25">
      <c r="A763" t="s">
        <v>5911</v>
      </c>
      <c r="B763" t="s">
        <v>6230</v>
      </c>
      <c r="C763" t="s">
        <v>6520</v>
      </c>
      <c r="D763">
        <v>1.92789891049999</v>
      </c>
      <c r="E763">
        <v>5.9837149104999998</v>
      </c>
      <c r="F763">
        <v>4.0558160000000001</v>
      </c>
      <c r="G763">
        <v>-1.2999639999999999</v>
      </c>
      <c r="H763">
        <v>2.755852</v>
      </c>
      <c r="I763">
        <v>125</v>
      </c>
      <c r="J763" t="s">
        <v>4440</v>
      </c>
      <c r="P763" t="b">
        <f t="shared" si="33"/>
        <v>0</v>
      </c>
      <c r="Q763" t="b">
        <f t="shared" si="34"/>
        <v>0</v>
      </c>
      <c r="R763" t="b">
        <f t="shared" si="35"/>
        <v>0</v>
      </c>
    </row>
    <row r="764" spans="1:18" x14ac:dyDescent="0.25">
      <c r="A764" t="s">
        <v>4881</v>
      </c>
      <c r="B764" t="s">
        <v>5225</v>
      </c>
      <c r="C764" t="s">
        <v>5226</v>
      </c>
      <c r="D764">
        <v>3.66886528909999</v>
      </c>
      <c r="E764">
        <v>6.4028242890999998</v>
      </c>
      <c r="F764">
        <v>2.733959</v>
      </c>
      <c r="G764">
        <v>-1.844228</v>
      </c>
      <c r="H764">
        <v>0.88973100000000005</v>
      </c>
      <c r="I764">
        <v>176</v>
      </c>
      <c r="J764" t="s">
        <v>4440</v>
      </c>
      <c r="P764" t="b">
        <f t="shared" si="33"/>
        <v>0</v>
      </c>
      <c r="Q764" t="b">
        <f t="shared" si="34"/>
        <v>0</v>
      </c>
      <c r="R764" t="b">
        <f t="shared" si="35"/>
        <v>0</v>
      </c>
    </row>
    <row r="765" spans="1:18" x14ac:dyDescent="0.25">
      <c r="A765" t="s">
        <v>62</v>
      </c>
      <c r="B765" t="s">
        <v>2953</v>
      </c>
      <c r="C765" t="s">
        <v>4409</v>
      </c>
      <c r="D765">
        <v>2.0921119014</v>
      </c>
      <c r="E765">
        <v>6.8356889014000002</v>
      </c>
      <c r="F765">
        <v>4.7435770000000002</v>
      </c>
      <c r="G765">
        <v>-0.42827300000000001</v>
      </c>
      <c r="H765">
        <v>4.3153040000000003</v>
      </c>
      <c r="I765">
        <v>46</v>
      </c>
      <c r="J765" t="s">
        <v>4440</v>
      </c>
      <c r="P765" t="b">
        <f t="shared" si="33"/>
        <v>0</v>
      </c>
      <c r="Q765" t="b">
        <f t="shared" si="34"/>
        <v>0</v>
      </c>
      <c r="R765" t="b">
        <f t="shared" si="35"/>
        <v>0</v>
      </c>
    </row>
    <row r="766" spans="1:18" x14ac:dyDescent="0.25">
      <c r="A766" t="s">
        <v>1306</v>
      </c>
      <c r="B766" t="s">
        <v>2939</v>
      </c>
      <c r="C766" t="s">
        <v>4396</v>
      </c>
      <c r="D766">
        <v>3.3482738503</v>
      </c>
      <c r="E766">
        <v>5.2840308502999997</v>
      </c>
      <c r="F766">
        <v>1.9357569999999999</v>
      </c>
      <c r="G766">
        <v>-2.2332749999999999</v>
      </c>
      <c r="H766">
        <v>-0.297518</v>
      </c>
      <c r="I766">
        <v>156</v>
      </c>
      <c r="J766" t="s">
        <v>4440</v>
      </c>
      <c r="P766" t="b">
        <f t="shared" si="33"/>
        <v>0</v>
      </c>
      <c r="Q766" t="b">
        <f t="shared" si="34"/>
        <v>0</v>
      </c>
      <c r="R766" t="b">
        <f t="shared" si="35"/>
        <v>0</v>
      </c>
    </row>
    <row r="767" spans="1:18" x14ac:dyDescent="0.25">
      <c r="A767" t="s">
        <v>1179</v>
      </c>
      <c r="B767" t="s">
        <v>1955</v>
      </c>
      <c r="C767" t="s">
        <v>3444</v>
      </c>
      <c r="D767">
        <v>2.1477152364999998</v>
      </c>
      <c r="E767">
        <v>5.5990822365000001</v>
      </c>
      <c r="F767">
        <v>3.4513669999999999</v>
      </c>
      <c r="G767">
        <v>-0.60350800000000004</v>
      </c>
      <c r="H767">
        <v>2.8478590000000001</v>
      </c>
      <c r="I767">
        <v>105</v>
      </c>
      <c r="J767" t="s">
        <v>4440</v>
      </c>
      <c r="P767" t="b">
        <f t="shared" si="33"/>
        <v>0</v>
      </c>
      <c r="Q767" t="b">
        <f t="shared" si="34"/>
        <v>0</v>
      </c>
      <c r="R767" t="b">
        <f t="shared" si="35"/>
        <v>0</v>
      </c>
    </row>
    <row r="768" spans="1:18" x14ac:dyDescent="0.25">
      <c r="A768" t="s">
        <v>54</v>
      </c>
      <c r="B768" t="s">
        <v>1922</v>
      </c>
      <c r="C768" t="s">
        <v>3411</v>
      </c>
      <c r="D768">
        <v>3.7641869885000001</v>
      </c>
      <c r="E768">
        <v>6.2509299885000003</v>
      </c>
      <c r="F768">
        <v>2.4867430000000001</v>
      </c>
      <c r="G768">
        <v>-2.1236999999999999E-2</v>
      </c>
      <c r="H768">
        <v>2.465506</v>
      </c>
      <c r="I768">
        <v>86</v>
      </c>
      <c r="J768" t="s">
        <v>4440</v>
      </c>
      <c r="P768" t="b">
        <f t="shared" si="33"/>
        <v>1</v>
      </c>
      <c r="Q768" t="b">
        <f t="shared" si="34"/>
        <v>0</v>
      </c>
      <c r="R768" t="b">
        <f t="shared" si="35"/>
        <v>0</v>
      </c>
    </row>
    <row r="769" spans="1:18" x14ac:dyDescent="0.25">
      <c r="A769" t="s">
        <v>586</v>
      </c>
      <c r="B769" t="s">
        <v>1773</v>
      </c>
      <c r="C769" t="s">
        <v>3262</v>
      </c>
      <c r="D769">
        <v>2.1681776395000001</v>
      </c>
      <c r="E769">
        <v>5.4550506394999996</v>
      </c>
      <c r="F769">
        <v>3.2868729999999999</v>
      </c>
      <c r="G769">
        <v>4.7960000000000003E-2</v>
      </c>
      <c r="H769">
        <v>3.3348330000000002</v>
      </c>
      <c r="I769">
        <v>87</v>
      </c>
      <c r="J769" t="s">
        <v>4440</v>
      </c>
      <c r="P769" t="b">
        <f t="shared" si="33"/>
        <v>0</v>
      </c>
      <c r="Q769" t="b">
        <f t="shared" si="34"/>
        <v>0</v>
      </c>
      <c r="R769" t="b">
        <f t="shared" si="35"/>
        <v>0</v>
      </c>
    </row>
    <row r="770" spans="1:18" x14ac:dyDescent="0.25">
      <c r="A770" t="s">
        <v>4894</v>
      </c>
      <c r="B770" t="s">
        <v>5643</v>
      </c>
      <c r="C770" t="s">
        <v>5644</v>
      </c>
      <c r="D770">
        <v>1.9150410374</v>
      </c>
      <c r="E770">
        <v>5.6939680374000003</v>
      </c>
      <c r="F770">
        <v>3.7789269999999999</v>
      </c>
      <c r="G770">
        <v>-2.0211860000000001</v>
      </c>
      <c r="H770">
        <v>1.757741</v>
      </c>
      <c r="I770">
        <v>149</v>
      </c>
      <c r="J770" t="s">
        <v>4440</v>
      </c>
      <c r="P770" t="b">
        <f t="shared" si="33"/>
        <v>0</v>
      </c>
      <c r="Q770" t="b">
        <f t="shared" si="34"/>
        <v>0</v>
      </c>
      <c r="R770" t="b">
        <f t="shared" si="35"/>
        <v>0</v>
      </c>
    </row>
    <row r="771" spans="1:18" x14ac:dyDescent="0.25">
      <c r="A771" t="s">
        <v>973</v>
      </c>
      <c r="B771" t="s">
        <v>2704</v>
      </c>
      <c r="C771" t="s">
        <v>4174</v>
      </c>
      <c r="D771">
        <v>3.6831385723999999</v>
      </c>
      <c r="E771">
        <v>6.3554265723999999</v>
      </c>
      <c r="F771">
        <v>2.672288</v>
      </c>
      <c r="G771">
        <v>-0.16606399999999999</v>
      </c>
      <c r="H771">
        <v>2.506224</v>
      </c>
      <c r="I771">
        <v>96</v>
      </c>
      <c r="J771" t="s">
        <v>4440</v>
      </c>
      <c r="P771" t="b">
        <f t="shared" ref="P771:P834" si="36">IF(AND($M$5 &lt; -D771, $M$4 &gt; -E771, F771 &gt; 1.9, F771 &lt; 2.5), TRUE, FALSE)</f>
        <v>0</v>
      </c>
      <c r="Q771" t="b">
        <f t="shared" ref="Q771:Q834" si="37">IF(AND($M$6 &lt; -D771, $M$4 &gt; -E771, F771 &gt; 1.9, F771 &lt; 2.5), TRUE, FALSE)</f>
        <v>0</v>
      </c>
      <c r="R771" t="b">
        <f t="shared" ref="R771:R834" si="38">IF(AND($M$7 &lt; -D771, $M$4 &gt; -E771, F771 &gt; 1.9, F771 &lt; 2.5), TRUE, FALSE)</f>
        <v>0</v>
      </c>
    </row>
    <row r="772" spans="1:18" x14ac:dyDescent="0.25">
      <c r="A772" t="s">
        <v>5701</v>
      </c>
      <c r="B772" t="s">
        <v>6020</v>
      </c>
      <c r="C772" t="s">
        <v>6321</v>
      </c>
      <c r="D772">
        <v>3.1325295776000002</v>
      </c>
      <c r="E772">
        <v>6.7552195776000001</v>
      </c>
      <c r="F772">
        <v>3.62269</v>
      </c>
      <c r="G772">
        <v>-1.2018390000000001</v>
      </c>
      <c r="H772">
        <v>2.4208509999999999</v>
      </c>
      <c r="I772">
        <v>136</v>
      </c>
      <c r="J772" t="s">
        <v>4440</v>
      </c>
      <c r="P772" t="b">
        <f t="shared" si="36"/>
        <v>0</v>
      </c>
      <c r="Q772" t="b">
        <f t="shared" si="37"/>
        <v>0</v>
      </c>
      <c r="R772" t="b">
        <f t="shared" si="38"/>
        <v>0</v>
      </c>
    </row>
    <row r="773" spans="1:18" x14ac:dyDescent="0.25">
      <c r="A773" t="s">
        <v>409</v>
      </c>
      <c r="B773" t="s">
        <v>2660</v>
      </c>
      <c r="C773" t="s">
        <v>4130</v>
      </c>
      <c r="D773">
        <v>1.6205085854000001</v>
      </c>
      <c r="E773">
        <v>6.1112645853999998</v>
      </c>
      <c r="F773">
        <v>4.4907560000000002</v>
      </c>
      <c r="G773">
        <v>-0.89474500000000001</v>
      </c>
      <c r="H773">
        <v>3.5960109999999998</v>
      </c>
      <c r="I773">
        <v>116</v>
      </c>
      <c r="J773" t="s">
        <v>4440</v>
      </c>
      <c r="P773" t="b">
        <f t="shared" si="36"/>
        <v>0</v>
      </c>
      <c r="Q773" t="b">
        <f t="shared" si="37"/>
        <v>0</v>
      </c>
      <c r="R773" t="b">
        <f t="shared" si="38"/>
        <v>0</v>
      </c>
    </row>
    <row r="774" spans="1:18" x14ac:dyDescent="0.25">
      <c r="A774" t="s">
        <v>4812</v>
      </c>
      <c r="B774" t="s">
        <v>5607</v>
      </c>
      <c r="C774" t="s">
        <v>5608</v>
      </c>
      <c r="D774">
        <v>2.8202703037999899</v>
      </c>
      <c r="E774">
        <v>5.7804453037999997</v>
      </c>
      <c r="F774">
        <v>2.960175</v>
      </c>
      <c r="G774">
        <v>0.58174300000000001</v>
      </c>
      <c r="H774">
        <v>3.5419179999999999</v>
      </c>
      <c r="I774">
        <v>34</v>
      </c>
      <c r="J774" t="s">
        <v>4440</v>
      </c>
      <c r="P774" t="b">
        <f t="shared" si="36"/>
        <v>0</v>
      </c>
      <c r="Q774" t="b">
        <f t="shared" si="37"/>
        <v>0</v>
      </c>
      <c r="R774" t="b">
        <f t="shared" si="38"/>
        <v>0</v>
      </c>
    </row>
    <row r="775" spans="1:18" x14ac:dyDescent="0.25">
      <c r="A775" t="s">
        <v>4614</v>
      </c>
      <c r="B775" t="s">
        <v>4686</v>
      </c>
      <c r="C775" t="s">
        <v>5188</v>
      </c>
      <c r="D775">
        <v>3.3804094281000001</v>
      </c>
      <c r="E775">
        <v>6.0836644280999996</v>
      </c>
      <c r="F775">
        <v>2.703255</v>
      </c>
      <c r="G775">
        <v>0.70140100000000005</v>
      </c>
      <c r="H775">
        <v>3.4046560000000001</v>
      </c>
      <c r="I775">
        <v>136</v>
      </c>
      <c r="J775" t="s">
        <v>4440</v>
      </c>
      <c r="P775" t="b">
        <f t="shared" si="36"/>
        <v>0</v>
      </c>
      <c r="Q775" t="b">
        <f t="shared" si="37"/>
        <v>0</v>
      </c>
      <c r="R775" t="b">
        <f t="shared" si="38"/>
        <v>0</v>
      </c>
    </row>
    <row r="776" spans="1:18" x14ac:dyDescent="0.25">
      <c r="A776" t="s">
        <v>1234</v>
      </c>
      <c r="B776" t="s">
        <v>1871</v>
      </c>
      <c r="C776" t="s">
        <v>3360</v>
      </c>
      <c r="D776">
        <v>4.1716090105999903</v>
      </c>
      <c r="E776">
        <v>6.3109200105999896</v>
      </c>
      <c r="F776">
        <v>2.1393110000000002</v>
      </c>
      <c r="G776">
        <v>-1.5700350000000001</v>
      </c>
      <c r="H776">
        <v>0.569276</v>
      </c>
      <c r="I776">
        <v>105</v>
      </c>
      <c r="J776" t="s">
        <v>4440</v>
      </c>
      <c r="P776" t="b">
        <f t="shared" si="36"/>
        <v>0</v>
      </c>
      <c r="Q776" t="b">
        <f t="shared" si="37"/>
        <v>0</v>
      </c>
      <c r="R776" t="b">
        <f t="shared" si="38"/>
        <v>0</v>
      </c>
    </row>
    <row r="777" spans="1:18" x14ac:dyDescent="0.25">
      <c r="A777" t="s">
        <v>4949</v>
      </c>
      <c r="B777" t="s">
        <v>5277</v>
      </c>
      <c r="C777" t="s">
        <v>5278</v>
      </c>
      <c r="D777">
        <v>2.9427014920999999</v>
      </c>
      <c r="E777">
        <v>5.7688574921000004</v>
      </c>
      <c r="F777">
        <v>2.8261559999999899</v>
      </c>
      <c r="G777">
        <v>-6.6771999999999998E-2</v>
      </c>
      <c r="H777">
        <v>2.7593839999999998</v>
      </c>
      <c r="I777">
        <v>184</v>
      </c>
      <c r="J777" t="s">
        <v>4440</v>
      </c>
      <c r="P777" t="b">
        <f t="shared" si="36"/>
        <v>0</v>
      </c>
      <c r="Q777" t="b">
        <f t="shared" si="37"/>
        <v>0</v>
      </c>
      <c r="R777" t="b">
        <f t="shared" si="38"/>
        <v>0</v>
      </c>
    </row>
    <row r="778" spans="1:18" x14ac:dyDescent="0.25">
      <c r="A778" t="s">
        <v>653</v>
      </c>
      <c r="B778" t="s">
        <v>1682</v>
      </c>
      <c r="C778" t="s">
        <v>3171</v>
      </c>
      <c r="D778">
        <v>2.8834818138</v>
      </c>
      <c r="E778">
        <v>5.3014148138000001</v>
      </c>
      <c r="F778">
        <v>2.4179329999999899</v>
      </c>
      <c r="G778">
        <v>1.1974039999999999</v>
      </c>
      <c r="H778">
        <v>3.6153369999999998</v>
      </c>
      <c r="I778">
        <v>56</v>
      </c>
      <c r="J778" t="s">
        <v>4440</v>
      </c>
      <c r="P778" t="b">
        <f t="shared" si="36"/>
        <v>0</v>
      </c>
      <c r="Q778" t="b">
        <f t="shared" si="37"/>
        <v>0</v>
      </c>
      <c r="R778" t="b">
        <f t="shared" si="38"/>
        <v>0</v>
      </c>
    </row>
    <row r="779" spans="1:18" x14ac:dyDescent="0.25">
      <c r="A779" t="s">
        <v>870</v>
      </c>
      <c r="B779" t="s">
        <v>1742</v>
      </c>
      <c r="C779" t="s">
        <v>3231</v>
      </c>
      <c r="D779">
        <v>3.9602130446999899</v>
      </c>
      <c r="E779">
        <v>6.7657740446999997</v>
      </c>
      <c r="F779">
        <v>2.805561</v>
      </c>
      <c r="G779">
        <v>-1.6284559999999999</v>
      </c>
      <c r="H779">
        <v>1.1771050000000001</v>
      </c>
      <c r="I779">
        <v>96</v>
      </c>
      <c r="J779" t="s">
        <v>4440</v>
      </c>
      <c r="P779" t="b">
        <f t="shared" si="36"/>
        <v>0</v>
      </c>
      <c r="Q779" t="b">
        <f t="shared" si="37"/>
        <v>0</v>
      </c>
      <c r="R779" t="b">
        <f t="shared" si="38"/>
        <v>0</v>
      </c>
    </row>
    <row r="780" spans="1:18" x14ac:dyDescent="0.25">
      <c r="A780" t="s">
        <v>1427</v>
      </c>
      <c r="B780" t="s">
        <v>2498</v>
      </c>
      <c r="C780" t="s">
        <v>3975</v>
      </c>
      <c r="D780">
        <v>1.9644888507</v>
      </c>
      <c r="E780">
        <v>4.5743188507000001</v>
      </c>
      <c r="F780">
        <v>2.6098299999999899</v>
      </c>
      <c r="G780">
        <v>0.68387299999999995</v>
      </c>
      <c r="H780">
        <v>3.2937029999999998</v>
      </c>
      <c r="I780">
        <v>99</v>
      </c>
      <c r="J780" t="s">
        <v>4440</v>
      </c>
      <c r="P780" t="b">
        <f t="shared" si="36"/>
        <v>0</v>
      </c>
      <c r="Q780" t="b">
        <f t="shared" si="37"/>
        <v>0</v>
      </c>
      <c r="R780" t="b">
        <f t="shared" si="38"/>
        <v>0</v>
      </c>
    </row>
    <row r="781" spans="1:18" x14ac:dyDescent="0.25">
      <c r="A781" t="s">
        <v>4606</v>
      </c>
      <c r="B781" t="s">
        <v>4674</v>
      </c>
      <c r="C781" t="s">
        <v>5132</v>
      </c>
      <c r="D781">
        <v>3.7464910178999999</v>
      </c>
      <c r="E781">
        <v>5.7525080179000003</v>
      </c>
      <c r="F781">
        <v>2.0060169999999999</v>
      </c>
      <c r="G781">
        <v>0.77294799999999997</v>
      </c>
      <c r="H781">
        <v>2.7789649999999999</v>
      </c>
      <c r="I781">
        <v>130</v>
      </c>
      <c r="J781" t="s">
        <v>4440</v>
      </c>
      <c r="P781" t="b">
        <f t="shared" si="36"/>
        <v>1</v>
      </c>
      <c r="Q781" t="b">
        <f t="shared" si="37"/>
        <v>0</v>
      </c>
      <c r="R781" t="b">
        <f t="shared" si="38"/>
        <v>0</v>
      </c>
    </row>
    <row r="782" spans="1:18" x14ac:dyDescent="0.25">
      <c r="A782" t="s">
        <v>517</v>
      </c>
      <c r="B782" t="s">
        <v>2718</v>
      </c>
      <c r="C782" t="s">
        <v>4186</v>
      </c>
      <c r="D782">
        <v>2.0417629494999998</v>
      </c>
      <c r="E782">
        <v>5.0901579495</v>
      </c>
      <c r="F782">
        <v>3.04839499999999</v>
      </c>
      <c r="G782">
        <v>-0.95088399999999995</v>
      </c>
      <c r="H782">
        <v>2.0975109999999999</v>
      </c>
      <c r="I782">
        <v>98</v>
      </c>
      <c r="J782" t="s">
        <v>4440</v>
      </c>
      <c r="P782" t="b">
        <f t="shared" si="36"/>
        <v>0</v>
      </c>
      <c r="Q782" t="b">
        <f t="shared" si="37"/>
        <v>0</v>
      </c>
      <c r="R782" t="b">
        <f t="shared" si="38"/>
        <v>0</v>
      </c>
    </row>
    <row r="783" spans="1:18" x14ac:dyDescent="0.25">
      <c r="A783" t="s">
        <v>4623</v>
      </c>
      <c r="B783" t="s">
        <v>4742</v>
      </c>
      <c r="C783" t="s">
        <v>5576</v>
      </c>
      <c r="D783">
        <v>3.0355995745</v>
      </c>
      <c r="E783">
        <v>6.9204745745</v>
      </c>
      <c r="F783">
        <v>3.8848750000000001</v>
      </c>
      <c r="G783">
        <v>-0.69252199999999997</v>
      </c>
      <c r="H783">
        <v>3.1923530000000002</v>
      </c>
      <c r="I783">
        <v>51</v>
      </c>
      <c r="J783" t="s">
        <v>4440</v>
      </c>
      <c r="P783" t="b">
        <f t="shared" si="36"/>
        <v>0</v>
      </c>
      <c r="Q783" t="b">
        <f t="shared" si="37"/>
        <v>0</v>
      </c>
      <c r="R783" t="b">
        <f t="shared" si="38"/>
        <v>0</v>
      </c>
    </row>
    <row r="784" spans="1:18" x14ac:dyDescent="0.25">
      <c r="A784" t="s">
        <v>367</v>
      </c>
      <c r="B784" t="s">
        <v>2104</v>
      </c>
      <c r="C784" t="s">
        <v>3592</v>
      </c>
      <c r="D784">
        <v>2.8468399673000002</v>
      </c>
      <c r="E784">
        <v>5.5325619673000004</v>
      </c>
      <c r="F784">
        <v>2.68572199999999</v>
      </c>
      <c r="G784">
        <v>-0.148678</v>
      </c>
      <c r="H784">
        <v>2.5370439999999999</v>
      </c>
      <c r="I784">
        <v>57</v>
      </c>
      <c r="J784" t="s">
        <v>4440</v>
      </c>
      <c r="P784" t="b">
        <f t="shared" si="36"/>
        <v>0</v>
      </c>
      <c r="Q784" t="b">
        <f t="shared" si="37"/>
        <v>0</v>
      </c>
      <c r="R784" t="b">
        <f t="shared" si="38"/>
        <v>0</v>
      </c>
    </row>
    <row r="785" spans="1:18" x14ac:dyDescent="0.25">
      <c r="A785" t="s">
        <v>1393</v>
      </c>
      <c r="B785" t="s">
        <v>2487</v>
      </c>
      <c r="C785" t="s">
        <v>3964</v>
      </c>
      <c r="D785">
        <v>2.1776807732000001</v>
      </c>
      <c r="E785">
        <v>4.7263727731999996</v>
      </c>
      <c r="F785">
        <v>2.548692</v>
      </c>
      <c r="G785">
        <v>0.74256999999999995</v>
      </c>
      <c r="H785">
        <v>3.2912620000000001</v>
      </c>
      <c r="I785">
        <v>92</v>
      </c>
      <c r="J785" t="s">
        <v>4440</v>
      </c>
      <c r="P785" t="b">
        <f t="shared" si="36"/>
        <v>0</v>
      </c>
      <c r="Q785" t="b">
        <f t="shared" si="37"/>
        <v>0</v>
      </c>
      <c r="R785" t="b">
        <f t="shared" si="38"/>
        <v>0</v>
      </c>
    </row>
    <row r="786" spans="1:18" x14ac:dyDescent="0.25">
      <c r="A786" t="s">
        <v>5908</v>
      </c>
      <c r="B786" t="s">
        <v>6227</v>
      </c>
      <c r="C786" t="s">
        <v>6517</v>
      </c>
      <c r="D786">
        <v>2.9563125369000001</v>
      </c>
      <c r="E786">
        <v>6.8150635369000003</v>
      </c>
      <c r="F786">
        <v>3.8587509999999998</v>
      </c>
      <c r="G786">
        <v>-0.71223000000000003</v>
      </c>
      <c r="H786">
        <v>3.1465209999999999</v>
      </c>
      <c r="I786">
        <v>60</v>
      </c>
      <c r="J786" t="s">
        <v>4440</v>
      </c>
      <c r="P786" t="b">
        <f t="shared" si="36"/>
        <v>0</v>
      </c>
      <c r="Q786" t="b">
        <f t="shared" si="37"/>
        <v>0</v>
      </c>
      <c r="R786" t="b">
        <f t="shared" si="38"/>
        <v>0</v>
      </c>
    </row>
    <row r="787" spans="1:18" x14ac:dyDescent="0.25">
      <c r="A787" t="s">
        <v>221</v>
      </c>
      <c r="B787" t="s">
        <v>2625</v>
      </c>
      <c r="C787" t="s">
        <v>4095</v>
      </c>
      <c r="D787">
        <v>2.6569178578999999</v>
      </c>
      <c r="E787">
        <v>5.3390888579000002</v>
      </c>
      <c r="F787">
        <v>2.6821709999999999</v>
      </c>
      <c r="G787">
        <v>0.57643299999999997</v>
      </c>
      <c r="H787">
        <v>3.2586040000000001</v>
      </c>
      <c r="I787">
        <v>66</v>
      </c>
      <c r="J787" t="s">
        <v>4440</v>
      </c>
      <c r="P787" t="b">
        <f t="shared" si="36"/>
        <v>0</v>
      </c>
      <c r="Q787" t="b">
        <f t="shared" si="37"/>
        <v>0</v>
      </c>
      <c r="R787" t="b">
        <f t="shared" si="38"/>
        <v>0</v>
      </c>
    </row>
    <row r="788" spans="1:18" x14ac:dyDescent="0.25">
      <c r="A788" t="s">
        <v>5894</v>
      </c>
      <c r="B788" t="s">
        <v>6213</v>
      </c>
      <c r="C788" t="s">
        <v>6504</v>
      </c>
      <c r="D788">
        <v>3.0084167705999998</v>
      </c>
      <c r="E788">
        <v>6.4049547705999998</v>
      </c>
      <c r="F788">
        <v>3.3965380000000001</v>
      </c>
      <c r="G788">
        <v>-1.826344</v>
      </c>
      <c r="H788">
        <v>1.5701940000000001</v>
      </c>
      <c r="I788">
        <v>118</v>
      </c>
      <c r="J788" t="s">
        <v>4440</v>
      </c>
      <c r="P788" t="b">
        <f t="shared" si="36"/>
        <v>0</v>
      </c>
      <c r="Q788" t="b">
        <f t="shared" si="37"/>
        <v>0</v>
      </c>
      <c r="R788" t="b">
        <f t="shared" si="38"/>
        <v>0</v>
      </c>
    </row>
    <row r="789" spans="1:18" x14ac:dyDescent="0.25">
      <c r="A789" t="s">
        <v>58</v>
      </c>
      <c r="B789" t="s">
        <v>2907</v>
      </c>
      <c r="C789" t="s">
        <v>4367</v>
      </c>
      <c r="D789">
        <v>2.4021774113999999</v>
      </c>
      <c r="E789">
        <v>4.8333094114000001</v>
      </c>
      <c r="F789">
        <v>2.4311319999999998</v>
      </c>
      <c r="G789">
        <v>1.098703</v>
      </c>
      <c r="H789">
        <v>3.5298349999999998</v>
      </c>
      <c r="I789">
        <v>42</v>
      </c>
      <c r="J789" t="s">
        <v>4440</v>
      </c>
      <c r="P789" t="b">
        <f t="shared" si="36"/>
        <v>0</v>
      </c>
      <c r="Q789" t="b">
        <f t="shared" si="37"/>
        <v>0</v>
      </c>
      <c r="R789" t="b">
        <f t="shared" si="38"/>
        <v>0</v>
      </c>
    </row>
    <row r="790" spans="1:18" x14ac:dyDescent="0.25">
      <c r="A790" t="s">
        <v>1323</v>
      </c>
      <c r="B790" t="s">
        <v>2538</v>
      </c>
      <c r="C790" t="s">
        <v>4013</v>
      </c>
      <c r="D790">
        <v>4.4218168724999902</v>
      </c>
      <c r="E790">
        <v>7.2003488724999896</v>
      </c>
      <c r="F790">
        <v>2.7785319999999998</v>
      </c>
      <c r="G790">
        <v>-2.246019</v>
      </c>
      <c r="H790">
        <v>0.53251300000000001</v>
      </c>
      <c r="I790">
        <v>58</v>
      </c>
      <c r="J790" t="s">
        <v>4440</v>
      </c>
      <c r="P790" t="b">
        <f t="shared" si="36"/>
        <v>0</v>
      </c>
      <c r="Q790" t="b">
        <f t="shared" si="37"/>
        <v>0</v>
      </c>
      <c r="R790" t="b">
        <f t="shared" si="38"/>
        <v>0</v>
      </c>
    </row>
    <row r="791" spans="1:18" x14ac:dyDescent="0.25">
      <c r="A791" t="s">
        <v>1118</v>
      </c>
      <c r="B791" t="s">
        <v>2040</v>
      </c>
      <c r="C791" t="s">
        <v>3529</v>
      </c>
      <c r="D791">
        <v>3.1195653769999998</v>
      </c>
      <c r="E791">
        <v>7.371403377</v>
      </c>
      <c r="F791">
        <v>4.2518380000000002</v>
      </c>
      <c r="G791">
        <v>-1.1580360000000001</v>
      </c>
      <c r="H791">
        <v>3.0938020000000002</v>
      </c>
      <c r="I791">
        <v>61</v>
      </c>
      <c r="J791" t="s">
        <v>4440</v>
      </c>
      <c r="P791" t="b">
        <f t="shared" si="36"/>
        <v>0</v>
      </c>
      <c r="Q791" t="b">
        <f t="shared" si="37"/>
        <v>0</v>
      </c>
      <c r="R791" t="b">
        <f t="shared" si="38"/>
        <v>0</v>
      </c>
    </row>
    <row r="792" spans="1:18" x14ac:dyDescent="0.25">
      <c r="A792" t="s">
        <v>5914</v>
      </c>
      <c r="B792" t="s">
        <v>6233</v>
      </c>
      <c r="C792" t="s">
        <v>6523</v>
      </c>
      <c r="D792">
        <v>3.8924432563</v>
      </c>
      <c r="E792">
        <v>7.6667972562999998</v>
      </c>
      <c r="F792">
        <v>3.7743540000000002</v>
      </c>
      <c r="G792">
        <v>-1.5794570000000001</v>
      </c>
      <c r="H792">
        <v>2.1948970000000001</v>
      </c>
      <c r="I792">
        <v>80</v>
      </c>
      <c r="J792" t="s">
        <v>4440</v>
      </c>
      <c r="P792" t="b">
        <f t="shared" si="36"/>
        <v>0</v>
      </c>
      <c r="Q792" t="b">
        <f t="shared" si="37"/>
        <v>0</v>
      </c>
      <c r="R792" t="b">
        <f t="shared" si="38"/>
        <v>0</v>
      </c>
    </row>
    <row r="793" spans="1:18" x14ac:dyDescent="0.25">
      <c r="A793" t="s">
        <v>404</v>
      </c>
      <c r="B793" t="s">
        <v>2850</v>
      </c>
      <c r="C793" t="s">
        <v>4314</v>
      </c>
      <c r="D793">
        <v>2.1512833149000001</v>
      </c>
      <c r="E793">
        <v>6.0372163149000002</v>
      </c>
      <c r="F793">
        <v>3.8859330000000001</v>
      </c>
      <c r="G793">
        <v>-0.68179400000000001</v>
      </c>
      <c r="H793">
        <v>3.2041390000000001</v>
      </c>
      <c r="I793">
        <v>176</v>
      </c>
      <c r="J793" t="s">
        <v>4440</v>
      </c>
      <c r="P793" t="b">
        <f t="shared" si="36"/>
        <v>0</v>
      </c>
      <c r="Q793" t="b">
        <f t="shared" si="37"/>
        <v>0</v>
      </c>
      <c r="R793" t="b">
        <f t="shared" si="38"/>
        <v>0</v>
      </c>
    </row>
    <row r="794" spans="1:18" x14ac:dyDescent="0.25">
      <c r="A794" t="s">
        <v>1379</v>
      </c>
      <c r="B794" t="s">
        <v>2880</v>
      </c>
      <c r="C794" t="s">
        <v>3158</v>
      </c>
      <c r="D794">
        <v>3.48738930499999</v>
      </c>
      <c r="E794">
        <v>6.2343393049999998</v>
      </c>
      <c r="F794">
        <v>2.74695</v>
      </c>
      <c r="G794">
        <v>0.25573000000000001</v>
      </c>
      <c r="H794">
        <v>3.0026799999999998</v>
      </c>
      <c r="I794">
        <v>56</v>
      </c>
      <c r="J794" t="s">
        <v>4440</v>
      </c>
      <c r="P794" t="b">
        <f t="shared" si="36"/>
        <v>0</v>
      </c>
      <c r="Q794" t="b">
        <f t="shared" si="37"/>
        <v>0</v>
      </c>
      <c r="R794" t="b">
        <f t="shared" si="38"/>
        <v>0</v>
      </c>
    </row>
    <row r="795" spans="1:18" x14ac:dyDescent="0.25">
      <c r="A795" t="s">
        <v>142</v>
      </c>
      <c r="B795" t="s">
        <v>2616</v>
      </c>
      <c r="C795" t="s">
        <v>4086</v>
      </c>
      <c r="D795">
        <v>2.8134210400000002</v>
      </c>
      <c r="E795">
        <v>6.8424120400000001</v>
      </c>
      <c r="F795">
        <v>4.0289909999999898</v>
      </c>
      <c r="G795">
        <v>-2.0719729999999998</v>
      </c>
      <c r="H795">
        <v>1.9570179999999999</v>
      </c>
      <c r="I795">
        <v>67</v>
      </c>
      <c r="J795" t="s">
        <v>4440</v>
      </c>
      <c r="P795" t="b">
        <f t="shared" si="36"/>
        <v>0</v>
      </c>
      <c r="Q795" t="b">
        <f t="shared" si="37"/>
        <v>0</v>
      </c>
      <c r="R795" t="b">
        <f t="shared" si="38"/>
        <v>0</v>
      </c>
    </row>
    <row r="796" spans="1:18" x14ac:dyDescent="0.25">
      <c r="A796" t="s">
        <v>633</v>
      </c>
      <c r="B796" t="s">
        <v>2881</v>
      </c>
      <c r="C796" t="s">
        <v>4344</v>
      </c>
      <c r="D796">
        <v>4.2617039860999997</v>
      </c>
      <c r="E796">
        <v>7.2195169861000004</v>
      </c>
      <c r="F796">
        <v>2.9578129999999998</v>
      </c>
      <c r="G796">
        <v>-0.632359</v>
      </c>
      <c r="H796">
        <v>2.3254540000000001</v>
      </c>
      <c r="I796">
        <v>66</v>
      </c>
      <c r="J796" t="s">
        <v>4440</v>
      </c>
      <c r="P796" t="b">
        <f t="shared" si="36"/>
        <v>0</v>
      </c>
      <c r="Q796" t="b">
        <f t="shared" si="37"/>
        <v>0</v>
      </c>
      <c r="R796" t="b">
        <f t="shared" si="38"/>
        <v>0</v>
      </c>
    </row>
    <row r="797" spans="1:18" x14ac:dyDescent="0.25">
      <c r="A797" t="s">
        <v>1114</v>
      </c>
      <c r="B797" t="s">
        <v>2189</v>
      </c>
      <c r="C797" t="s">
        <v>3675</v>
      </c>
      <c r="D797">
        <v>2.4630475556999998</v>
      </c>
      <c r="E797">
        <v>6.0921565556999999</v>
      </c>
      <c r="F797">
        <v>3.6291090000000001</v>
      </c>
      <c r="G797">
        <v>-1.2833570000000001</v>
      </c>
      <c r="H797">
        <v>2.3457520000000001</v>
      </c>
      <c r="I797">
        <v>104</v>
      </c>
      <c r="J797" t="s">
        <v>4440</v>
      </c>
      <c r="P797" t="b">
        <f t="shared" si="36"/>
        <v>0</v>
      </c>
      <c r="Q797" t="b">
        <f t="shared" si="37"/>
        <v>0</v>
      </c>
      <c r="R797" t="b">
        <f t="shared" si="38"/>
        <v>0</v>
      </c>
    </row>
    <row r="798" spans="1:18" x14ac:dyDescent="0.25">
      <c r="A798" t="s">
        <v>1009</v>
      </c>
      <c r="B798" t="s">
        <v>2897</v>
      </c>
      <c r="C798" t="s">
        <v>4360</v>
      </c>
      <c r="D798">
        <v>2.9055037056000002</v>
      </c>
      <c r="E798">
        <v>6.1157627055999999</v>
      </c>
      <c r="F798">
        <v>3.21025899999999</v>
      </c>
      <c r="G798">
        <v>-0.28871599999999997</v>
      </c>
      <c r="H798">
        <v>2.9215429999999998</v>
      </c>
      <c r="I798">
        <v>82</v>
      </c>
      <c r="J798" t="s">
        <v>4440</v>
      </c>
      <c r="P798" t="b">
        <f t="shared" si="36"/>
        <v>0</v>
      </c>
      <c r="Q798" t="b">
        <f t="shared" si="37"/>
        <v>0</v>
      </c>
      <c r="R798" t="b">
        <f t="shared" si="38"/>
        <v>0</v>
      </c>
    </row>
    <row r="799" spans="1:18" x14ac:dyDescent="0.25">
      <c r="A799" t="s">
        <v>761</v>
      </c>
      <c r="B799" t="s">
        <v>2617</v>
      </c>
      <c r="C799" t="s">
        <v>4087</v>
      </c>
      <c r="D799">
        <v>3.0932495541999998</v>
      </c>
      <c r="E799">
        <v>7.0101285541999996</v>
      </c>
      <c r="F799">
        <v>3.91687899999999</v>
      </c>
      <c r="G799">
        <v>-0.76692300000000002</v>
      </c>
      <c r="H799">
        <v>3.149956</v>
      </c>
      <c r="I799">
        <v>144</v>
      </c>
      <c r="J799" t="s">
        <v>4440</v>
      </c>
      <c r="P799" t="b">
        <f t="shared" si="36"/>
        <v>0</v>
      </c>
      <c r="Q799" t="b">
        <f t="shared" si="37"/>
        <v>0</v>
      </c>
      <c r="R799" t="b">
        <f t="shared" si="38"/>
        <v>0</v>
      </c>
    </row>
    <row r="800" spans="1:18" x14ac:dyDescent="0.25">
      <c r="A800" t="s">
        <v>393</v>
      </c>
      <c r="B800" t="s">
        <v>1934</v>
      </c>
      <c r="C800" t="s">
        <v>3423</v>
      </c>
      <c r="D800">
        <v>2.4915151132000002</v>
      </c>
      <c r="E800">
        <v>4.9938921132000003</v>
      </c>
      <c r="F800">
        <v>2.5023770000000001</v>
      </c>
      <c r="G800">
        <v>0.119155</v>
      </c>
      <c r="H800">
        <v>2.6215320000000002</v>
      </c>
      <c r="I800">
        <v>75</v>
      </c>
      <c r="J800" t="s">
        <v>4440</v>
      </c>
      <c r="P800" t="b">
        <f t="shared" si="36"/>
        <v>0</v>
      </c>
      <c r="Q800" t="b">
        <f t="shared" si="37"/>
        <v>0</v>
      </c>
      <c r="R800" t="b">
        <f t="shared" si="38"/>
        <v>0</v>
      </c>
    </row>
    <row r="801" spans="1:18" x14ac:dyDescent="0.25">
      <c r="A801" t="s">
        <v>4898</v>
      </c>
      <c r="B801" t="s">
        <v>5547</v>
      </c>
      <c r="C801" t="s">
        <v>5548</v>
      </c>
      <c r="D801">
        <v>2.9380537751000002</v>
      </c>
      <c r="E801">
        <v>4.9341477750999996</v>
      </c>
      <c r="F801">
        <v>1.99609399999999</v>
      </c>
      <c r="G801">
        <v>-0.26639000000000002</v>
      </c>
      <c r="H801">
        <v>1.7297039999999999</v>
      </c>
      <c r="I801">
        <v>108</v>
      </c>
      <c r="J801" t="s">
        <v>4440</v>
      </c>
      <c r="P801" t="b">
        <f t="shared" si="36"/>
        <v>0</v>
      </c>
      <c r="Q801" t="b">
        <f t="shared" si="37"/>
        <v>0</v>
      </c>
      <c r="R801" t="b">
        <f t="shared" si="38"/>
        <v>0</v>
      </c>
    </row>
    <row r="802" spans="1:18" x14ac:dyDescent="0.25">
      <c r="A802" t="s">
        <v>255</v>
      </c>
      <c r="B802" t="s">
        <v>1595</v>
      </c>
      <c r="C802" t="s">
        <v>3084</v>
      </c>
      <c r="D802">
        <v>1.5993846994999901</v>
      </c>
      <c r="E802">
        <v>6.6615476994999998</v>
      </c>
      <c r="F802">
        <v>5.062163</v>
      </c>
      <c r="G802">
        <v>-2.0497160000000001</v>
      </c>
      <c r="H802">
        <v>3.0124469999999999</v>
      </c>
      <c r="I802">
        <v>140</v>
      </c>
      <c r="J802" t="s">
        <v>4440</v>
      </c>
      <c r="P802" t="b">
        <f t="shared" si="36"/>
        <v>0</v>
      </c>
      <c r="Q802" t="b">
        <f t="shared" si="37"/>
        <v>0</v>
      </c>
      <c r="R802" t="b">
        <f t="shared" si="38"/>
        <v>0</v>
      </c>
    </row>
    <row r="803" spans="1:18" x14ac:dyDescent="0.25">
      <c r="A803" t="s">
        <v>5946</v>
      </c>
      <c r="B803" t="s">
        <v>6265</v>
      </c>
      <c r="C803" t="s">
        <v>6552</v>
      </c>
      <c r="D803">
        <v>3.7805787233000001</v>
      </c>
      <c r="E803">
        <v>6.8611477233000002</v>
      </c>
      <c r="F803">
        <v>3.0805690000000001</v>
      </c>
      <c r="G803">
        <v>0.52168700000000001</v>
      </c>
      <c r="H803">
        <v>3.6022560000000001</v>
      </c>
      <c r="I803">
        <v>54</v>
      </c>
      <c r="J803" t="s">
        <v>4440</v>
      </c>
      <c r="P803" t="b">
        <f t="shared" si="36"/>
        <v>0</v>
      </c>
      <c r="Q803" t="b">
        <f t="shared" si="37"/>
        <v>0</v>
      </c>
      <c r="R803" t="b">
        <f t="shared" si="38"/>
        <v>0</v>
      </c>
    </row>
    <row r="804" spans="1:18" x14ac:dyDescent="0.25">
      <c r="A804" t="s">
        <v>5976</v>
      </c>
      <c r="B804" t="s">
        <v>6295</v>
      </c>
      <c r="C804" t="s">
        <v>6581</v>
      </c>
      <c r="D804">
        <v>1.7906700833</v>
      </c>
      <c r="E804">
        <v>6.0304260833000001</v>
      </c>
      <c r="F804">
        <v>4.2397559999999999</v>
      </c>
      <c r="G804">
        <v>-0.969916</v>
      </c>
      <c r="H804">
        <v>3.2698399999999999</v>
      </c>
      <c r="I804">
        <v>108</v>
      </c>
      <c r="J804" t="s">
        <v>4440</v>
      </c>
      <c r="P804" t="b">
        <f t="shared" si="36"/>
        <v>0</v>
      </c>
      <c r="Q804" t="b">
        <f t="shared" si="37"/>
        <v>0</v>
      </c>
      <c r="R804" t="b">
        <f t="shared" si="38"/>
        <v>0</v>
      </c>
    </row>
    <row r="805" spans="1:18" x14ac:dyDescent="0.25">
      <c r="A805" t="s">
        <v>5820</v>
      </c>
      <c r="B805" t="s">
        <v>6139</v>
      </c>
      <c r="C805" t="s">
        <v>6435</v>
      </c>
      <c r="D805">
        <v>2.2024321892000001</v>
      </c>
      <c r="E805">
        <v>6.4804791892000004</v>
      </c>
      <c r="F805">
        <v>4.2780469999999999</v>
      </c>
      <c r="G805">
        <v>-1.9042950000000001</v>
      </c>
      <c r="H805">
        <v>2.3737520000000001</v>
      </c>
      <c r="I805">
        <v>216</v>
      </c>
      <c r="J805" t="s">
        <v>4440</v>
      </c>
      <c r="P805" t="b">
        <f t="shared" si="36"/>
        <v>0</v>
      </c>
      <c r="Q805" t="b">
        <f t="shared" si="37"/>
        <v>0</v>
      </c>
      <c r="R805" t="b">
        <f t="shared" si="38"/>
        <v>0</v>
      </c>
    </row>
    <row r="806" spans="1:18" x14ac:dyDescent="0.25">
      <c r="A806" t="s">
        <v>397</v>
      </c>
      <c r="B806" t="s">
        <v>1712</v>
      </c>
      <c r="C806" t="s">
        <v>3201</v>
      </c>
      <c r="D806">
        <v>2.4989986237999999</v>
      </c>
      <c r="E806">
        <v>6.2864156238</v>
      </c>
      <c r="F806">
        <v>3.787417</v>
      </c>
      <c r="G806">
        <v>-1.1947019999999999</v>
      </c>
      <c r="H806">
        <v>2.5927150000000001</v>
      </c>
      <c r="I806">
        <v>67</v>
      </c>
      <c r="J806" t="s">
        <v>4440</v>
      </c>
      <c r="P806" t="b">
        <f t="shared" si="36"/>
        <v>0</v>
      </c>
      <c r="Q806" t="b">
        <f t="shared" si="37"/>
        <v>0</v>
      </c>
      <c r="R806" t="b">
        <f t="shared" si="38"/>
        <v>0</v>
      </c>
    </row>
    <row r="807" spans="1:18" x14ac:dyDescent="0.25">
      <c r="A807" t="s">
        <v>667</v>
      </c>
      <c r="B807" t="s">
        <v>2225</v>
      </c>
      <c r="C807" t="s">
        <v>3711</v>
      </c>
      <c r="D807">
        <v>3.6347958968999898</v>
      </c>
      <c r="E807">
        <v>6.0435968968999996</v>
      </c>
      <c r="F807">
        <v>2.408801</v>
      </c>
      <c r="G807">
        <v>0.223994</v>
      </c>
      <c r="H807">
        <v>2.6327950000000002</v>
      </c>
      <c r="I807">
        <v>60</v>
      </c>
      <c r="J807" t="s">
        <v>4440</v>
      </c>
      <c r="P807" t="b">
        <f t="shared" si="36"/>
        <v>1</v>
      </c>
      <c r="Q807" t="b">
        <f t="shared" si="37"/>
        <v>1</v>
      </c>
      <c r="R807" t="b">
        <f t="shared" si="38"/>
        <v>0</v>
      </c>
    </row>
    <row r="808" spans="1:18" x14ac:dyDescent="0.25">
      <c r="A808" t="s">
        <v>1354</v>
      </c>
      <c r="B808" t="s">
        <v>2763</v>
      </c>
      <c r="C808" t="s">
        <v>4230</v>
      </c>
      <c r="D808">
        <v>2.9273803142999899</v>
      </c>
      <c r="E808">
        <v>5.7473273142999997</v>
      </c>
      <c r="F808">
        <v>2.819947</v>
      </c>
      <c r="G808">
        <v>0.65444800000000003</v>
      </c>
      <c r="H808">
        <v>3.4743949999999999</v>
      </c>
      <c r="I808">
        <v>44</v>
      </c>
      <c r="J808" t="s">
        <v>4440</v>
      </c>
      <c r="P808" t="b">
        <f t="shared" si="36"/>
        <v>0</v>
      </c>
      <c r="Q808" t="b">
        <f t="shared" si="37"/>
        <v>0</v>
      </c>
      <c r="R808" t="b">
        <f t="shared" si="38"/>
        <v>0</v>
      </c>
    </row>
    <row r="809" spans="1:18" x14ac:dyDescent="0.25">
      <c r="A809" t="s">
        <v>4897</v>
      </c>
      <c r="B809" t="s">
        <v>5618</v>
      </c>
      <c r="C809" t="s">
        <v>5619</v>
      </c>
      <c r="D809">
        <v>1.6459330498</v>
      </c>
      <c r="E809">
        <v>6.5038590498</v>
      </c>
      <c r="F809">
        <v>4.857926</v>
      </c>
      <c r="G809">
        <v>-0.97832799999999998</v>
      </c>
      <c r="H809">
        <v>3.8795980000000001</v>
      </c>
      <c r="I809">
        <v>100</v>
      </c>
      <c r="J809" t="s">
        <v>4440</v>
      </c>
      <c r="P809" t="b">
        <f t="shared" si="36"/>
        <v>0</v>
      </c>
      <c r="Q809" t="b">
        <f t="shared" si="37"/>
        <v>0</v>
      </c>
      <c r="R809" t="b">
        <f t="shared" si="38"/>
        <v>0</v>
      </c>
    </row>
    <row r="810" spans="1:18" x14ac:dyDescent="0.25">
      <c r="A810" t="s">
        <v>5917</v>
      </c>
      <c r="B810" t="s">
        <v>6236</v>
      </c>
      <c r="C810" t="s">
        <v>6526</v>
      </c>
      <c r="D810">
        <v>3.0532147351999899</v>
      </c>
      <c r="E810">
        <v>7.2509097351999996</v>
      </c>
      <c r="F810">
        <v>4.1976950000000004</v>
      </c>
      <c r="G810">
        <v>-1.863326</v>
      </c>
      <c r="H810">
        <v>2.3343690000000001</v>
      </c>
      <c r="I810">
        <v>68</v>
      </c>
      <c r="J810" t="s">
        <v>4440</v>
      </c>
      <c r="P810" t="b">
        <f t="shared" si="36"/>
        <v>0</v>
      </c>
      <c r="Q810" t="b">
        <f t="shared" si="37"/>
        <v>0</v>
      </c>
      <c r="R810" t="b">
        <f t="shared" si="38"/>
        <v>0</v>
      </c>
    </row>
    <row r="811" spans="1:18" x14ac:dyDescent="0.25">
      <c r="A811" t="s">
        <v>1415</v>
      </c>
      <c r="B811" t="s">
        <v>1693</v>
      </c>
      <c r="C811" t="s">
        <v>3182</v>
      </c>
      <c r="D811">
        <v>3.9763307190999999</v>
      </c>
      <c r="E811">
        <v>6.0354237190999998</v>
      </c>
      <c r="F811">
        <v>2.0590929999999998</v>
      </c>
      <c r="G811">
        <v>-0.44109300000000001</v>
      </c>
      <c r="H811">
        <v>1.6180000000000001</v>
      </c>
      <c r="I811">
        <v>136</v>
      </c>
      <c r="J811" t="s">
        <v>4440</v>
      </c>
      <c r="P811" t="b">
        <f t="shared" si="36"/>
        <v>0</v>
      </c>
      <c r="Q811" t="b">
        <f t="shared" si="37"/>
        <v>0</v>
      </c>
      <c r="R811" t="b">
        <f t="shared" si="38"/>
        <v>0</v>
      </c>
    </row>
    <row r="812" spans="1:18" x14ac:dyDescent="0.25">
      <c r="A812" t="s">
        <v>469</v>
      </c>
      <c r="B812" t="s">
        <v>2378</v>
      </c>
      <c r="C812" t="s">
        <v>3859</v>
      </c>
      <c r="D812">
        <v>2.4008110207</v>
      </c>
      <c r="E812">
        <v>6.4543930206999898</v>
      </c>
      <c r="F812">
        <v>4.0535819999999996</v>
      </c>
      <c r="G812">
        <v>-1.0766739999999999</v>
      </c>
      <c r="H812">
        <v>2.9769079999999999</v>
      </c>
      <c r="I812">
        <v>70</v>
      </c>
      <c r="J812" t="s">
        <v>4440</v>
      </c>
      <c r="P812" t="b">
        <f t="shared" si="36"/>
        <v>0</v>
      </c>
      <c r="Q812" t="b">
        <f t="shared" si="37"/>
        <v>0</v>
      </c>
      <c r="R812" t="b">
        <f t="shared" si="38"/>
        <v>0</v>
      </c>
    </row>
    <row r="813" spans="1:18" x14ac:dyDescent="0.25">
      <c r="A813" t="s">
        <v>5717</v>
      </c>
      <c r="B813" t="s">
        <v>6036</v>
      </c>
      <c r="C813" t="s">
        <v>6336</v>
      </c>
      <c r="D813">
        <v>2.9269633426999899</v>
      </c>
      <c r="E813">
        <v>6.6754403427</v>
      </c>
      <c r="F813">
        <v>3.7484769999999998</v>
      </c>
      <c r="G813">
        <v>-0.13460900000000001</v>
      </c>
      <c r="H813">
        <v>3.6138680000000001</v>
      </c>
      <c r="I813">
        <v>148</v>
      </c>
      <c r="J813" t="s">
        <v>4440</v>
      </c>
      <c r="P813" t="b">
        <f t="shared" si="36"/>
        <v>0</v>
      </c>
      <c r="Q813" t="b">
        <f t="shared" si="37"/>
        <v>0</v>
      </c>
      <c r="R813" t="b">
        <f t="shared" si="38"/>
        <v>0</v>
      </c>
    </row>
    <row r="814" spans="1:18" x14ac:dyDescent="0.25">
      <c r="A814" t="s">
        <v>4955</v>
      </c>
      <c r="B814" t="s">
        <v>5484</v>
      </c>
      <c r="C814" t="s">
        <v>5485</v>
      </c>
      <c r="D814">
        <v>3.7746804771</v>
      </c>
      <c r="E814">
        <v>7.5527704771000002</v>
      </c>
      <c r="F814">
        <v>3.7780900000000002</v>
      </c>
      <c r="G814">
        <v>-1.6524000000000001</v>
      </c>
      <c r="H814">
        <v>2.1256900000000001</v>
      </c>
      <c r="I814">
        <v>84</v>
      </c>
      <c r="J814" t="s">
        <v>4440</v>
      </c>
      <c r="P814" t="b">
        <f t="shared" si="36"/>
        <v>0</v>
      </c>
      <c r="Q814" t="b">
        <f t="shared" si="37"/>
        <v>0</v>
      </c>
      <c r="R814" t="b">
        <f t="shared" si="38"/>
        <v>0</v>
      </c>
    </row>
    <row r="815" spans="1:18" x14ac:dyDescent="0.25">
      <c r="A815" t="s">
        <v>798</v>
      </c>
      <c r="B815" t="s">
        <v>2544</v>
      </c>
      <c r="C815" t="s">
        <v>4019</v>
      </c>
      <c r="D815">
        <v>2.4061886795</v>
      </c>
      <c r="E815">
        <v>6.4628866795000004</v>
      </c>
      <c r="F815">
        <v>4.0566979999999999</v>
      </c>
      <c r="G815">
        <v>-1.044475</v>
      </c>
      <c r="H815">
        <v>3.0122230000000001</v>
      </c>
      <c r="I815">
        <v>67</v>
      </c>
      <c r="J815" t="s">
        <v>4440</v>
      </c>
      <c r="P815" t="b">
        <f t="shared" si="36"/>
        <v>0</v>
      </c>
      <c r="Q815" t="b">
        <f t="shared" si="37"/>
        <v>0</v>
      </c>
      <c r="R815" t="b">
        <f t="shared" si="38"/>
        <v>0</v>
      </c>
    </row>
    <row r="816" spans="1:18" x14ac:dyDescent="0.25">
      <c r="A816" t="s">
        <v>191</v>
      </c>
      <c r="B816" t="s">
        <v>1652</v>
      </c>
      <c r="C816" t="s">
        <v>3141</v>
      </c>
      <c r="D816">
        <v>3.2557195076999998</v>
      </c>
      <c r="E816">
        <v>5.3414245077000002</v>
      </c>
      <c r="F816">
        <v>2.0857049999999999</v>
      </c>
      <c r="G816">
        <v>1.8932</v>
      </c>
      <c r="H816">
        <v>3.9789050000000001</v>
      </c>
      <c r="I816">
        <v>48</v>
      </c>
      <c r="J816" t="s">
        <v>4440</v>
      </c>
      <c r="P816" t="b">
        <f t="shared" si="36"/>
        <v>0</v>
      </c>
      <c r="Q816" t="b">
        <f t="shared" si="37"/>
        <v>0</v>
      </c>
      <c r="R816" t="b">
        <f t="shared" si="38"/>
        <v>0</v>
      </c>
    </row>
    <row r="817" spans="1:18" x14ac:dyDescent="0.25">
      <c r="A817" t="s">
        <v>295</v>
      </c>
      <c r="B817" t="s">
        <v>2484</v>
      </c>
      <c r="C817" t="s">
        <v>3141</v>
      </c>
      <c r="D817">
        <v>3.4404135618999998</v>
      </c>
      <c r="E817">
        <v>5.3407475618999998</v>
      </c>
      <c r="F817">
        <v>1.900334</v>
      </c>
      <c r="G817">
        <v>1.9619580000000001</v>
      </c>
      <c r="H817">
        <v>3.8622920000000001</v>
      </c>
      <c r="I817">
        <v>48</v>
      </c>
      <c r="J817" t="s">
        <v>4440</v>
      </c>
      <c r="P817" t="b">
        <f t="shared" si="36"/>
        <v>0</v>
      </c>
      <c r="Q817" t="b">
        <f t="shared" si="37"/>
        <v>0</v>
      </c>
      <c r="R817" t="b">
        <f t="shared" si="38"/>
        <v>0</v>
      </c>
    </row>
    <row r="818" spans="1:18" x14ac:dyDescent="0.25">
      <c r="A818" t="s">
        <v>1199</v>
      </c>
      <c r="B818" t="s">
        <v>1893</v>
      </c>
      <c r="C818" t="s">
        <v>3382</v>
      </c>
      <c r="D818">
        <v>3.3274933797999999</v>
      </c>
      <c r="E818">
        <v>6.1382053797999996</v>
      </c>
      <c r="F818">
        <v>2.8107119999999899</v>
      </c>
      <c r="G818">
        <v>-2.0340859999999998</v>
      </c>
      <c r="H818">
        <v>0.77662600000000004</v>
      </c>
      <c r="I818">
        <v>72</v>
      </c>
      <c r="J818" t="s">
        <v>4440</v>
      </c>
      <c r="P818" t="b">
        <f t="shared" si="36"/>
        <v>0</v>
      </c>
      <c r="Q818" t="b">
        <f t="shared" si="37"/>
        <v>0</v>
      </c>
      <c r="R818" t="b">
        <f t="shared" si="38"/>
        <v>0</v>
      </c>
    </row>
    <row r="819" spans="1:18" x14ac:dyDescent="0.25">
      <c r="A819" t="s">
        <v>5011</v>
      </c>
      <c r="B819" t="s">
        <v>5282</v>
      </c>
      <c r="C819" t="s">
        <v>5283</v>
      </c>
      <c r="D819">
        <v>2.7531431368999999</v>
      </c>
      <c r="E819">
        <v>6.3473681369000001</v>
      </c>
      <c r="F819">
        <v>3.5942249999999998</v>
      </c>
      <c r="G819">
        <v>-0.92692300000000005</v>
      </c>
      <c r="H819">
        <v>2.6673019999999998</v>
      </c>
      <c r="I819">
        <v>71</v>
      </c>
      <c r="J819" t="s">
        <v>4440</v>
      </c>
      <c r="P819" t="b">
        <f t="shared" si="36"/>
        <v>0</v>
      </c>
      <c r="Q819" t="b">
        <f t="shared" si="37"/>
        <v>0</v>
      </c>
      <c r="R819" t="b">
        <f t="shared" si="38"/>
        <v>0</v>
      </c>
    </row>
    <row r="820" spans="1:18" x14ac:dyDescent="0.25">
      <c r="A820" t="s">
        <v>1494</v>
      </c>
      <c r="B820" t="s">
        <v>1766</v>
      </c>
      <c r="C820" t="s">
        <v>3255</v>
      </c>
      <c r="D820">
        <v>2.4792332058</v>
      </c>
      <c r="E820">
        <v>5.4308362057999897</v>
      </c>
      <c r="F820">
        <v>2.9516029999999902</v>
      </c>
      <c r="G820">
        <v>-0.45701199999999997</v>
      </c>
      <c r="H820">
        <v>2.4945909999999998</v>
      </c>
      <c r="I820">
        <v>107</v>
      </c>
      <c r="J820" t="s">
        <v>4440</v>
      </c>
      <c r="P820" t="b">
        <f t="shared" si="36"/>
        <v>0</v>
      </c>
      <c r="Q820" t="b">
        <f t="shared" si="37"/>
        <v>0</v>
      </c>
      <c r="R820" t="b">
        <f t="shared" si="38"/>
        <v>0</v>
      </c>
    </row>
    <row r="821" spans="1:18" x14ac:dyDescent="0.25">
      <c r="A821" t="s">
        <v>1071</v>
      </c>
      <c r="B821" t="s">
        <v>1869</v>
      </c>
      <c r="C821" t="s">
        <v>3358</v>
      </c>
      <c r="D821">
        <v>2.5340498966</v>
      </c>
      <c r="E821">
        <v>4.9234218965999998</v>
      </c>
      <c r="F821">
        <v>2.3893719999999998</v>
      </c>
      <c r="G821">
        <v>1.451038</v>
      </c>
      <c r="H821">
        <v>3.8404099999999999</v>
      </c>
      <c r="I821">
        <v>66</v>
      </c>
      <c r="J821" t="s">
        <v>4440</v>
      </c>
      <c r="P821" t="b">
        <f t="shared" si="36"/>
        <v>0</v>
      </c>
      <c r="Q821" t="b">
        <f t="shared" si="37"/>
        <v>0</v>
      </c>
      <c r="R821" t="b">
        <f t="shared" si="38"/>
        <v>0</v>
      </c>
    </row>
    <row r="822" spans="1:18" x14ac:dyDescent="0.25">
      <c r="A822" t="s">
        <v>465</v>
      </c>
      <c r="B822" t="s">
        <v>2132</v>
      </c>
      <c r="C822" t="s">
        <v>3619</v>
      </c>
      <c r="D822">
        <v>2.5322343409999899</v>
      </c>
      <c r="E822">
        <v>5.6902583409999998</v>
      </c>
      <c r="F822">
        <v>3.1580240000000002</v>
      </c>
      <c r="G822">
        <v>-0.57816999999999996</v>
      </c>
      <c r="H822">
        <v>2.5798540000000001</v>
      </c>
      <c r="I822">
        <v>109</v>
      </c>
      <c r="J822" t="s">
        <v>4440</v>
      </c>
      <c r="P822" t="b">
        <f t="shared" si="36"/>
        <v>0</v>
      </c>
      <c r="Q822" t="b">
        <f t="shared" si="37"/>
        <v>0</v>
      </c>
      <c r="R822" t="b">
        <f t="shared" si="38"/>
        <v>0</v>
      </c>
    </row>
    <row r="823" spans="1:18" x14ac:dyDescent="0.25">
      <c r="A823" t="s">
        <v>705</v>
      </c>
      <c r="B823" t="s">
        <v>1692</v>
      </c>
      <c r="C823" t="s">
        <v>3181</v>
      </c>
      <c r="D823">
        <v>3.9575342281000001</v>
      </c>
      <c r="E823">
        <v>6.7495912280999999</v>
      </c>
      <c r="F823">
        <v>2.7920569999999998</v>
      </c>
      <c r="G823">
        <v>-0.85646699999999998</v>
      </c>
      <c r="H823">
        <v>1.9355899999999999</v>
      </c>
      <c r="I823">
        <v>75</v>
      </c>
      <c r="J823" t="s">
        <v>4440</v>
      </c>
      <c r="P823" t="b">
        <f t="shared" si="36"/>
        <v>0</v>
      </c>
      <c r="Q823" t="b">
        <f t="shared" si="37"/>
        <v>0</v>
      </c>
      <c r="R823" t="b">
        <f t="shared" si="38"/>
        <v>0</v>
      </c>
    </row>
    <row r="824" spans="1:18" x14ac:dyDescent="0.25">
      <c r="A824" t="s">
        <v>5913</v>
      </c>
      <c r="B824" t="s">
        <v>6232</v>
      </c>
      <c r="C824" t="s">
        <v>6522</v>
      </c>
      <c r="D824">
        <v>3.2196814434999999</v>
      </c>
      <c r="E824">
        <v>6.8319464434999997</v>
      </c>
      <c r="F824">
        <v>3.6122649999999998</v>
      </c>
      <c r="G824">
        <v>-0.67823800000000001</v>
      </c>
      <c r="H824">
        <v>2.9340269999999999</v>
      </c>
      <c r="I824">
        <v>86</v>
      </c>
      <c r="J824" t="s">
        <v>4440</v>
      </c>
      <c r="P824" t="b">
        <f t="shared" si="36"/>
        <v>0</v>
      </c>
      <c r="Q824" t="b">
        <f t="shared" si="37"/>
        <v>0</v>
      </c>
      <c r="R824" t="b">
        <f t="shared" si="38"/>
        <v>0</v>
      </c>
    </row>
    <row r="825" spans="1:18" x14ac:dyDescent="0.25">
      <c r="A825" t="s">
        <v>4932</v>
      </c>
      <c r="B825" t="s">
        <v>5065</v>
      </c>
      <c r="C825" t="s">
        <v>5066</v>
      </c>
      <c r="D825">
        <v>2.6934111248999999</v>
      </c>
      <c r="E825">
        <v>5.0199551249000001</v>
      </c>
      <c r="F825">
        <v>2.3265440000000002</v>
      </c>
      <c r="G825">
        <v>0.67825500000000005</v>
      </c>
      <c r="H825">
        <v>3.0047990000000002</v>
      </c>
      <c r="I825">
        <v>78</v>
      </c>
      <c r="J825" t="s">
        <v>4440</v>
      </c>
      <c r="P825" t="b">
        <f t="shared" si="36"/>
        <v>0</v>
      </c>
      <c r="Q825" t="b">
        <f t="shared" si="37"/>
        <v>0</v>
      </c>
      <c r="R825" t="b">
        <f t="shared" si="38"/>
        <v>0</v>
      </c>
    </row>
    <row r="826" spans="1:18" x14ac:dyDescent="0.25">
      <c r="A826" t="s">
        <v>5690</v>
      </c>
      <c r="B826" t="s">
        <v>6009</v>
      </c>
      <c r="C826" t="s">
        <v>6311</v>
      </c>
      <c r="D826">
        <v>1.9902935657999901</v>
      </c>
      <c r="E826">
        <v>5.9108065657999997</v>
      </c>
      <c r="F826">
        <v>3.9205130000000001</v>
      </c>
      <c r="G826">
        <v>-0.50909899999999997</v>
      </c>
      <c r="H826">
        <v>3.4114140000000002</v>
      </c>
      <c r="I826">
        <v>118</v>
      </c>
      <c r="J826" t="s">
        <v>4440</v>
      </c>
      <c r="P826" t="b">
        <f t="shared" si="36"/>
        <v>0</v>
      </c>
      <c r="Q826" t="b">
        <f t="shared" si="37"/>
        <v>0</v>
      </c>
      <c r="R826" t="b">
        <f t="shared" si="38"/>
        <v>0</v>
      </c>
    </row>
    <row r="827" spans="1:18" x14ac:dyDescent="0.25">
      <c r="A827" t="s">
        <v>169</v>
      </c>
      <c r="B827" t="s">
        <v>2848</v>
      </c>
      <c r="C827" t="s">
        <v>4312</v>
      </c>
      <c r="D827">
        <v>2.9695819592000001</v>
      </c>
      <c r="E827">
        <v>6.3746359591999999</v>
      </c>
      <c r="F827">
        <v>3.4050539999999998</v>
      </c>
      <c r="G827">
        <v>-0.91772200000000004</v>
      </c>
      <c r="H827">
        <v>2.4873319999999999</v>
      </c>
      <c r="I827">
        <v>72</v>
      </c>
      <c r="J827" t="s">
        <v>4440</v>
      </c>
      <c r="P827" t="b">
        <f t="shared" si="36"/>
        <v>0</v>
      </c>
      <c r="Q827" t="b">
        <f t="shared" si="37"/>
        <v>0</v>
      </c>
      <c r="R827" t="b">
        <f t="shared" si="38"/>
        <v>0</v>
      </c>
    </row>
    <row r="828" spans="1:18" x14ac:dyDescent="0.25">
      <c r="A828" t="s">
        <v>502</v>
      </c>
      <c r="B828" t="s">
        <v>2164</v>
      </c>
      <c r="C828" t="s">
        <v>3651</v>
      </c>
      <c r="D828">
        <v>2.2052927008999998</v>
      </c>
      <c r="E828">
        <v>5.7899277008999999</v>
      </c>
      <c r="F828">
        <v>3.5846349999999898</v>
      </c>
      <c r="G828">
        <v>-0.188226</v>
      </c>
      <c r="H828">
        <v>3.3964089999999998</v>
      </c>
      <c r="I828">
        <v>53</v>
      </c>
      <c r="J828" t="s">
        <v>4440</v>
      </c>
      <c r="P828" t="b">
        <f t="shared" si="36"/>
        <v>0</v>
      </c>
      <c r="Q828" t="b">
        <f t="shared" si="37"/>
        <v>0</v>
      </c>
      <c r="R828" t="b">
        <f t="shared" si="38"/>
        <v>0</v>
      </c>
    </row>
    <row r="829" spans="1:18" x14ac:dyDescent="0.25">
      <c r="A829" t="s">
        <v>584</v>
      </c>
      <c r="B829" t="s">
        <v>2151</v>
      </c>
      <c r="C829" t="s">
        <v>3638</v>
      </c>
      <c r="D829">
        <v>3.4748851655999999</v>
      </c>
      <c r="E829">
        <v>7.2506781656000001</v>
      </c>
      <c r="F829">
        <v>3.7757930000000002</v>
      </c>
      <c r="G829">
        <v>-1.4324600000000001</v>
      </c>
      <c r="H829">
        <v>2.3433329999999999</v>
      </c>
      <c r="I829">
        <v>104</v>
      </c>
      <c r="J829" t="s">
        <v>4440</v>
      </c>
      <c r="P829" t="b">
        <f t="shared" si="36"/>
        <v>0</v>
      </c>
      <c r="Q829" t="b">
        <f t="shared" si="37"/>
        <v>0</v>
      </c>
      <c r="R829" t="b">
        <f t="shared" si="38"/>
        <v>0</v>
      </c>
    </row>
    <row r="830" spans="1:18" x14ac:dyDescent="0.25">
      <c r="A830" t="s">
        <v>455</v>
      </c>
      <c r="B830" t="s">
        <v>1976</v>
      </c>
      <c r="C830" t="s">
        <v>3465</v>
      </c>
      <c r="D830">
        <v>3.7483586531999999</v>
      </c>
      <c r="E830">
        <v>5.9176996531999997</v>
      </c>
      <c r="F830">
        <v>2.16934099999999</v>
      </c>
      <c r="G830">
        <v>-0.24986700000000001</v>
      </c>
      <c r="H830">
        <v>1.9194739999999999</v>
      </c>
      <c r="I830">
        <v>62</v>
      </c>
      <c r="J830" t="s">
        <v>4440</v>
      </c>
      <c r="P830" t="b">
        <f t="shared" si="36"/>
        <v>1</v>
      </c>
      <c r="Q830" t="b">
        <f t="shared" si="37"/>
        <v>0</v>
      </c>
      <c r="R830" t="b">
        <f t="shared" si="38"/>
        <v>0</v>
      </c>
    </row>
    <row r="831" spans="1:18" x14ac:dyDescent="0.25">
      <c r="A831" t="s">
        <v>681</v>
      </c>
      <c r="B831" t="s">
        <v>1907</v>
      </c>
      <c r="C831" t="s">
        <v>3396</v>
      </c>
      <c r="D831">
        <v>2.9528555094</v>
      </c>
      <c r="E831">
        <v>5.8538635094</v>
      </c>
      <c r="F831">
        <v>2.901008</v>
      </c>
      <c r="G831">
        <v>-0.99663299999999999</v>
      </c>
      <c r="H831">
        <v>1.9043749999999999</v>
      </c>
      <c r="I831">
        <v>80</v>
      </c>
      <c r="J831" t="s">
        <v>4440</v>
      </c>
      <c r="P831" t="b">
        <f t="shared" si="36"/>
        <v>0</v>
      </c>
      <c r="Q831" t="b">
        <f t="shared" si="37"/>
        <v>0</v>
      </c>
      <c r="R831" t="b">
        <f t="shared" si="38"/>
        <v>0</v>
      </c>
    </row>
    <row r="832" spans="1:18" x14ac:dyDescent="0.25">
      <c r="A832" t="s">
        <v>4773</v>
      </c>
      <c r="B832" t="s">
        <v>5063</v>
      </c>
      <c r="C832" t="s">
        <v>5064</v>
      </c>
      <c r="D832">
        <v>3.5948620345000002</v>
      </c>
      <c r="E832">
        <v>5.8300730344999998</v>
      </c>
      <c r="F832">
        <v>2.2352110000000001</v>
      </c>
      <c r="G832">
        <v>-0.79608299999999999</v>
      </c>
      <c r="H832">
        <v>1.439128</v>
      </c>
      <c r="I832">
        <v>136</v>
      </c>
      <c r="J832" t="s">
        <v>4440</v>
      </c>
      <c r="P832" t="b">
        <f t="shared" si="36"/>
        <v>1</v>
      </c>
      <c r="Q832" t="b">
        <f t="shared" si="37"/>
        <v>1</v>
      </c>
      <c r="R832" t="b">
        <f t="shared" si="38"/>
        <v>0</v>
      </c>
    </row>
    <row r="833" spans="1:18" x14ac:dyDescent="0.25">
      <c r="A833" t="s">
        <v>662</v>
      </c>
      <c r="B833" t="s">
        <v>1631</v>
      </c>
      <c r="C833" t="s">
        <v>3121</v>
      </c>
      <c r="D833">
        <v>4.3134764127</v>
      </c>
      <c r="E833">
        <v>7.5294644127000003</v>
      </c>
      <c r="F833">
        <v>3.2159879999999998</v>
      </c>
      <c r="G833">
        <v>-0.28016999999999997</v>
      </c>
      <c r="H833">
        <v>2.9358179999999998</v>
      </c>
      <c r="I833">
        <v>79</v>
      </c>
      <c r="J833" t="s">
        <v>4440</v>
      </c>
      <c r="P833" t="b">
        <f t="shared" si="36"/>
        <v>0</v>
      </c>
      <c r="Q833" t="b">
        <f t="shared" si="37"/>
        <v>0</v>
      </c>
      <c r="R833" t="b">
        <f t="shared" si="38"/>
        <v>0</v>
      </c>
    </row>
    <row r="834" spans="1:18" x14ac:dyDescent="0.25">
      <c r="A834" t="s">
        <v>1371</v>
      </c>
      <c r="B834" t="s">
        <v>2021</v>
      </c>
      <c r="C834" t="s">
        <v>3510</v>
      </c>
      <c r="D834">
        <v>2.2059271136</v>
      </c>
      <c r="E834">
        <v>5.8073641136000003</v>
      </c>
      <c r="F834">
        <v>3.60143699999999</v>
      </c>
      <c r="G834">
        <v>0.25345099999999998</v>
      </c>
      <c r="H834">
        <v>3.8548879999999999</v>
      </c>
      <c r="I834">
        <v>64</v>
      </c>
      <c r="J834" t="s">
        <v>4440</v>
      </c>
      <c r="P834" t="b">
        <f t="shared" si="36"/>
        <v>0</v>
      </c>
      <c r="Q834" t="b">
        <f t="shared" si="37"/>
        <v>0</v>
      </c>
      <c r="R834" t="b">
        <f t="shared" si="38"/>
        <v>0</v>
      </c>
    </row>
    <row r="835" spans="1:18" x14ac:dyDescent="0.25">
      <c r="A835" t="s">
        <v>5858</v>
      </c>
      <c r="B835" t="s">
        <v>6177</v>
      </c>
      <c r="C835" t="s">
        <v>6471</v>
      </c>
      <c r="D835">
        <v>3.1191771993000001</v>
      </c>
      <c r="E835">
        <v>5.7818001993000001</v>
      </c>
      <c r="F835">
        <v>2.662623</v>
      </c>
      <c r="G835">
        <v>-1.6611290000000001</v>
      </c>
      <c r="H835">
        <v>1.0014940000000001</v>
      </c>
      <c r="I835">
        <v>210</v>
      </c>
      <c r="J835" t="s">
        <v>4440</v>
      </c>
      <c r="P835" t="b">
        <f t="shared" ref="P835:P898" si="39">IF(AND($M$5 &lt; -D835, $M$4 &gt; -E835, F835 &gt; 1.9, F835 &lt; 2.5), TRUE, FALSE)</f>
        <v>0</v>
      </c>
      <c r="Q835" t="b">
        <f t="shared" ref="Q835:Q898" si="40">IF(AND($M$6 &lt; -D835, $M$4 &gt; -E835, F835 &gt; 1.9, F835 &lt; 2.5), TRUE, FALSE)</f>
        <v>0</v>
      </c>
      <c r="R835" t="b">
        <f t="shared" ref="R835:R898" si="41">IF(AND($M$7 &lt; -D835, $M$4 &gt; -E835, F835 &gt; 1.9, F835 &lt; 2.5), TRUE, FALSE)</f>
        <v>0</v>
      </c>
    </row>
    <row r="836" spans="1:18" x14ac:dyDescent="0.25">
      <c r="A836" t="s">
        <v>509</v>
      </c>
      <c r="B836" t="s">
        <v>2635</v>
      </c>
      <c r="C836" t="s">
        <v>4105</v>
      </c>
      <c r="D836">
        <v>3.9256417205999998</v>
      </c>
      <c r="E836">
        <v>5.7821387205999999</v>
      </c>
      <c r="F836">
        <v>1.8564970000000001</v>
      </c>
      <c r="G836">
        <v>-1.292937</v>
      </c>
      <c r="H836">
        <v>0.56355999999999995</v>
      </c>
      <c r="I836">
        <v>56</v>
      </c>
      <c r="J836" t="s">
        <v>4440</v>
      </c>
      <c r="P836" t="b">
        <f t="shared" si="39"/>
        <v>0</v>
      </c>
      <c r="Q836" t="b">
        <f t="shared" si="40"/>
        <v>0</v>
      </c>
      <c r="R836" t="b">
        <f t="shared" si="41"/>
        <v>0</v>
      </c>
    </row>
    <row r="837" spans="1:18" x14ac:dyDescent="0.25">
      <c r="A837" t="s">
        <v>1192</v>
      </c>
      <c r="B837" t="s">
        <v>1541</v>
      </c>
      <c r="C837" t="s">
        <v>3030</v>
      </c>
      <c r="D837">
        <v>2.1581848725999899</v>
      </c>
      <c r="E837">
        <v>4.1713088726000001</v>
      </c>
      <c r="F837">
        <v>2.0131239999999999</v>
      </c>
      <c r="G837">
        <v>0.79762599999999995</v>
      </c>
      <c r="H837">
        <v>2.8107500000000001</v>
      </c>
      <c r="I837">
        <v>71</v>
      </c>
      <c r="J837" t="s">
        <v>4440</v>
      </c>
      <c r="P837" t="b">
        <f t="shared" si="39"/>
        <v>0</v>
      </c>
      <c r="Q837" t="b">
        <f t="shared" si="40"/>
        <v>0</v>
      </c>
      <c r="R837" t="b">
        <f t="shared" si="41"/>
        <v>0</v>
      </c>
    </row>
    <row r="838" spans="1:18" x14ac:dyDescent="0.25">
      <c r="A838" t="s">
        <v>5822</v>
      </c>
      <c r="B838" t="s">
        <v>6141</v>
      </c>
      <c r="C838" t="s">
        <v>6437</v>
      </c>
      <c r="D838">
        <v>2.8372529650999998</v>
      </c>
      <c r="E838">
        <v>6.3715269651000002</v>
      </c>
      <c r="F838">
        <v>3.5342739999999999</v>
      </c>
      <c r="G838">
        <v>-0.70601499999999995</v>
      </c>
      <c r="H838">
        <v>2.8282590000000001</v>
      </c>
      <c r="I838">
        <v>120</v>
      </c>
      <c r="J838" t="s">
        <v>4440</v>
      </c>
      <c r="P838" t="b">
        <f t="shared" si="39"/>
        <v>0</v>
      </c>
      <c r="Q838" t="b">
        <f t="shared" si="40"/>
        <v>0</v>
      </c>
      <c r="R838" t="b">
        <f t="shared" si="41"/>
        <v>0</v>
      </c>
    </row>
    <row r="839" spans="1:18" x14ac:dyDescent="0.25">
      <c r="A839" t="s">
        <v>795</v>
      </c>
      <c r="B839" t="s">
        <v>2837</v>
      </c>
      <c r="C839" t="s">
        <v>4301</v>
      </c>
      <c r="D839">
        <v>3.3109723155999999</v>
      </c>
      <c r="E839">
        <v>6.0390673155999997</v>
      </c>
      <c r="F839">
        <v>2.7280949999999899</v>
      </c>
      <c r="G839">
        <v>-0.77626700000000004</v>
      </c>
      <c r="H839">
        <v>1.9518279999999999</v>
      </c>
      <c r="I839">
        <v>70</v>
      </c>
      <c r="J839" t="s">
        <v>4440</v>
      </c>
      <c r="P839" t="b">
        <f t="shared" si="39"/>
        <v>0</v>
      </c>
      <c r="Q839" t="b">
        <f t="shared" si="40"/>
        <v>0</v>
      </c>
      <c r="R839" t="b">
        <f t="shared" si="41"/>
        <v>0</v>
      </c>
    </row>
    <row r="840" spans="1:18" x14ac:dyDescent="0.25">
      <c r="A840" t="s">
        <v>5772</v>
      </c>
      <c r="B840" t="s">
        <v>6091</v>
      </c>
      <c r="C840" t="s">
        <v>6388</v>
      </c>
      <c r="D840">
        <v>3.0788082319000001</v>
      </c>
      <c r="E840">
        <v>6.9253092319</v>
      </c>
      <c r="F840">
        <v>3.8465009999999999</v>
      </c>
      <c r="G840">
        <v>-1.298762</v>
      </c>
      <c r="H840">
        <v>2.547739</v>
      </c>
      <c r="I840">
        <v>168</v>
      </c>
      <c r="J840" t="s">
        <v>4440</v>
      </c>
      <c r="P840" t="b">
        <f t="shared" si="39"/>
        <v>0</v>
      </c>
      <c r="Q840" t="b">
        <f t="shared" si="40"/>
        <v>0</v>
      </c>
      <c r="R840" t="b">
        <f t="shared" si="41"/>
        <v>0</v>
      </c>
    </row>
    <row r="841" spans="1:18" x14ac:dyDescent="0.25">
      <c r="A841" t="s">
        <v>968</v>
      </c>
      <c r="B841" t="s">
        <v>2204</v>
      </c>
      <c r="C841" t="s">
        <v>3690</v>
      </c>
      <c r="D841">
        <v>1.8498188904999999</v>
      </c>
      <c r="E841">
        <v>6.2591638905</v>
      </c>
      <c r="F841">
        <v>4.4093450000000001</v>
      </c>
      <c r="G841">
        <v>-0.95918300000000001</v>
      </c>
      <c r="H841">
        <v>3.4501620000000002</v>
      </c>
      <c r="I841">
        <v>138</v>
      </c>
      <c r="J841" t="s">
        <v>4440</v>
      </c>
      <c r="P841" t="b">
        <f t="shared" si="39"/>
        <v>0</v>
      </c>
      <c r="Q841" t="b">
        <f t="shared" si="40"/>
        <v>0</v>
      </c>
      <c r="R841" t="b">
        <f t="shared" si="41"/>
        <v>0</v>
      </c>
    </row>
    <row r="842" spans="1:18" x14ac:dyDescent="0.25">
      <c r="A842" t="s">
        <v>1385</v>
      </c>
      <c r="B842" t="s">
        <v>2514</v>
      </c>
      <c r="C842" t="s">
        <v>3990</v>
      </c>
      <c r="D842">
        <v>3.4184414920999999</v>
      </c>
      <c r="E842">
        <v>6.6616484921000003</v>
      </c>
      <c r="F842">
        <v>3.243207</v>
      </c>
      <c r="G842">
        <v>-1.4345730000000001</v>
      </c>
      <c r="H842">
        <v>1.8086340000000001</v>
      </c>
      <c r="I842">
        <v>82</v>
      </c>
      <c r="J842" t="s">
        <v>4440</v>
      </c>
      <c r="P842" t="b">
        <f t="shared" si="39"/>
        <v>0</v>
      </c>
      <c r="Q842" t="b">
        <f t="shared" si="40"/>
        <v>0</v>
      </c>
      <c r="R842" t="b">
        <f t="shared" si="41"/>
        <v>0</v>
      </c>
    </row>
    <row r="843" spans="1:18" x14ac:dyDescent="0.25">
      <c r="A843" t="s">
        <v>4928</v>
      </c>
      <c r="B843" t="s">
        <v>5459</v>
      </c>
      <c r="C843" t="s">
        <v>5460</v>
      </c>
      <c r="D843">
        <v>2.6009979157999901</v>
      </c>
      <c r="E843">
        <v>5.3806619157999904</v>
      </c>
      <c r="F843">
        <v>2.7796639999999999</v>
      </c>
      <c r="G843">
        <v>0.53584699999999996</v>
      </c>
      <c r="H843">
        <v>3.3155109999999999</v>
      </c>
      <c r="I843">
        <v>106</v>
      </c>
      <c r="J843" t="s">
        <v>4440</v>
      </c>
      <c r="P843" t="b">
        <f t="shared" si="39"/>
        <v>0</v>
      </c>
      <c r="Q843" t="b">
        <f t="shared" si="40"/>
        <v>0</v>
      </c>
      <c r="R843" t="b">
        <f t="shared" si="41"/>
        <v>0</v>
      </c>
    </row>
    <row r="844" spans="1:18" x14ac:dyDescent="0.25">
      <c r="A844" t="s">
        <v>171</v>
      </c>
      <c r="B844" t="s">
        <v>2878</v>
      </c>
      <c r="C844" t="s">
        <v>4342</v>
      </c>
      <c r="D844">
        <v>2.4828367238000002</v>
      </c>
      <c r="E844">
        <v>6.8469557237999998</v>
      </c>
      <c r="F844">
        <v>4.3641189999999996</v>
      </c>
      <c r="G844">
        <v>-0.87712100000000004</v>
      </c>
      <c r="H844">
        <v>3.4869979999999998</v>
      </c>
      <c r="I844">
        <v>82</v>
      </c>
      <c r="J844" t="s">
        <v>4440</v>
      </c>
      <c r="P844" t="b">
        <f t="shared" si="39"/>
        <v>0</v>
      </c>
      <c r="Q844" t="b">
        <f t="shared" si="40"/>
        <v>0</v>
      </c>
      <c r="R844" t="b">
        <f t="shared" si="41"/>
        <v>0</v>
      </c>
    </row>
    <row r="845" spans="1:18" x14ac:dyDescent="0.25">
      <c r="A845" t="s">
        <v>507</v>
      </c>
      <c r="B845" t="s">
        <v>1838</v>
      </c>
      <c r="C845" t="s">
        <v>3327</v>
      </c>
      <c r="D845">
        <v>3.6636549098</v>
      </c>
      <c r="E845">
        <v>5.5004129097999996</v>
      </c>
      <c r="F845">
        <v>1.8367579999999999</v>
      </c>
      <c r="G845">
        <v>-0.23879300000000001</v>
      </c>
      <c r="H845">
        <v>1.5979650000000001</v>
      </c>
      <c r="I845">
        <v>60</v>
      </c>
      <c r="J845" t="s">
        <v>4440</v>
      </c>
      <c r="P845" t="b">
        <f t="shared" si="39"/>
        <v>0</v>
      </c>
      <c r="Q845" t="b">
        <f t="shared" si="40"/>
        <v>0</v>
      </c>
      <c r="R845" t="b">
        <f t="shared" si="41"/>
        <v>0</v>
      </c>
    </row>
    <row r="846" spans="1:18" x14ac:dyDescent="0.25">
      <c r="A846" t="s">
        <v>944</v>
      </c>
      <c r="B846" t="s">
        <v>2550</v>
      </c>
      <c r="C846" t="s">
        <v>4025</v>
      </c>
      <c r="D846">
        <v>2.9235123546999899</v>
      </c>
      <c r="E846">
        <v>5.0575683546999999</v>
      </c>
      <c r="F846">
        <v>2.1340560000000002</v>
      </c>
      <c r="G846">
        <v>0.17005999999999999</v>
      </c>
      <c r="H846">
        <v>2.3041160000000001</v>
      </c>
      <c r="I846">
        <v>128</v>
      </c>
      <c r="J846" t="s">
        <v>4440</v>
      </c>
      <c r="P846" t="b">
        <f t="shared" si="39"/>
        <v>0</v>
      </c>
      <c r="Q846" t="b">
        <f t="shared" si="40"/>
        <v>0</v>
      </c>
      <c r="R846" t="b">
        <f t="shared" si="41"/>
        <v>0</v>
      </c>
    </row>
    <row r="847" spans="1:18" x14ac:dyDescent="0.25">
      <c r="A847" t="s">
        <v>403</v>
      </c>
      <c r="B847" t="s">
        <v>1704</v>
      </c>
      <c r="C847" t="s">
        <v>3193</v>
      </c>
      <c r="D847">
        <v>2.1079827163</v>
      </c>
      <c r="E847">
        <v>5.0005117163000001</v>
      </c>
      <c r="F847">
        <v>2.8925290000000001</v>
      </c>
      <c r="G847">
        <v>-0.51585700000000001</v>
      </c>
      <c r="H847">
        <v>2.3766720000000001</v>
      </c>
      <c r="I847">
        <v>118</v>
      </c>
      <c r="J847" t="s">
        <v>4440</v>
      </c>
      <c r="P847" t="b">
        <f t="shared" si="39"/>
        <v>0</v>
      </c>
      <c r="Q847" t="b">
        <f t="shared" si="40"/>
        <v>0</v>
      </c>
      <c r="R847" t="b">
        <f t="shared" si="41"/>
        <v>0</v>
      </c>
    </row>
    <row r="848" spans="1:18" x14ac:dyDescent="0.25">
      <c r="A848" t="s">
        <v>1135</v>
      </c>
      <c r="B848" t="s">
        <v>2655</v>
      </c>
      <c r="C848" t="s">
        <v>4125</v>
      </c>
      <c r="D848">
        <v>2.9471501286999899</v>
      </c>
      <c r="E848">
        <v>4.9547081287000001</v>
      </c>
      <c r="F848">
        <v>2.007558</v>
      </c>
      <c r="G848">
        <v>0.18456600000000001</v>
      </c>
      <c r="H848">
        <v>2.1921240000000002</v>
      </c>
      <c r="I848">
        <v>118</v>
      </c>
      <c r="J848" t="s">
        <v>4440</v>
      </c>
      <c r="P848" t="b">
        <f t="shared" si="39"/>
        <v>0</v>
      </c>
      <c r="Q848" t="b">
        <f t="shared" si="40"/>
        <v>0</v>
      </c>
      <c r="R848" t="b">
        <f t="shared" si="41"/>
        <v>0</v>
      </c>
    </row>
    <row r="849" spans="1:18" x14ac:dyDescent="0.25">
      <c r="A849" t="s">
        <v>5891</v>
      </c>
      <c r="B849" t="s">
        <v>6210</v>
      </c>
      <c r="C849" t="s">
        <v>6501</v>
      </c>
      <c r="D849">
        <v>2.7368763801</v>
      </c>
      <c r="E849">
        <v>5.7846583800999998</v>
      </c>
      <c r="F849">
        <v>3.04778199999999</v>
      </c>
      <c r="G849">
        <v>-1.3416680000000001</v>
      </c>
      <c r="H849">
        <v>1.7061139999999999</v>
      </c>
      <c r="I849">
        <v>112</v>
      </c>
      <c r="J849" t="s">
        <v>4440</v>
      </c>
      <c r="P849" t="b">
        <f t="shared" si="39"/>
        <v>0</v>
      </c>
      <c r="Q849" t="b">
        <f t="shared" si="40"/>
        <v>0</v>
      </c>
      <c r="R849" t="b">
        <f t="shared" si="41"/>
        <v>0</v>
      </c>
    </row>
    <row r="850" spans="1:18" x14ac:dyDescent="0.25">
      <c r="A850" t="s">
        <v>80</v>
      </c>
      <c r="B850" t="s">
        <v>2870</v>
      </c>
      <c r="C850" t="s">
        <v>4334</v>
      </c>
      <c r="D850">
        <v>2.9848998864999898</v>
      </c>
      <c r="E850">
        <v>6.1605538864999998</v>
      </c>
      <c r="F850">
        <v>3.1756540000000002</v>
      </c>
      <c r="G850">
        <v>0.103709</v>
      </c>
      <c r="H850">
        <v>3.279363</v>
      </c>
      <c r="I850">
        <v>35</v>
      </c>
      <c r="J850" t="s">
        <v>4440</v>
      </c>
      <c r="P850" t="b">
        <f t="shared" si="39"/>
        <v>0</v>
      </c>
      <c r="Q850" t="b">
        <f t="shared" si="40"/>
        <v>0</v>
      </c>
      <c r="R850" t="b">
        <f t="shared" si="41"/>
        <v>0</v>
      </c>
    </row>
    <row r="851" spans="1:18" x14ac:dyDescent="0.25">
      <c r="A851" t="s">
        <v>5837</v>
      </c>
      <c r="B851" t="s">
        <v>6156</v>
      </c>
      <c r="C851" t="s">
        <v>6451</v>
      </c>
      <c r="D851">
        <v>1.92089532229999</v>
      </c>
      <c r="E851">
        <v>5.3744393222999998</v>
      </c>
      <c r="F851">
        <v>3.4535439999999999</v>
      </c>
      <c r="G851">
        <v>-1.3389E-2</v>
      </c>
      <c r="H851">
        <v>3.4401549999999999</v>
      </c>
      <c r="I851">
        <v>135</v>
      </c>
      <c r="J851" t="s">
        <v>4440</v>
      </c>
      <c r="P851" t="b">
        <f t="shared" si="39"/>
        <v>0</v>
      </c>
      <c r="Q851" t="b">
        <f t="shared" si="40"/>
        <v>0</v>
      </c>
      <c r="R851" t="b">
        <f t="shared" si="41"/>
        <v>0</v>
      </c>
    </row>
    <row r="852" spans="1:18" x14ac:dyDescent="0.25">
      <c r="A852" t="s">
        <v>192</v>
      </c>
      <c r="B852" t="s">
        <v>2183</v>
      </c>
      <c r="C852" t="s">
        <v>3669</v>
      </c>
      <c r="D852">
        <v>3.2799454317999901</v>
      </c>
      <c r="E852">
        <v>5.6372094317999997</v>
      </c>
      <c r="F852">
        <v>2.3572639999999998</v>
      </c>
      <c r="G852">
        <v>0.164633</v>
      </c>
      <c r="H852">
        <v>2.5218970000000001</v>
      </c>
      <c r="I852">
        <v>54</v>
      </c>
      <c r="J852" t="s">
        <v>4440</v>
      </c>
      <c r="P852" t="b">
        <f t="shared" si="39"/>
        <v>0</v>
      </c>
      <c r="Q852" t="b">
        <f t="shared" si="40"/>
        <v>0</v>
      </c>
      <c r="R852" t="b">
        <f t="shared" si="41"/>
        <v>0</v>
      </c>
    </row>
    <row r="853" spans="1:18" x14ac:dyDescent="0.25">
      <c r="A853" t="s">
        <v>774</v>
      </c>
      <c r="B853" t="s">
        <v>2271</v>
      </c>
      <c r="C853" t="s">
        <v>3755</v>
      </c>
      <c r="D853">
        <v>4.0735940951999998</v>
      </c>
      <c r="E853">
        <v>6.7508780952</v>
      </c>
      <c r="F853">
        <v>2.6772840000000002</v>
      </c>
      <c r="G853">
        <v>-1.573399</v>
      </c>
      <c r="H853">
        <v>1.103885</v>
      </c>
      <c r="I853">
        <v>182</v>
      </c>
      <c r="J853" t="s">
        <v>4440</v>
      </c>
      <c r="P853" t="b">
        <f t="shared" si="39"/>
        <v>0</v>
      </c>
      <c r="Q853" t="b">
        <f t="shared" si="40"/>
        <v>0</v>
      </c>
      <c r="R853" t="b">
        <f t="shared" si="41"/>
        <v>0</v>
      </c>
    </row>
    <row r="854" spans="1:18" x14ac:dyDescent="0.25">
      <c r="A854" t="s">
        <v>4918</v>
      </c>
      <c r="B854" t="s">
        <v>5589</v>
      </c>
      <c r="C854" t="s">
        <v>5590</v>
      </c>
      <c r="D854">
        <v>2.29928149989999</v>
      </c>
      <c r="E854">
        <v>6.3161734998999997</v>
      </c>
      <c r="F854">
        <v>4.0168920000000004</v>
      </c>
      <c r="G854">
        <v>-1.5213030000000001</v>
      </c>
      <c r="H854">
        <v>2.4955889999999998</v>
      </c>
      <c r="I854">
        <v>90</v>
      </c>
      <c r="J854" t="s">
        <v>4440</v>
      </c>
      <c r="P854" t="b">
        <f t="shared" si="39"/>
        <v>0</v>
      </c>
      <c r="Q854" t="b">
        <f t="shared" si="40"/>
        <v>0</v>
      </c>
      <c r="R854" t="b">
        <f t="shared" si="41"/>
        <v>0</v>
      </c>
    </row>
    <row r="855" spans="1:18" x14ac:dyDescent="0.25">
      <c r="A855" t="s">
        <v>5796</v>
      </c>
      <c r="B855" t="s">
        <v>6115</v>
      </c>
      <c r="C855" t="s">
        <v>6412</v>
      </c>
      <c r="D855">
        <v>4.1756587849999898</v>
      </c>
      <c r="E855">
        <v>7.6034837849999999</v>
      </c>
      <c r="F855">
        <v>3.4278249999999999</v>
      </c>
      <c r="G855">
        <v>-3.747716</v>
      </c>
      <c r="H855">
        <v>-0.31989099999999998</v>
      </c>
      <c r="I855">
        <v>126</v>
      </c>
      <c r="J855" t="s">
        <v>4440</v>
      </c>
      <c r="P855" t="b">
        <f t="shared" si="39"/>
        <v>0</v>
      </c>
      <c r="Q855" t="b">
        <f t="shared" si="40"/>
        <v>0</v>
      </c>
      <c r="R855" t="b">
        <f t="shared" si="41"/>
        <v>0</v>
      </c>
    </row>
    <row r="856" spans="1:18" x14ac:dyDescent="0.25">
      <c r="A856" t="s">
        <v>1098</v>
      </c>
      <c r="B856" t="s">
        <v>2800</v>
      </c>
      <c r="C856" t="s">
        <v>4264</v>
      </c>
      <c r="D856">
        <v>4.1439159872999998</v>
      </c>
      <c r="E856">
        <v>5.7340869872999898</v>
      </c>
      <c r="F856">
        <v>1.590171</v>
      </c>
      <c r="G856">
        <v>-0.18903</v>
      </c>
      <c r="H856">
        <v>1.401141</v>
      </c>
      <c r="I856">
        <v>46</v>
      </c>
      <c r="J856" t="s">
        <v>4440</v>
      </c>
      <c r="P856" t="b">
        <f t="shared" si="39"/>
        <v>0</v>
      </c>
      <c r="Q856" t="b">
        <f t="shared" si="40"/>
        <v>0</v>
      </c>
      <c r="R856" t="b">
        <f t="shared" si="41"/>
        <v>0</v>
      </c>
    </row>
    <row r="857" spans="1:18" x14ac:dyDescent="0.25">
      <c r="A857" t="s">
        <v>5971</v>
      </c>
      <c r="B857" t="s">
        <v>6290</v>
      </c>
      <c r="C857" t="s">
        <v>6576</v>
      </c>
      <c r="D857">
        <v>2.7851131654999901</v>
      </c>
      <c r="E857">
        <v>6.0647051654999897</v>
      </c>
      <c r="F857">
        <v>3.2795920000000001</v>
      </c>
      <c r="G857">
        <v>-3.3015560000000002</v>
      </c>
      <c r="H857">
        <v>-2.1964000000000001E-2</v>
      </c>
      <c r="I857">
        <v>136</v>
      </c>
      <c r="J857" t="s">
        <v>4440</v>
      </c>
      <c r="P857" t="b">
        <f t="shared" si="39"/>
        <v>0</v>
      </c>
      <c r="Q857" t="b">
        <f t="shared" si="40"/>
        <v>0</v>
      </c>
      <c r="R857" t="b">
        <f t="shared" si="41"/>
        <v>0</v>
      </c>
    </row>
    <row r="858" spans="1:18" x14ac:dyDescent="0.25">
      <c r="A858" t="s">
        <v>434</v>
      </c>
      <c r="B858" t="s">
        <v>2072</v>
      </c>
      <c r="C858" t="s">
        <v>3560</v>
      </c>
      <c r="D858">
        <v>2.570156587</v>
      </c>
      <c r="E858">
        <v>6.2672455869999997</v>
      </c>
      <c r="F858">
        <v>3.6970890000000001</v>
      </c>
      <c r="G858">
        <v>-0.63149500000000003</v>
      </c>
      <c r="H858">
        <v>3.0655939999999999</v>
      </c>
      <c r="I858">
        <v>76</v>
      </c>
      <c r="J858" t="s">
        <v>4440</v>
      </c>
      <c r="P858" t="b">
        <f t="shared" si="39"/>
        <v>0</v>
      </c>
      <c r="Q858" t="b">
        <f t="shared" si="40"/>
        <v>0</v>
      </c>
      <c r="R858" t="b">
        <f t="shared" si="41"/>
        <v>0</v>
      </c>
    </row>
    <row r="859" spans="1:18" x14ac:dyDescent="0.25">
      <c r="A859" t="s">
        <v>1442</v>
      </c>
      <c r="B859" t="s">
        <v>2806</v>
      </c>
      <c r="C859" t="s">
        <v>4270</v>
      </c>
      <c r="D859">
        <v>2.7517346398</v>
      </c>
      <c r="E859">
        <v>4.9463166398</v>
      </c>
      <c r="F859">
        <v>2.194582</v>
      </c>
      <c r="G859">
        <v>-0.16020200000000001</v>
      </c>
      <c r="H859">
        <v>2.0343800000000001</v>
      </c>
      <c r="I859">
        <v>34</v>
      </c>
      <c r="J859" t="s">
        <v>4442</v>
      </c>
      <c r="P859" t="b">
        <f t="shared" si="39"/>
        <v>0</v>
      </c>
      <c r="Q859" t="b">
        <f t="shared" si="40"/>
        <v>0</v>
      </c>
      <c r="R859" t="b">
        <f t="shared" si="41"/>
        <v>0</v>
      </c>
    </row>
    <row r="860" spans="1:18" x14ac:dyDescent="0.25">
      <c r="A860" t="s">
        <v>483</v>
      </c>
      <c r="B860" t="s">
        <v>2758</v>
      </c>
      <c r="C860" t="s">
        <v>4225</v>
      </c>
      <c r="D860">
        <v>3.6038980784999999</v>
      </c>
      <c r="E860">
        <v>5.8674370785000001</v>
      </c>
      <c r="F860">
        <v>2.26353899999999</v>
      </c>
      <c r="G860">
        <v>-2.9271099999999999</v>
      </c>
      <c r="H860">
        <v>-0.66357100000000002</v>
      </c>
      <c r="I860">
        <v>56</v>
      </c>
      <c r="J860" t="s">
        <v>4442</v>
      </c>
      <c r="P860" t="b">
        <f t="shared" si="39"/>
        <v>1</v>
      </c>
      <c r="Q860" t="b">
        <f t="shared" si="40"/>
        <v>1</v>
      </c>
      <c r="R860" t="b">
        <f t="shared" si="41"/>
        <v>0</v>
      </c>
    </row>
    <row r="861" spans="1:18" x14ac:dyDescent="0.25">
      <c r="A861" t="s">
        <v>127</v>
      </c>
      <c r="B861" t="s">
        <v>2013</v>
      </c>
      <c r="C861" t="s">
        <v>3502</v>
      </c>
      <c r="D861">
        <v>3.8076778384000001</v>
      </c>
      <c r="E861">
        <v>5.8257658383999997</v>
      </c>
      <c r="F861">
        <v>2.0180879999999899</v>
      </c>
      <c r="G861">
        <v>-3.6051549999999999</v>
      </c>
      <c r="H861">
        <v>-1.587067</v>
      </c>
      <c r="I861">
        <v>66</v>
      </c>
      <c r="J861" t="s">
        <v>4442</v>
      </c>
      <c r="P861" t="b">
        <f t="shared" si="39"/>
        <v>0</v>
      </c>
      <c r="Q861" t="b">
        <f t="shared" si="40"/>
        <v>0</v>
      </c>
      <c r="R861" t="b">
        <f t="shared" si="41"/>
        <v>0</v>
      </c>
    </row>
    <row r="862" spans="1:18" x14ac:dyDescent="0.25">
      <c r="A862" t="s">
        <v>873</v>
      </c>
      <c r="B862" t="s">
        <v>2961</v>
      </c>
      <c r="C862" t="s">
        <v>4416</v>
      </c>
      <c r="D862">
        <v>3.5115911791999901</v>
      </c>
      <c r="E862">
        <v>5.3030881791999898</v>
      </c>
      <c r="F862">
        <v>1.7914969999999999</v>
      </c>
      <c r="G862">
        <v>-1.9063110000000001</v>
      </c>
      <c r="H862">
        <v>-0.114814</v>
      </c>
      <c r="I862">
        <v>52</v>
      </c>
      <c r="J862" t="s">
        <v>4442</v>
      </c>
      <c r="P862" t="b">
        <f t="shared" si="39"/>
        <v>0</v>
      </c>
      <c r="Q862" t="b">
        <f t="shared" si="40"/>
        <v>0</v>
      </c>
      <c r="R862" t="b">
        <f t="shared" si="41"/>
        <v>0</v>
      </c>
    </row>
    <row r="863" spans="1:18" x14ac:dyDescent="0.25">
      <c r="A863" t="s">
        <v>540</v>
      </c>
      <c r="B863" t="s">
        <v>2241</v>
      </c>
      <c r="C863" t="s">
        <v>3726</v>
      </c>
      <c r="D863">
        <v>3.14917519539999</v>
      </c>
      <c r="E863">
        <v>5.3292061953999896</v>
      </c>
      <c r="F863">
        <v>2.1800310000000001</v>
      </c>
      <c r="G863">
        <v>-2.580635</v>
      </c>
      <c r="H863">
        <v>-0.40060400000000002</v>
      </c>
      <c r="I863">
        <v>52</v>
      </c>
      <c r="J863" t="s">
        <v>4442</v>
      </c>
      <c r="P863" t="b">
        <f t="shared" si="39"/>
        <v>0</v>
      </c>
      <c r="Q863" t="b">
        <f t="shared" si="40"/>
        <v>0</v>
      </c>
      <c r="R863" t="b">
        <f t="shared" si="41"/>
        <v>0</v>
      </c>
    </row>
    <row r="864" spans="1:18" x14ac:dyDescent="0.25">
      <c r="A864" t="s">
        <v>1102</v>
      </c>
      <c r="B864" t="s">
        <v>1587</v>
      </c>
      <c r="C864" t="s">
        <v>3076</v>
      </c>
      <c r="D864">
        <v>2.9291782254999998</v>
      </c>
      <c r="E864">
        <v>4.8232022255000002</v>
      </c>
      <c r="F864">
        <v>1.8940239999999999</v>
      </c>
      <c r="G864">
        <v>-0.880749</v>
      </c>
      <c r="H864">
        <v>1.0132749999999999</v>
      </c>
      <c r="I864">
        <v>36</v>
      </c>
      <c r="J864" t="s">
        <v>4442</v>
      </c>
      <c r="P864" t="b">
        <f t="shared" si="39"/>
        <v>0</v>
      </c>
      <c r="Q864" t="b">
        <f t="shared" si="40"/>
        <v>0</v>
      </c>
      <c r="R864" t="b">
        <f t="shared" si="41"/>
        <v>0</v>
      </c>
    </row>
    <row r="865" spans="1:18" x14ac:dyDescent="0.25">
      <c r="A865" t="s">
        <v>1149</v>
      </c>
      <c r="B865" t="s">
        <v>1764</v>
      </c>
      <c r="C865" t="s">
        <v>3253</v>
      </c>
      <c r="D865">
        <v>2.7469911974999999</v>
      </c>
      <c r="E865">
        <v>4.8059151975000001</v>
      </c>
      <c r="F865">
        <v>2.0589240000000002</v>
      </c>
      <c r="G865">
        <v>-1.5273600000000001</v>
      </c>
      <c r="H865">
        <v>0.53156400000000004</v>
      </c>
      <c r="I865">
        <v>58</v>
      </c>
      <c r="J865" t="s">
        <v>4442</v>
      </c>
      <c r="P865" t="b">
        <f t="shared" si="39"/>
        <v>0</v>
      </c>
      <c r="Q865" t="b">
        <f t="shared" si="40"/>
        <v>0</v>
      </c>
      <c r="R865" t="b">
        <f t="shared" si="41"/>
        <v>0</v>
      </c>
    </row>
    <row r="866" spans="1:18" x14ac:dyDescent="0.25">
      <c r="A866" t="s">
        <v>217</v>
      </c>
      <c r="B866" t="s">
        <v>2075</v>
      </c>
      <c r="C866" t="s">
        <v>3563</v>
      </c>
      <c r="D866">
        <v>3.5322505424999999</v>
      </c>
      <c r="E866">
        <v>5.7775445425000003</v>
      </c>
      <c r="F866">
        <v>2.2452939999999999</v>
      </c>
      <c r="G866">
        <v>-1.4255800000000001</v>
      </c>
      <c r="H866">
        <v>0.81971400000000005</v>
      </c>
      <c r="I866">
        <v>44</v>
      </c>
      <c r="J866" t="s">
        <v>4442</v>
      </c>
      <c r="P866" t="b">
        <f t="shared" si="39"/>
        <v>1</v>
      </c>
      <c r="Q866" t="b">
        <f t="shared" si="40"/>
        <v>1</v>
      </c>
      <c r="R866" t="b">
        <f t="shared" si="41"/>
        <v>0</v>
      </c>
    </row>
    <row r="867" spans="1:18" x14ac:dyDescent="0.25">
      <c r="A867" t="s">
        <v>926</v>
      </c>
      <c r="B867" t="s">
        <v>2157</v>
      </c>
      <c r="C867" t="s">
        <v>3644</v>
      </c>
      <c r="D867">
        <v>4.1295673429999997</v>
      </c>
      <c r="E867">
        <v>6.1400313430000004</v>
      </c>
      <c r="F867">
        <v>2.0104639999999998</v>
      </c>
      <c r="G867">
        <v>-1.112015</v>
      </c>
      <c r="H867">
        <v>0.89844900000000005</v>
      </c>
      <c r="I867">
        <v>50</v>
      </c>
      <c r="J867" t="s">
        <v>4442</v>
      </c>
      <c r="P867" t="b">
        <f t="shared" si="39"/>
        <v>0</v>
      </c>
      <c r="Q867" t="b">
        <f t="shared" si="40"/>
        <v>0</v>
      </c>
      <c r="R867" t="b">
        <f t="shared" si="41"/>
        <v>0</v>
      </c>
    </row>
    <row r="868" spans="1:18" x14ac:dyDescent="0.25">
      <c r="A868" t="s">
        <v>961</v>
      </c>
      <c r="B868" t="s">
        <v>2207</v>
      </c>
      <c r="C868" t="s">
        <v>3693</v>
      </c>
      <c r="D868">
        <v>3.0739826373999901</v>
      </c>
      <c r="E868">
        <v>5.1581896373999996</v>
      </c>
      <c r="F868">
        <v>2.0842070000000001</v>
      </c>
      <c r="G868">
        <v>-0.78997399999999995</v>
      </c>
      <c r="H868">
        <v>1.294233</v>
      </c>
      <c r="I868">
        <v>52</v>
      </c>
      <c r="J868" t="s">
        <v>4442</v>
      </c>
      <c r="P868" t="b">
        <f t="shared" si="39"/>
        <v>0</v>
      </c>
      <c r="Q868" t="b">
        <f t="shared" si="40"/>
        <v>0</v>
      </c>
      <c r="R868" t="b">
        <f t="shared" si="41"/>
        <v>0</v>
      </c>
    </row>
    <row r="869" spans="1:18" x14ac:dyDescent="0.25">
      <c r="A869" t="s">
        <v>451</v>
      </c>
      <c r="B869" t="s">
        <v>1781</v>
      </c>
      <c r="C869" t="s">
        <v>3270</v>
      </c>
      <c r="D869">
        <v>3.3308452411</v>
      </c>
      <c r="E869">
        <v>5.1119592411000001</v>
      </c>
      <c r="F869">
        <v>1.7811140000000001</v>
      </c>
      <c r="G869">
        <v>-0.74438700000000002</v>
      </c>
      <c r="H869">
        <v>1.036727</v>
      </c>
      <c r="I869">
        <v>48</v>
      </c>
      <c r="J869" t="s">
        <v>4442</v>
      </c>
      <c r="P869" t="b">
        <f t="shared" si="39"/>
        <v>0</v>
      </c>
      <c r="Q869" t="b">
        <f t="shared" si="40"/>
        <v>0</v>
      </c>
      <c r="R869" t="b">
        <f t="shared" si="41"/>
        <v>0</v>
      </c>
    </row>
    <row r="870" spans="1:18" x14ac:dyDescent="0.25">
      <c r="A870" t="s">
        <v>602</v>
      </c>
      <c r="B870" t="s">
        <v>1647</v>
      </c>
      <c r="C870" t="s">
        <v>3136</v>
      </c>
      <c r="D870">
        <v>4.2437930987000003</v>
      </c>
      <c r="E870">
        <v>6.3302800987000003</v>
      </c>
      <c r="F870">
        <v>2.086487</v>
      </c>
      <c r="G870">
        <v>-1.587753</v>
      </c>
      <c r="H870">
        <v>0.49873400000000001</v>
      </c>
      <c r="I870">
        <v>50</v>
      </c>
      <c r="J870" t="s">
        <v>4442</v>
      </c>
      <c r="P870" t="b">
        <f t="shared" si="39"/>
        <v>0</v>
      </c>
      <c r="Q870" t="b">
        <f t="shared" si="40"/>
        <v>0</v>
      </c>
      <c r="R870" t="b">
        <f t="shared" si="41"/>
        <v>0</v>
      </c>
    </row>
    <row r="871" spans="1:18" x14ac:dyDescent="0.25">
      <c r="A871" t="s">
        <v>1178</v>
      </c>
      <c r="B871" t="s">
        <v>1910</v>
      </c>
      <c r="C871" t="s">
        <v>3399</v>
      </c>
      <c r="D871">
        <v>3.3274334644999999</v>
      </c>
      <c r="E871">
        <v>5.4766924645000001</v>
      </c>
      <c r="F871">
        <v>2.1492589999999998</v>
      </c>
      <c r="G871">
        <v>-2.206553</v>
      </c>
      <c r="H871">
        <v>-5.7293999999999998E-2</v>
      </c>
      <c r="I871">
        <v>50</v>
      </c>
      <c r="J871" t="s">
        <v>4442</v>
      </c>
      <c r="P871" t="b">
        <f t="shared" si="39"/>
        <v>0</v>
      </c>
      <c r="Q871" t="b">
        <f t="shared" si="40"/>
        <v>0</v>
      </c>
      <c r="R871" t="b">
        <f t="shared" si="41"/>
        <v>0</v>
      </c>
    </row>
    <row r="872" spans="1:18" x14ac:dyDescent="0.25">
      <c r="A872" t="s">
        <v>629</v>
      </c>
      <c r="B872" t="s">
        <v>1643</v>
      </c>
      <c r="C872" t="s">
        <v>3132</v>
      </c>
      <c r="D872">
        <v>3.9000462186</v>
      </c>
      <c r="E872">
        <v>5.7660452186000004</v>
      </c>
      <c r="F872">
        <v>1.865999</v>
      </c>
      <c r="G872">
        <v>-2.240885</v>
      </c>
      <c r="H872">
        <v>-0.374886</v>
      </c>
      <c r="I872">
        <v>64</v>
      </c>
      <c r="J872" t="s">
        <v>4442</v>
      </c>
      <c r="P872" t="b">
        <f t="shared" si="39"/>
        <v>0</v>
      </c>
      <c r="Q872" t="b">
        <f t="shared" si="40"/>
        <v>0</v>
      </c>
      <c r="R872" t="b">
        <f t="shared" si="41"/>
        <v>0</v>
      </c>
    </row>
    <row r="873" spans="1:18" x14ac:dyDescent="0.25">
      <c r="A873" t="s">
        <v>1227</v>
      </c>
      <c r="B873" t="s">
        <v>2765</v>
      </c>
      <c r="C873" t="s">
        <v>4231</v>
      </c>
      <c r="D873">
        <v>3.7485824134999901</v>
      </c>
      <c r="E873">
        <v>5.7980564134999897</v>
      </c>
      <c r="F873">
        <v>2.049474</v>
      </c>
      <c r="G873">
        <v>-2.4513509999999998</v>
      </c>
      <c r="H873">
        <v>-0.40187699999999998</v>
      </c>
      <c r="I873">
        <v>64</v>
      </c>
      <c r="J873" t="s">
        <v>4442</v>
      </c>
      <c r="P873" t="b">
        <f t="shared" si="39"/>
        <v>1</v>
      </c>
      <c r="Q873" t="b">
        <f t="shared" si="40"/>
        <v>0</v>
      </c>
      <c r="R873" t="b">
        <f t="shared" si="41"/>
        <v>0</v>
      </c>
    </row>
    <row r="874" spans="1:18" x14ac:dyDescent="0.25">
      <c r="A874" t="s">
        <v>1324</v>
      </c>
      <c r="B874" t="s">
        <v>2928</v>
      </c>
      <c r="C874" t="s">
        <v>4386</v>
      </c>
      <c r="D874">
        <v>3.0719379329999899</v>
      </c>
      <c r="E874">
        <v>5.0113789329999996</v>
      </c>
      <c r="F874">
        <v>1.939441</v>
      </c>
      <c r="G874">
        <v>-0.13999300000000001</v>
      </c>
      <c r="H874">
        <v>1.7994479999999999</v>
      </c>
      <c r="I874">
        <v>42</v>
      </c>
      <c r="J874" t="s">
        <v>4442</v>
      </c>
      <c r="P874" t="b">
        <f t="shared" si="39"/>
        <v>0</v>
      </c>
      <c r="Q874" t="b">
        <f t="shared" si="40"/>
        <v>0</v>
      </c>
      <c r="R874" t="b">
        <f t="shared" si="41"/>
        <v>0</v>
      </c>
    </row>
    <row r="875" spans="1:18" x14ac:dyDescent="0.25">
      <c r="A875" t="s">
        <v>1483</v>
      </c>
      <c r="B875" t="s">
        <v>2252</v>
      </c>
      <c r="C875" t="s">
        <v>3737</v>
      </c>
      <c r="D875">
        <v>3.4337830843999999</v>
      </c>
      <c r="E875">
        <v>5.7527090844000002</v>
      </c>
      <c r="F875">
        <v>2.3189259999999998</v>
      </c>
      <c r="G875">
        <v>-2.708062</v>
      </c>
      <c r="H875">
        <v>-0.38913599999999998</v>
      </c>
      <c r="I875">
        <v>58</v>
      </c>
      <c r="J875" t="s">
        <v>4442</v>
      </c>
      <c r="P875" t="b">
        <f t="shared" si="39"/>
        <v>1</v>
      </c>
      <c r="Q875" t="b">
        <f t="shared" si="40"/>
        <v>1</v>
      </c>
      <c r="R875" t="b">
        <f t="shared" si="41"/>
        <v>0</v>
      </c>
    </row>
    <row r="876" spans="1:18" x14ac:dyDescent="0.25">
      <c r="A876" t="s">
        <v>1481</v>
      </c>
      <c r="B876" t="s">
        <v>2501</v>
      </c>
      <c r="C876" t="s">
        <v>3978</v>
      </c>
      <c r="D876">
        <v>3.5578360658000001</v>
      </c>
      <c r="E876">
        <v>5.7946720658000004</v>
      </c>
      <c r="F876">
        <v>2.2368359999999998</v>
      </c>
      <c r="G876">
        <v>-2.1082670000000001</v>
      </c>
      <c r="H876">
        <v>0.12856899999999999</v>
      </c>
      <c r="I876">
        <v>62</v>
      </c>
      <c r="J876" t="s">
        <v>4442</v>
      </c>
      <c r="P876" t="b">
        <f t="shared" si="39"/>
        <v>1</v>
      </c>
      <c r="Q876" t="b">
        <f t="shared" si="40"/>
        <v>1</v>
      </c>
      <c r="R876" t="b">
        <f t="shared" si="41"/>
        <v>0</v>
      </c>
    </row>
    <row r="877" spans="1:18" x14ac:dyDescent="0.25">
      <c r="A877" t="s">
        <v>309</v>
      </c>
      <c r="B877" t="s">
        <v>1977</v>
      </c>
      <c r="C877" t="s">
        <v>3466</v>
      </c>
      <c r="D877">
        <v>3.1531614888999999</v>
      </c>
      <c r="E877">
        <v>4.9983234888999997</v>
      </c>
      <c r="F877">
        <v>1.845162</v>
      </c>
      <c r="G877">
        <v>-0.928423</v>
      </c>
      <c r="H877">
        <v>0.91673899999999997</v>
      </c>
      <c r="I877">
        <v>52</v>
      </c>
      <c r="J877" t="s">
        <v>4442</v>
      </c>
      <c r="P877" t="b">
        <f t="shared" si="39"/>
        <v>0</v>
      </c>
      <c r="Q877" t="b">
        <f t="shared" si="40"/>
        <v>0</v>
      </c>
      <c r="R877" t="b">
        <f t="shared" si="41"/>
        <v>0</v>
      </c>
    </row>
    <row r="878" spans="1:18" x14ac:dyDescent="0.25">
      <c r="A878" t="s">
        <v>593</v>
      </c>
      <c r="B878" t="s">
        <v>2439</v>
      </c>
      <c r="C878" t="s">
        <v>3918</v>
      </c>
      <c r="D878">
        <v>3.7866200701999899</v>
      </c>
      <c r="E878">
        <v>5.8025420701999897</v>
      </c>
      <c r="F878">
        <v>2.01592199999999</v>
      </c>
      <c r="G878">
        <v>-1.467503</v>
      </c>
      <c r="H878">
        <v>0.54841899999999999</v>
      </c>
      <c r="I878">
        <v>48</v>
      </c>
      <c r="J878" t="s">
        <v>4442</v>
      </c>
      <c r="P878" t="b">
        <f t="shared" si="39"/>
        <v>1</v>
      </c>
      <c r="Q878" t="b">
        <f t="shared" si="40"/>
        <v>0</v>
      </c>
      <c r="R878" t="b">
        <f t="shared" si="41"/>
        <v>0</v>
      </c>
    </row>
    <row r="879" spans="1:18" x14ac:dyDescent="0.25">
      <c r="A879" t="s">
        <v>115</v>
      </c>
      <c r="B879" t="s">
        <v>2306</v>
      </c>
      <c r="C879" t="s">
        <v>3789</v>
      </c>
      <c r="D879">
        <v>4.0710469576000001</v>
      </c>
      <c r="E879">
        <v>5.8328019576000001</v>
      </c>
      <c r="F879">
        <v>1.761755</v>
      </c>
      <c r="G879">
        <v>-1.134396</v>
      </c>
      <c r="H879">
        <v>0.627359</v>
      </c>
      <c r="I879">
        <v>51</v>
      </c>
      <c r="J879" t="s">
        <v>4442</v>
      </c>
      <c r="P879" t="b">
        <f t="shared" si="39"/>
        <v>0</v>
      </c>
      <c r="Q879" t="b">
        <f t="shared" si="40"/>
        <v>0</v>
      </c>
      <c r="R879" t="b">
        <f t="shared" si="41"/>
        <v>0</v>
      </c>
    </row>
    <row r="880" spans="1:18" x14ac:dyDescent="0.25">
      <c r="A880" t="s">
        <v>4815</v>
      </c>
      <c r="B880" t="s">
        <v>5468</v>
      </c>
      <c r="C880" t="s">
        <v>5469</v>
      </c>
      <c r="D880">
        <v>2.2414970022</v>
      </c>
      <c r="E880">
        <v>4.1510220022000004</v>
      </c>
      <c r="F880">
        <v>1.9095249999999999</v>
      </c>
      <c r="G880">
        <v>-1.718027</v>
      </c>
      <c r="H880">
        <v>0.191498</v>
      </c>
      <c r="I880">
        <v>140</v>
      </c>
      <c r="J880" t="s">
        <v>4442</v>
      </c>
      <c r="P880" t="b">
        <f t="shared" si="39"/>
        <v>0</v>
      </c>
      <c r="Q880" t="b">
        <f t="shared" si="40"/>
        <v>0</v>
      </c>
      <c r="R880" t="b">
        <f t="shared" si="41"/>
        <v>0</v>
      </c>
    </row>
    <row r="881" spans="1:18" x14ac:dyDescent="0.25">
      <c r="A881" t="s">
        <v>725</v>
      </c>
      <c r="B881" t="s">
        <v>1856</v>
      </c>
      <c r="C881" t="s">
        <v>3345</v>
      </c>
      <c r="D881">
        <v>5.1805722558999996</v>
      </c>
      <c r="E881">
        <v>7.9903102558999999</v>
      </c>
      <c r="F881">
        <v>2.8097379999999998</v>
      </c>
      <c r="G881">
        <v>-5.1974619999999998</v>
      </c>
      <c r="H881">
        <v>-2.387724</v>
      </c>
      <c r="I881">
        <v>86</v>
      </c>
      <c r="J881" t="s">
        <v>4442</v>
      </c>
      <c r="P881" t="b">
        <f t="shared" si="39"/>
        <v>0</v>
      </c>
      <c r="Q881" t="b">
        <f t="shared" si="40"/>
        <v>0</v>
      </c>
      <c r="R881" t="b">
        <f t="shared" si="41"/>
        <v>0</v>
      </c>
    </row>
    <row r="882" spans="1:18" x14ac:dyDescent="0.25">
      <c r="A882" t="s">
        <v>4991</v>
      </c>
      <c r="B882" t="s">
        <v>5488</v>
      </c>
      <c r="C882" t="s">
        <v>5489</v>
      </c>
      <c r="D882">
        <v>3.1125539336000001</v>
      </c>
      <c r="E882">
        <v>4.9681509335999996</v>
      </c>
      <c r="F882">
        <v>1.8555969999999999</v>
      </c>
      <c r="G882">
        <v>-2.7697479999999999</v>
      </c>
      <c r="H882">
        <v>-0.91415100000000005</v>
      </c>
      <c r="I882">
        <v>110</v>
      </c>
      <c r="J882" t="s">
        <v>4442</v>
      </c>
      <c r="P882" t="b">
        <f t="shared" si="39"/>
        <v>0</v>
      </c>
      <c r="Q882" t="b">
        <f t="shared" si="40"/>
        <v>0</v>
      </c>
      <c r="R882" t="b">
        <f t="shared" si="41"/>
        <v>0</v>
      </c>
    </row>
    <row r="883" spans="1:18" x14ac:dyDescent="0.25">
      <c r="A883" t="s">
        <v>322</v>
      </c>
      <c r="B883" t="s">
        <v>2561</v>
      </c>
      <c r="C883" t="s">
        <v>4036</v>
      </c>
      <c r="D883">
        <v>6.8508741099999897</v>
      </c>
      <c r="E883">
        <v>9.5898881100000004</v>
      </c>
      <c r="F883">
        <v>2.7390140000000001</v>
      </c>
      <c r="G883">
        <v>-5.2752540000000003</v>
      </c>
      <c r="H883">
        <v>-2.5362399999999998</v>
      </c>
      <c r="I883">
        <v>134</v>
      </c>
      <c r="J883" t="s">
        <v>4442</v>
      </c>
      <c r="P883" t="b">
        <f t="shared" si="39"/>
        <v>0</v>
      </c>
      <c r="Q883" t="b">
        <f t="shared" si="40"/>
        <v>0</v>
      </c>
      <c r="R883" t="b">
        <f t="shared" si="41"/>
        <v>0</v>
      </c>
    </row>
    <row r="884" spans="1:18" x14ac:dyDescent="0.25">
      <c r="A884" t="s">
        <v>552</v>
      </c>
      <c r="B884" t="s">
        <v>2190</v>
      </c>
      <c r="C884" t="s">
        <v>3676</v>
      </c>
      <c r="D884">
        <v>4.4280560395000004</v>
      </c>
      <c r="E884">
        <v>6.3173270395000003</v>
      </c>
      <c r="F884">
        <v>1.8892709999999899</v>
      </c>
      <c r="G884">
        <v>-3.8160569999999998</v>
      </c>
      <c r="H884">
        <v>-1.9267860000000001</v>
      </c>
      <c r="I884">
        <v>98</v>
      </c>
      <c r="J884" t="s">
        <v>4442</v>
      </c>
      <c r="P884" t="b">
        <f t="shared" si="39"/>
        <v>0</v>
      </c>
      <c r="Q884" t="b">
        <f t="shared" si="40"/>
        <v>0</v>
      </c>
      <c r="R884" t="b">
        <f t="shared" si="41"/>
        <v>0</v>
      </c>
    </row>
    <row r="885" spans="1:18" x14ac:dyDescent="0.25">
      <c r="A885" t="s">
        <v>366</v>
      </c>
      <c r="B885" t="s">
        <v>2657</v>
      </c>
      <c r="C885" t="s">
        <v>4127</v>
      </c>
      <c r="D885">
        <v>2.5173365695999999</v>
      </c>
      <c r="E885">
        <v>4.1695325696000003</v>
      </c>
      <c r="F885">
        <v>1.652196</v>
      </c>
      <c r="G885">
        <v>-1.730199</v>
      </c>
      <c r="H885">
        <v>-7.8003000000000003E-2</v>
      </c>
      <c r="I885">
        <v>134</v>
      </c>
      <c r="J885" t="s">
        <v>4442</v>
      </c>
      <c r="P885" t="b">
        <f t="shared" si="39"/>
        <v>0</v>
      </c>
      <c r="Q885" t="b">
        <f t="shared" si="40"/>
        <v>0</v>
      </c>
      <c r="R885" t="b">
        <f t="shared" si="41"/>
        <v>0</v>
      </c>
    </row>
    <row r="886" spans="1:18" x14ac:dyDescent="0.25">
      <c r="A886" t="s">
        <v>4846</v>
      </c>
      <c r="B886" t="s">
        <v>5670</v>
      </c>
      <c r="C886" t="s">
        <v>5671</v>
      </c>
      <c r="D886">
        <v>4.6339969179999896</v>
      </c>
      <c r="E886">
        <v>6.5550809179999998</v>
      </c>
      <c r="F886">
        <v>1.921084</v>
      </c>
      <c r="G886">
        <v>-1.156693</v>
      </c>
      <c r="H886">
        <v>0.76439100000000004</v>
      </c>
      <c r="I886">
        <v>141</v>
      </c>
      <c r="J886" t="s">
        <v>4442</v>
      </c>
      <c r="P886" t="b">
        <f t="shared" si="39"/>
        <v>0</v>
      </c>
      <c r="Q886" t="b">
        <f t="shared" si="40"/>
        <v>0</v>
      </c>
      <c r="R886" t="b">
        <f t="shared" si="41"/>
        <v>0</v>
      </c>
    </row>
    <row r="887" spans="1:18" x14ac:dyDescent="0.25">
      <c r="A887" t="s">
        <v>544</v>
      </c>
      <c r="B887" t="s">
        <v>1655</v>
      </c>
      <c r="C887" t="s">
        <v>3144</v>
      </c>
      <c r="D887">
        <v>3.7835655050999999</v>
      </c>
      <c r="E887">
        <v>5.7578935051000002</v>
      </c>
      <c r="F887">
        <v>1.9743279999999901</v>
      </c>
      <c r="G887">
        <v>-2.5633819999999998</v>
      </c>
      <c r="H887">
        <v>-0.58905399999999997</v>
      </c>
      <c r="I887">
        <v>59</v>
      </c>
      <c r="J887" t="s">
        <v>4442</v>
      </c>
      <c r="P887" t="b">
        <f t="shared" si="39"/>
        <v>1</v>
      </c>
      <c r="Q887" t="b">
        <f t="shared" si="40"/>
        <v>0</v>
      </c>
      <c r="R887" t="b">
        <f t="shared" si="41"/>
        <v>0</v>
      </c>
    </row>
    <row r="888" spans="1:18" x14ac:dyDescent="0.25">
      <c r="A888" t="s">
        <v>264</v>
      </c>
      <c r="B888" t="s">
        <v>2210</v>
      </c>
      <c r="C888" t="s">
        <v>3696</v>
      </c>
      <c r="D888">
        <v>3.7409928416999998</v>
      </c>
      <c r="E888">
        <v>5.4002708417000003</v>
      </c>
      <c r="F888">
        <v>1.659278</v>
      </c>
      <c r="G888">
        <v>-1.9628350000000001</v>
      </c>
      <c r="H888">
        <v>-0.30355700000000002</v>
      </c>
      <c r="I888">
        <v>65</v>
      </c>
      <c r="J888" t="s">
        <v>4442</v>
      </c>
      <c r="P888" t="b">
        <f t="shared" si="39"/>
        <v>0</v>
      </c>
      <c r="Q888" t="b">
        <f t="shared" si="40"/>
        <v>0</v>
      </c>
      <c r="R888" t="b">
        <f t="shared" si="41"/>
        <v>0</v>
      </c>
    </row>
    <row r="889" spans="1:18" x14ac:dyDescent="0.25">
      <c r="A889" t="s">
        <v>1445</v>
      </c>
      <c r="B889" t="s">
        <v>2679</v>
      </c>
      <c r="C889" t="s">
        <v>4149</v>
      </c>
      <c r="D889">
        <v>2.3075268293999902</v>
      </c>
      <c r="E889">
        <v>4.4473948293999896</v>
      </c>
      <c r="F889">
        <v>2.1398679999999999</v>
      </c>
      <c r="G889">
        <v>-1.0163999999999999E-2</v>
      </c>
      <c r="H889">
        <v>2.1297039999999998</v>
      </c>
      <c r="I889">
        <v>70</v>
      </c>
      <c r="J889" t="s">
        <v>4442</v>
      </c>
      <c r="P889" t="b">
        <f t="shared" si="39"/>
        <v>0</v>
      </c>
      <c r="Q889" t="b">
        <f t="shared" si="40"/>
        <v>0</v>
      </c>
      <c r="R889" t="b">
        <f t="shared" si="41"/>
        <v>0</v>
      </c>
    </row>
    <row r="890" spans="1:18" x14ac:dyDescent="0.25">
      <c r="A890" t="s">
        <v>963</v>
      </c>
      <c r="B890" t="s">
        <v>2676</v>
      </c>
      <c r="C890" t="s">
        <v>4146</v>
      </c>
      <c r="D890">
        <v>3.2560788600000001</v>
      </c>
      <c r="E890">
        <v>6.5908318599999998</v>
      </c>
      <c r="F890">
        <v>3.3347529999999899</v>
      </c>
      <c r="G890">
        <v>-4.5461799999999997</v>
      </c>
      <c r="H890">
        <v>-1.211427</v>
      </c>
      <c r="I890">
        <v>56</v>
      </c>
      <c r="J890" t="s">
        <v>4442</v>
      </c>
      <c r="P890" t="b">
        <f t="shared" si="39"/>
        <v>0</v>
      </c>
      <c r="Q890" t="b">
        <f t="shared" si="40"/>
        <v>0</v>
      </c>
      <c r="R890" t="b">
        <f t="shared" si="41"/>
        <v>0</v>
      </c>
    </row>
    <row r="891" spans="1:18" x14ac:dyDescent="0.25">
      <c r="A891" t="s">
        <v>1224</v>
      </c>
      <c r="B891" t="s">
        <v>1566</v>
      </c>
      <c r="C891" t="s">
        <v>3055</v>
      </c>
      <c r="D891">
        <v>3.1898241365</v>
      </c>
      <c r="E891">
        <v>6.1118051365000001</v>
      </c>
      <c r="F891">
        <v>2.9219810000000002</v>
      </c>
      <c r="G891">
        <v>-3.8479480000000001</v>
      </c>
      <c r="H891">
        <v>-0.92596699999999998</v>
      </c>
      <c r="I891">
        <v>60</v>
      </c>
      <c r="J891" t="s">
        <v>4442</v>
      </c>
      <c r="P891" t="b">
        <f t="shared" si="39"/>
        <v>0</v>
      </c>
      <c r="Q891" t="b">
        <f t="shared" si="40"/>
        <v>0</v>
      </c>
      <c r="R891" t="b">
        <f t="shared" si="41"/>
        <v>0</v>
      </c>
    </row>
    <row r="892" spans="1:18" x14ac:dyDescent="0.25">
      <c r="A892" t="s">
        <v>724</v>
      </c>
      <c r="B892" t="s">
        <v>2730</v>
      </c>
      <c r="C892" t="s">
        <v>4197</v>
      </c>
      <c r="D892">
        <v>3.7122569739000002</v>
      </c>
      <c r="E892">
        <v>6.8745009739</v>
      </c>
      <c r="F892">
        <v>3.1622439999999998</v>
      </c>
      <c r="G892">
        <v>-4.3441929999999997</v>
      </c>
      <c r="H892">
        <v>-1.1819489999999999</v>
      </c>
      <c r="I892">
        <v>56</v>
      </c>
      <c r="J892" t="s">
        <v>4442</v>
      </c>
      <c r="P892" t="b">
        <f t="shared" si="39"/>
        <v>0</v>
      </c>
      <c r="Q892" t="b">
        <f t="shared" si="40"/>
        <v>0</v>
      </c>
      <c r="R892" t="b">
        <f t="shared" si="41"/>
        <v>0</v>
      </c>
    </row>
    <row r="893" spans="1:18" x14ac:dyDescent="0.25">
      <c r="A893" t="s">
        <v>1334</v>
      </c>
      <c r="B893" t="s">
        <v>1706</v>
      </c>
      <c r="C893" t="s">
        <v>3195</v>
      </c>
      <c r="D893">
        <v>3.0341428679999898</v>
      </c>
      <c r="E893">
        <v>6.4372108679999904</v>
      </c>
      <c r="F893">
        <v>3.40306799999999</v>
      </c>
      <c r="G893">
        <v>-4.2092359999999998</v>
      </c>
      <c r="H893">
        <v>-0.806168</v>
      </c>
      <c r="I893">
        <v>68</v>
      </c>
      <c r="J893" t="s">
        <v>4442</v>
      </c>
      <c r="P893" t="b">
        <f t="shared" si="39"/>
        <v>0</v>
      </c>
      <c r="Q893" t="b">
        <f t="shared" si="40"/>
        <v>0</v>
      </c>
      <c r="R893" t="b">
        <f t="shared" si="41"/>
        <v>0</v>
      </c>
    </row>
    <row r="894" spans="1:18" x14ac:dyDescent="0.25">
      <c r="A894" t="s">
        <v>75</v>
      </c>
      <c r="B894" t="s">
        <v>2663</v>
      </c>
      <c r="C894" t="s">
        <v>4133</v>
      </c>
      <c r="D894">
        <v>3.6336199147999899</v>
      </c>
      <c r="E894">
        <v>6.8743519148000001</v>
      </c>
      <c r="F894">
        <v>3.2407319999999999</v>
      </c>
      <c r="G894">
        <v>-4.3644610000000004</v>
      </c>
      <c r="H894">
        <v>-1.123729</v>
      </c>
      <c r="I894">
        <v>56</v>
      </c>
      <c r="J894" t="s">
        <v>4442</v>
      </c>
      <c r="P894" t="b">
        <f t="shared" si="39"/>
        <v>0</v>
      </c>
      <c r="Q894" t="b">
        <f t="shared" si="40"/>
        <v>0</v>
      </c>
      <c r="R894" t="b">
        <f t="shared" si="41"/>
        <v>0</v>
      </c>
    </row>
    <row r="895" spans="1:18" x14ac:dyDescent="0.25">
      <c r="A895" t="s">
        <v>1170</v>
      </c>
      <c r="B895" t="s">
        <v>1886</v>
      </c>
      <c r="C895" t="s">
        <v>3375</v>
      </c>
      <c r="D895">
        <v>3.4878881210000001</v>
      </c>
      <c r="E895">
        <v>6.7940731210000003</v>
      </c>
      <c r="F895">
        <v>3.3061850000000002</v>
      </c>
      <c r="G895">
        <v>-4.5902989999999999</v>
      </c>
      <c r="H895">
        <v>-1.284114</v>
      </c>
      <c r="I895">
        <v>56</v>
      </c>
      <c r="J895" t="s">
        <v>4442</v>
      </c>
      <c r="P895" t="b">
        <f t="shared" si="39"/>
        <v>0</v>
      </c>
      <c r="Q895" t="b">
        <f t="shared" si="40"/>
        <v>0</v>
      </c>
      <c r="R895" t="b">
        <f t="shared" si="41"/>
        <v>0</v>
      </c>
    </row>
    <row r="896" spans="1:18" x14ac:dyDescent="0.25">
      <c r="A896" t="s">
        <v>133</v>
      </c>
      <c r="B896" t="s">
        <v>2646</v>
      </c>
      <c r="C896" t="s">
        <v>4116</v>
      </c>
      <c r="D896">
        <v>4.1777593651</v>
      </c>
      <c r="E896">
        <v>7.4482563650999998</v>
      </c>
      <c r="F896">
        <v>3.27049699999999</v>
      </c>
      <c r="G896">
        <v>-5.2394639999999999</v>
      </c>
      <c r="H896">
        <v>-1.9689669999999999</v>
      </c>
      <c r="I896">
        <v>52</v>
      </c>
      <c r="J896" t="s">
        <v>4442</v>
      </c>
      <c r="P896" t="b">
        <f t="shared" si="39"/>
        <v>0</v>
      </c>
      <c r="Q896" t="b">
        <f t="shared" si="40"/>
        <v>0</v>
      </c>
      <c r="R896" t="b">
        <f t="shared" si="41"/>
        <v>0</v>
      </c>
    </row>
    <row r="897" spans="1:18" x14ac:dyDescent="0.25">
      <c r="A897" t="s">
        <v>5856</v>
      </c>
      <c r="B897" t="s">
        <v>6175</v>
      </c>
      <c r="C897" t="s">
        <v>6469</v>
      </c>
      <c r="D897">
        <v>3.3545024746999998</v>
      </c>
      <c r="E897">
        <v>6.8539334746999998</v>
      </c>
      <c r="F897">
        <v>3.499431</v>
      </c>
      <c r="G897">
        <v>-4.885923</v>
      </c>
      <c r="H897">
        <v>-1.3864920000000001</v>
      </c>
      <c r="I897">
        <v>52</v>
      </c>
      <c r="J897" t="s">
        <v>4442</v>
      </c>
      <c r="P897" t="b">
        <f t="shared" si="39"/>
        <v>0</v>
      </c>
      <c r="Q897" t="b">
        <f t="shared" si="40"/>
        <v>0</v>
      </c>
      <c r="R897" t="b">
        <f t="shared" si="41"/>
        <v>0</v>
      </c>
    </row>
    <row r="898" spans="1:18" x14ac:dyDescent="0.25">
      <c r="A898" t="s">
        <v>845</v>
      </c>
      <c r="B898" t="s">
        <v>1598</v>
      </c>
      <c r="C898" t="s">
        <v>3087</v>
      </c>
      <c r="D898">
        <v>3.9588047347000002</v>
      </c>
      <c r="E898">
        <v>7.5749887346999998</v>
      </c>
      <c r="F898">
        <v>3.6161839999999899</v>
      </c>
      <c r="G898">
        <v>-5.2184939999999997</v>
      </c>
      <c r="H898">
        <v>-1.6023099999999999</v>
      </c>
      <c r="I898">
        <v>52</v>
      </c>
      <c r="J898" t="s">
        <v>4442</v>
      </c>
      <c r="P898" t="b">
        <f t="shared" si="39"/>
        <v>0</v>
      </c>
      <c r="Q898" t="b">
        <f t="shared" si="40"/>
        <v>0</v>
      </c>
      <c r="R898" t="b">
        <f t="shared" si="41"/>
        <v>0</v>
      </c>
    </row>
    <row r="899" spans="1:18" x14ac:dyDescent="0.25">
      <c r="A899" t="s">
        <v>1136</v>
      </c>
      <c r="B899" t="s">
        <v>2311</v>
      </c>
      <c r="C899" t="s">
        <v>3794</v>
      </c>
      <c r="D899">
        <v>2.4349549428000001</v>
      </c>
      <c r="E899">
        <v>5.5265009428000003</v>
      </c>
      <c r="F899">
        <v>3.0915459999999899</v>
      </c>
      <c r="G899">
        <v>-3.1765279999999998</v>
      </c>
      <c r="H899">
        <v>-8.4982000000000002E-2</v>
      </c>
      <c r="I899">
        <v>68</v>
      </c>
      <c r="J899" t="s">
        <v>4442</v>
      </c>
      <c r="P899" t="b">
        <f t="shared" ref="P899:P962" si="42">IF(AND($M$5 &lt; -D899, $M$4 &gt; -E899, F899 &gt; 1.9, F899 &lt; 2.5), TRUE, FALSE)</f>
        <v>0</v>
      </c>
      <c r="Q899" t="b">
        <f t="shared" ref="Q899:Q962" si="43">IF(AND($M$6 &lt; -D899, $M$4 &gt; -E899, F899 &gt; 1.9, F899 &lt; 2.5), TRUE, FALSE)</f>
        <v>0</v>
      </c>
      <c r="R899" t="b">
        <f t="shared" ref="R899:R962" si="44">IF(AND($M$7 &lt; -D899, $M$4 &gt; -E899, F899 &gt; 1.9, F899 &lt; 2.5), TRUE, FALSE)</f>
        <v>0</v>
      </c>
    </row>
    <row r="900" spans="1:18" x14ac:dyDescent="0.25">
      <c r="A900" t="s">
        <v>4835</v>
      </c>
      <c r="B900" t="s">
        <v>5186</v>
      </c>
      <c r="C900" t="s">
        <v>5187</v>
      </c>
      <c r="D900">
        <v>4.3550795997999998</v>
      </c>
      <c r="E900">
        <v>7.8421055998</v>
      </c>
      <c r="F900">
        <v>3.4870260000000002</v>
      </c>
      <c r="G900">
        <v>-5.0891460000000004</v>
      </c>
      <c r="H900">
        <v>-1.60212</v>
      </c>
      <c r="I900">
        <v>60</v>
      </c>
      <c r="J900" t="s">
        <v>4442</v>
      </c>
      <c r="P900" t="b">
        <f t="shared" si="42"/>
        <v>0</v>
      </c>
      <c r="Q900" t="b">
        <f t="shared" si="43"/>
        <v>0</v>
      </c>
      <c r="R900" t="b">
        <f t="shared" si="44"/>
        <v>0</v>
      </c>
    </row>
    <row r="901" spans="1:18" x14ac:dyDescent="0.25">
      <c r="A901" t="s">
        <v>804</v>
      </c>
      <c r="B901" t="s">
        <v>2236</v>
      </c>
      <c r="C901" t="s">
        <v>3721</v>
      </c>
      <c r="D901">
        <v>5.1976527492999898</v>
      </c>
      <c r="E901">
        <v>8.4713147492999994</v>
      </c>
      <c r="F901">
        <v>3.2736619999999998</v>
      </c>
      <c r="G901">
        <v>-5.1814929999999997</v>
      </c>
      <c r="H901">
        <v>-1.9078310000000001</v>
      </c>
      <c r="I901">
        <v>68</v>
      </c>
      <c r="J901" t="s">
        <v>4442</v>
      </c>
      <c r="P901" t="b">
        <f t="shared" si="42"/>
        <v>0</v>
      </c>
      <c r="Q901" t="b">
        <f t="shared" si="43"/>
        <v>0</v>
      </c>
      <c r="R901" t="b">
        <f t="shared" si="44"/>
        <v>0</v>
      </c>
    </row>
    <row r="902" spans="1:18" x14ac:dyDescent="0.25">
      <c r="A902" t="s">
        <v>1344</v>
      </c>
      <c r="B902" t="s">
        <v>1748</v>
      </c>
      <c r="C902" t="s">
        <v>3237</v>
      </c>
      <c r="D902">
        <v>3.3102192265000001</v>
      </c>
      <c r="E902">
        <v>6.6357822264999999</v>
      </c>
      <c r="F902">
        <v>3.3255629999999998</v>
      </c>
      <c r="G902">
        <v>-4.4694799999999999</v>
      </c>
      <c r="H902">
        <v>-1.1439170000000001</v>
      </c>
      <c r="I902">
        <v>56</v>
      </c>
      <c r="J902" t="s">
        <v>4442</v>
      </c>
      <c r="P902" t="b">
        <f t="shared" si="42"/>
        <v>0</v>
      </c>
      <c r="Q902" t="b">
        <f t="shared" si="43"/>
        <v>0</v>
      </c>
      <c r="R902" t="b">
        <f t="shared" si="44"/>
        <v>0</v>
      </c>
    </row>
    <row r="903" spans="1:18" x14ac:dyDescent="0.25">
      <c r="A903" t="s">
        <v>4856</v>
      </c>
      <c r="B903" t="s">
        <v>5133</v>
      </c>
      <c r="C903" t="s">
        <v>5134</v>
      </c>
      <c r="D903">
        <v>3.2639490456</v>
      </c>
      <c r="E903">
        <v>6.5142770456000001</v>
      </c>
      <c r="F903">
        <v>3.2503279999999899</v>
      </c>
      <c r="G903">
        <v>-4.2423359999999999</v>
      </c>
      <c r="H903">
        <v>-0.992008</v>
      </c>
      <c r="I903">
        <v>60</v>
      </c>
      <c r="J903" t="s">
        <v>4442</v>
      </c>
      <c r="P903" t="b">
        <f t="shared" si="42"/>
        <v>0</v>
      </c>
      <c r="Q903" t="b">
        <f t="shared" si="43"/>
        <v>0</v>
      </c>
      <c r="R903" t="b">
        <f t="shared" si="44"/>
        <v>0</v>
      </c>
    </row>
    <row r="904" spans="1:18" x14ac:dyDescent="0.25">
      <c r="A904" t="s">
        <v>411</v>
      </c>
      <c r="B904" t="s">
        <v>1696</v>
      </c>
      <c r="C904" t="s">
        <v>3185</v>
      </c>
      <c r="D904">
        <v>3.7556115001999899</v>
      </c>
      <c r="E904">
        <v>7.2125715001999904</v>
      </c>
      <c r="F904">
        <v>3.4569599999999898</v>
      </c>
      <c r="G904">
        <v>-4.6434749999999996</v>
      </c>
      <c r="H904">
        <v>-1.186515</v>
      </c>
      <c r="I904">
        <v>52</v>
      </c>
      <c r="J904" t="s">
        <v>4442</v>
      </c>
      <c r="P904" t="b">
        <f t="shared" si="42"/>
        <v>0</v>
      </c>
      <c r="Q904" t="b">
        <f t="shared" si="43"/>
        <v>0</v>
      </c>
      <c r="R904" t="b">
        <f t="shared" si="44"/>
        <v>0</v>
      </c>
    </row>
    <row r="905" spans="1:18" x14ac:dyDescent="0.25">
      <c r="A905" t="s">
        <v>940</v>
      </c>
      <c r="B905" t="s">
        <v>2228</v>
      </c>
      <c r="C905" t="s">
        <v>3714</v>
      </c>
      <c r="D905">
        <v>4.3318332733999902</v>
      </c>
      <c r="E905">
        <v>7.7920072733999897</v>
      </c>
      <c r="F905">
        <v>3.4601739999999999</v>
      </c>
      <c r="G905">
        <v>-4.4487769999999998</v>
      </c>
      <c r="H905">
        <v>-0.98860300000000001</v>
      </c>
      <c r="I905">
        <v>68</v>
      </c>
      <c r="J905" t="s">
        <v>4442</v>
      </c>
      <c r="P905" t="b">
        <f t="shared" si="42"/>
        <v>0</v>
      </c>
      <c r="Q905" t="b">
        <f t="shared" si="43"/>
        <v>0</v>
      </c>
      <c r="R905" t="b">
        <f t="shared" si="44"/>
        <v>0</v>
      </c>
    </row>
    <row r="906" spans="1:18" x14ac:dyDescent="0.25">
      <c r="A906" t="s">
        <v>619</v>
      </c>
      <c r="B906" t="s">
        <v>2442</v>
      </c>
      <c r="C906" t="s">
        <v>3921</v>
      </c>
      <c r="D906">
        <v>3.1249866612999999</v>
      </c>
      <c r="E906">
        <v>6.6620046613000001</v>
      </c>
      <c r="F906">
        <v>3.5370180000000002</v>
      </c>
      <c r="G906">
        <v>-4.4238010000000001</v>
      </c>
      <c r="H906">
        <v>-0.88678299999999999</v>
      </c>
      <c r="I906">
        <v>64</v>
      </c>
      <c r="J906" t="s">
        <v>4442</v>
      </c>
      <c r="P906" t="b">
        <f t="shared" si="42"/>
        <v>0</v>
      </c>
      <c r="Q906" t="b">
        <f t="shared" si="43"/>
        <v>0</v>
      </c>
      <c r="R906" t="b">
        <f t="shared" si="44"/>
        <v>0</v>
      </c>
    </row>
    <row r="907" spans="1:18" x14ac:dyDescent="0.25">
      <c r="A907" t="s">
        <v>1133</v>
      </c>
      <c r="B907" t="s">
        <v>1680</v>
      </c>
      <c r="C907" t="s">
        <v>3169</v>
      </c>
      <c r="D907">
        <v>3.7154514089999999</v>
      </c>
      <c r="E907">
        <v>7.2474354089999897</v>
      </c>
      <c r="F907">
        <v>3.5319839999999898</v>
      </c>
      <c r="G907">
        <v>-4.7190709999999996</v>
      </c>
      <c r="H907">
        <v>-1.187087</v>
      </c>
      <c r="I907">
        <v>52</v>
      </c>
      <c r="J907" t="s">
        <v>4442</v>
      </c>
      <c r="P907" t="b">
        <f t="shared" si="42"/>
        <v>0</v>
      </c>
      <c r="Q907" t="b">
        <f t="shared" si="43"/>
        <v>0</v>
      </c>
      <c r="R907" t="b">
        <f t="shared" si="44"/>
        <v>0</v>
      </c>
    </row>
    <row r="908" spans="1:18" x14ac:dyDescent="0.25">
      <c r="A908" t="s">
        <v>1016</v>
      </c>
      <c r="B908" t="s">
        <v>1633</v>
      </c>
      <c r="C908" t="s">
        <v>3037</v>
      </c>
      <c r="D908">
        <v>3.60193502299999</v>
      </c>
      <c r="E908">
        <v>7.2942460229999897</v>
      </c>
      <c r="F908">
        <v>3.6923110000000001</v>
      </c>
      <c r="G908">
        <v>-5.231331</v>
      </c>
      <c r="H908">
        <v>-1.5390200000000001</v>
      </c>
      <c r="I908">
        <v>52</v>
      </c>
      <c r="J908" t="s">
        <v>4442</v>
      </c>
      <c r="P908" t="b">
        <f t="shared" si="42"/>
        <v>0</v>
      </c>
      <c r="Q908" t="b">
        <f t="shared" si="43"/>
        <v>0</v>
      </c>
      <c r="R908" t="b">
        <f t="shared" si="44"/>
        <v>0</v>
      </c>
    </row>
    <row r="909" spans="1:18" x14ac:dyDescent="0.25">
      <c r="A909" t="s">
        <v>674</v>
      </c>
      <c r="B909" t="s">
        <v>1548</v>
      </c>
      <c r="C909" t="s">
        <v>3037</v>
      </c>
      <c r="D909">
        <v>3.6643095583999998</v>
      </c>
      <c r="E909">
        <v>7.3211835583999996</v>
      </c>
      <c r="F909">
        <v>3.65687399999999</v>
      </c>
      <c r="G909">
        <v>-5.1389769999999997</v>
      </c>
      <c r="H909">
        <v>-1.4821029999999999</v>
      </c>
      <c r="I909">
        <v>52</v>
      </c>
      <c r="J909" t="s">
        <v>4442</v>
      </c>
      <c r="P909" t="b">
        <f t="shared" si="42"/>
        <v>0</v>
      </c>
      <c r="Q909" t="b">
        <f t="shared" si="43"/>
        <v>0</v>
      </c>
      <c r="R909" t="b">
        <f t="shared" si="44"/>
        <v>0</v>
      </c>
    </row>
    <row r="910" spans="1:18" x14ac:dyDescent="0.25">
      <c r="A910" t="s">
        <v>864</v>
      </c>
      <c r="B910" t="s">
        <v>2133</v>
      </c>
      <c r="C910" t="s">
        <v>3620</v>
      </c>
      <c r="D910">
        <v>3.0883900679999998</v>
      </c>
      <c r="E910">
        <v>5.2988580679999897</v>
      </c>
      <c r="F910">
        <v>2.2104679999999899</v>
      </c>
      <c r="G910">
        <v>-1.1564449999999999</v>
      </c>
      <c r="H910">
        <v>1.0540229999999999</v>
      </c>
      <c r="I910">
        <v>152</v>
      </c>
      <c r="J910" t="s">
        <v>4442</v>
      </c>
      <c r="P910" t="b">
        <f t="shared" si="42"/>
        <v>0</v>
      </c>
      <c r="Q910" t="b">
        <f t="shared" si="43"/>
        <v>0</v>
      </c>
      <c r="R910" t="b">
        <f t="shared" si="44"/>
        <v>0</v>
      </c>
    </row>
    <row r="911" spans="1:18" x14ac:dyDescent="0.25">
      <c r="A911" t="s">
        <v>1436</v>
      </c>
      <c r="B911" t="s">
        <v>2601</v>
      </c>
      <c r="C911" t="s">
        <v>4074</v>
      </c>
      <c r="D911">
        <v>3.4753017794999899</v>
      </c>
      <c r="E911">
        <v>5.4483517794999896</v>
      </c>
      <c r="F911">
        <v>1.97305</v>
      </c>
      <c r="G911">
        <v>-1.051409</v>
      </c>
      <c r="H911">
        <v>0.92164100000000004</v>
      </c>
      <c r="I911">
        <v>138</v>
      </c>
      <c r="J911" t="s">
        <v>4442</v>
      </c>
      <c r="P911" t="b">
        <f t="shared" si="42"/>
        <v>0</v>
      </c>
      <c r="Q911" t="b">
        <f t="shared" si="43"/>
        <v>0</v>
      </c>
      <c r="R911" t="b">
        <f t="shared" si="44"/>
        <v>0</v>
      </c>
    </row>
    <row r="912" spans="1:18" x14ac:dyDescent="0.25">
      <c r="A912" t="s">
        <v>4782</v>
      </c>
      <c r="B912" t="s">
        <v>5180</v>
      </c>
      <c r="C912" t="s">
        <v>5181</v>
      </c>
      <c r="D912">
        <v>3.4354932122999999</v>
      </c>
      <c r="E912">
        <v>5.5292522123000003</v>
      </c>
      <c r="F912">
        <v>2.0937589999999999</v>
      </c>
      <c r="G912">
        <v>-1.1248750000000001</v>
      </c>
      <c r="H912">
        <v>0.96888399999999997</v>
      </c>
      <c r="I912">
        <v>140</v>
      </c>
      <c r="J912" t="s">
        <v>4442</v>
      </c>
      <c r="P912" t="b">
        <f t="shared" si="42"/>
        <v>0</v>
      </c>
      <c r="Q912" t="b">
        <f t="shared" si="43"/>
        <v>0</v>
      </c>
      <c r="R912" t="b">
        <f t="shared" si="44"/>
        <v>0</v>
      </c>
    </row>
    <row r="913" spans="1:18" x14ac:dyDescent="0.25">
      <c r="A913" t="s">
        <v>4937</v>
      </c>
      <c r="B913" t="s">
        <v>5170</v>
      </c>
      <c r="C913" t="s">
        <v>5171</v>
      </c>
      <c r="D913">
        <v>-0.26651001819999998</v>
      </c>
      <c r="E913">
        <v>1.8715489818</v>
      </c>
      <c r="F913">
        <v>2.1380590000000002</v>
      </c>
      <c r="G913">
        <v>-0.43573899999999999</v>
      </c>
      <c r="H913">
        <v>1.7023200000000001</v>
      </c>
      <c r="I913">
        <v>186</v>
      </c>
      <c r="J913" t="s">
        <v>4442</v>
      </c>
      <c r="P913" t="b">
        <f t="shared" si="42"/>
        <v>0</v>
      </c>
      <c r="Q913" t="b">
        <f t="shared" si="43"/>
        <v>0</v>
      </c>
      <c r="R913" t="b">
        <f t="shared" si="44"/>
        <v>0</v>
      </c>
    </row>
    <row r="914" spans="1:18" x14ac:dyDescent="0.25">
      <c r="A914" t="s">
        <v>4652</v>
      </c>
      <c r="B914" t="s">
        <v>4701</v>
      </c>
      <c r="C914" t="s">
        <v>5297</v>
      </c>
      <c r="D914">
        <v>3.8588342596</v>
      </c>
      <c r="E914">
        <v>6.1088772595999998</v>
      </c>
      <c r="F914">
        <v>2.2500429999999998</v>
      </c>
      <c r="G914">
        <v>-1.5329870000000001</v>
      </c>
      <c r="H914">
        <v>0.71705600000000003</v>
      </c>
      <c r="I914">
        <v>139</v>
      </c>
      <c r="J914" t="s">
        <v>4442</v>
      </c>
      <c r="P914" t="b">
        <f t="shared" si="42"/>
        <v>0</v>
      </c>
      <c r="Q914" t="b">
        <f t="shared" si="43"/>
        <v>0</v>
      </c>
      <c r="R914" t="b">
        <f t="shared" si="44"/>
        <v>0</v>
      </c>
    </row>
    <row r="915" spans="1:18" x14ac:dyDescent="0.25">
      <c r="A915" t="s">
        <v>359</v>
      </c>
      <c r="B915" t="s">
        <v>1663</v>
      </c>
      <c r="C915" t="s">
        <v>3152</v>
      </c>
      <c r="D915">
        <v>2.1002024130999999</v>
      </c>
      <c r="E915">
        <v>4.1791984131</v>
      </c>
      <c r="F915">
        <v>2.0789960000000001</v>
      </c>
      <c r="G915">
        <v>-0.89372300000000005</v>
      </c>
      <c r="H915">
        <v>1.185273</v>
      </c>
      <c r="I915">
        <v>140</v>
      </c>
      <c r="J915" t="s">
        <v>4442</v>
      </c>
      <c r="P915" t="b">
        <f t="shared" si="42"/>
        <v>0</v>
      </c>
      <c r="Q915" t="b">
        <f t="shared" si="43"/>
        <v>0</v>
      </c>
      <c r="R915" t="b">
        <f t="shared" si="44"/>
        <v>0</v>
      </c>
    </row>
    <row r="916" spans="1:18" x14ac:dyDescent="0.25">
      <c r="A916" t="s">
        <v>1112</v>
      </c>
      <c r="B916" t="s">
        <v>1800</v>
      </c>
      <c r="C916" t="s">
        <v>3289</v>
      </c>
      <c r="D916">
        <v>3.5145909537</v>
      </c>
      <c r="E916">
        <v>5.5238459537000004</v>
      </c>
      <c r="F916">
        <v>2.009255</v>
      </c>
      <c r="G916">
        <v>-0.91783599999999999</v>
      </c>
      <c r="H916">
        <v>1.0914189999999999</v>
      </c>
      <c r="I916">
        <v>144</v>
      </c>
      <c r="J916" t="s">
        <v>4442</v>
      </c>
      <c r="P916" t="b">
        <f t="shared" si="42"/>
        <v>0</v>
      </c>
      <c r="Q916" t="b">
        <f t="shared" si="43"/>
        <v>0</v>
      </c>
      <c r="R916" t="b">
        <f t="shared" si="44"/>
        <v>0</v>
      </c>
    </row>
    <row r="917" spans="1:18" x14ac:dyDescent="0.25">
      <c r="A917" t="s">
        <v>1022</v>
      </c>
      <c r="B917" t="s">
        <v>2801</v>
      </c>
      <c r="C917" t="s">
        <v>4265</v>
      </c>
      <c r="D917">
        <v>6.3201591495000002</v>
      </c>
      <c r="E917">
        <v>7.9773761495000004</v>
      </c>
      <c r="F917">
        <v>1.6572169999999999</v>
      </c>
      <c r="G917">
        <v>-0.64879699999999996</v>
      </c>
      <c r="H917">
        <v>1.0084200000000001</v>
      </c>
      <c r="I917">
        <v>160</v>
      </c>
      <c r="J917" t="s">
        <v>4442</v>
      </c>
      <c r="P917" t="b">
        <f t="shared" si="42"/>
        <v>0</v>
      </c>
      <c r="Q917" t="b">
        <f t="shared" si="43"/>
        <v>0</v>
      </c>
      <c r="R917" t="b">
        <f t="shared" si="44"/>
        <v>0</v>
      </c>
    </row>
    <row r="918" spans="1:18" x14ac:dyDescent="0.25">
      <c r="A918" t="s">
        <v>41</v>
      </c>
      <c r="B918" t="s">
        <v>2419</v>
      </c>
      <c r="C918" t="s">
        <v>3898</v>
      </c>
      <c r="D918">
        <v>3.7818861562000001</v>
      </c>
      <c r="E918">
        <v>5.8244321562000003</v>
      </c>
      <c r="F918">
        <v>2.04254599999999</v>
      </c>
      <c r="G918">
        <v>-1.3497539999999999</v>
      </c>
      <c r="H918">
        <v>0.69279199999999996</v>
      </c>
      <c r="I918">
        <v>136</v>
      </c>
      <c r="J918" t="s">
        <v>4442</v>
      </c>
      <c r="P918" t="b">
        <f t="shared" si="42"/>
        <v>1</v>
      </c>
      <c r="Q918" t="b">
        <f t="shared" si="43"/>
        <v>0</v>
      </c>
      <c r="R918" t="b">
        <f t="shared" si="44"/>
        <v>0</v>
      </c>
    </row>
    <row r="919" spans="1:18" x14ac:dyDescent="0.25">
      <c r="A919" t="s">
        <v>422</v>
      </c>
      <c r="B919" t="s">
        <v>2943</v>
      </c>
      <c r="C919" t="s">
        <v>4400</v>
      </c>
      <c r="D919">
        <v>4.4688995729999998</v>
      </c>
      <c r="E919">
        <v>6.5728585730000004</v>
      </c>
      <c r="F919">
        <v>2.1039590000000001</v>
      </c>
      <c r="G919">
        <v>-1.5415840000000001</v>
      </c>
      <c r="H919">
        <v>0.56237499999999996</v>
      </c>
      <c r="I919">
        <v>136</v>
      </c>
      <c r="J919" t="s">
        <v>4442</v>
      </c>
      <c r="P919" t="b">
        <f t="shared" si="42"/>
        <v>0</v>
      </c>
      <c r="Q919" t="b">
        <f t="shared" si="43"/>
        <v>0</v>
      </c>
      <c r="R919" t="b">
        <f t="shared" si="44"/>
        <v>0</v>
      </c>
    </row>
    <row r="920" spans="1:18" x14ac:dyDescent="0.25">
      <c r="A920" t="s">
        <v>141</v>
      </c>
      <c r="B920" t="s">
        <v>1810</v>
      </c>
      <c r="C920" t="s">
        <v>3299</v>
      </c>
      <c r="D920">
        <v>3.1588455923000001</v>
      </c>
      <c r="E920">
        <v>5.3194035922999996</v>
      </c>
      <c r="F920">
        <v>2.160558</v>
      </c>
      <c r="G920">
        <v>-1.059466</v>
      </c>
      <c r="H920">
        <v>1.101092</v>
      </c>
      <c r="I920">
        <v>144</v>
      </c>
      <c r="J920" t="s">
        <v>4442</v>
      </c>
      <c r="P920" t="b">
        <f t="shared" si="42"/>
        <v>0</v>
      </c>
      <c r="Q920" t="b">
        <f t="shared" si="43"/>
        <v>0</v>
      </c>
      <c r="R920" t="b">
        <f t="shared" si="44"/>
        <v>0</v>
      </c>
    </row>
    <row r="921" spans="1:18" x14ac:dyDescent="0.25">
      <c r="A921" t="s">
        <v>876</v>
      </c>
      <c r="B921" t="s">
        <v>2791</v>
      </c>
      <c r="C921" t="s">
        <v>4256</v>
      </c>
      <c r="D921">
        <v>4.4944860371999997</v>
      </c>
      <c r="E921">
        <v>6.2838900371999999</v>
      </c>
      <c r="F921">
        <v>1.789404</v>
      </c>
      <c r="G921">
        <v>-3.5627610000000001</v>
      </c>
      <c r="H921">
        <v>-1.7733570000000001</v>
      </c>
      <c r="I921">
        <v>234</v>
      </c>
      <c r="J921" t="s">
        <v>4442</v>
      </c>
      <c r="P921" t="b">
        <f t="shared" si="42"/>
        <v>0</v>
      </c>
      <c r="Q921" t="b">
        <f t="shared" si="43"/>
        <v>0</v>
      </c>
      <c r="R921" t="b">
        <f t="shared" si="44"/>
        <v>0</v>
      </c>
    </row>
    <row r="922" spans="1:18" x14ac:dyDescent="0.25">
      <c r="A922" t="s">
        <v>155</v>
      </c>
      <c r="B922" t="s">
        <v>1769</v>
      </c>
      <c r="C922" t="s">
        <v>3258</v>
      </c>
      <c r="D922">
        <v>3.4223422282999998</v>
      </c>
      <c r="E922">
        <v>5.4431512282999996</v>
      </c>
      <c r="F922">
        <v>2.0208089999999999</v>
      </c>
      <c r="G922">
        <v>-2.8193790000000001</v>
      </c>
      <c r="H922">
        <v>-0.79857</v>
      </c>
      <c r="I922">
        <v>182</v>
      </c>
      <c r="J922" t="s">
        <v>4442</v>
      </c>
      <c r="P922" t="b">
        <f t="shared" si="42"/>
        <v>0</v>
      </c>
      <c r="Q922" t="b">
        <f t="shared" si="43"/>
        <v>0</v>
      </c>
      <c r="R922" t="b">
        <f t="shared" si="44"/>
        <v>0</v>
      </c>
    </row>
    <row r="923" spans="1:18" x14ac:dyDescent="0.25">
      <c r="A923" t="s">
        <v>1437</v>
      </c>
      <c r="B923" t="s">
        <v>2405</v>
      </c>
      <c r="C923" t="s">
        <v>3885</v>
      </c>
      <c r="D923">
        <v>3.3558424434999998</v>
      </c>
      <c r="E923">
        <v>5.0401834435000001</v>
      </c>
      <c r="F923">
        <v>1.6843409999999901</v>
      </c>
      <c r="G923">
        <v>-2.452852</v>
      </c>
      <c r="H923">
        <v>-0.76851100000000006</v>
      </c>
      <c r="I923">
        <v>186</v>
      </c>
      <c r="J923" t="s">
        <v>4442</v>
      </c>
      <c r="P923" t="b">
        <f t="shared" si="42"/>
        <v>0</v>
      </c>
      <c r="Q923" t="b">
        <f t="shared" si="43"/>
        <v>0</v>
      </c>
      <c r="R923" t="b">
        <f t="shared" si="44"/>
        <v>0</v>
      </c>
    </row>
    <row r="924" spans="1:18" x14ac:dyDescent="0.25">
      <c r="A924" t="s">
        <v>4999</v>
      </c>
      <c r="B924" t="s">
        <v>5227</v>
      </c>
      <c r="C924" t="s">
        <v>5228</v>
      </c>
      <c r="D924">
        <v>3.2275084453999998</v>
      </c>
      <c r="E924">
        <v>4.7121744453999996</v>
      </c>
      <c r="F924">
        <v>1.48466599999999</v>
      </c>
      <c r="G924">
        <v>-1.1478429999999999</v>
      </c>
      <c r="H924">
        <v>0.33682299999999998</v>
      </c>
      <c r="I924">
        <v>128</v>
      </c>
      <c r="J924" t="s">
        <v>4442</v>
      </c>
      <c r="P924" t="b">
        <f t="shared" si="42"/>
        <v>0</v>
      </c>
      <c r="Q924" t="b">
        <f t="shared" si="43"/>
        <v>0</v>
      </c>
      <c r="R924" t="b">
        <f t="shared" si="44"/>
        <v>0</v>
      </c>
    </row>
    <row r="925" spans="1:18" x14ac:dyDescent="0.25">
      <c r="A925" t="s">
        <v>727</v>
      </c>
      <c r="B925" t="s">
        <v>2770</v>
      </c>
      <c r="C925" t="s">
        <v>4235</v>
      </c>
      <c r="D925">
        <v>3.3146277382</v>
      </c>
      <c r="E925">
        <v>5.3394747381999998</v>
      </c>
      <c r="F925">
        <v>2.0248469999999998</v>
      </c>
      <c r="G925">
        <v>-1.574724</v>
      </c>
      <c r="H925">
        <v>0.450123</v>
      </c>
      <c r="I925">
        <v>124</v>
      </c>
      <c r="J925" t="s">
        <v>4442</v>
      </c>
      <c r="P925" t="b">
        <f t="shared" si="42"/>
        <v>0</v>
      </c>
      <c r="Q925" t="b">
        <f t="shared" si="43"/>
        <v>0</v>
      </c>
      <c r="R925" t="b">
        <f t="shared" si="44"/>
        <v>0</v>
      </c>
    </row>
    <row r="926" spans="1:18" x14ac:dyDescent="0.25">
      <c r="A926" t="s">
        <v>246</v>
      </c>
      <c r="B926" t="s">
        <v>2445</v>
      </c>
      <c r="C926" t="s">
        <v>3924</v>
      </c>
      <c r="D926">
        <v>4.3272355173000001</v>
      </c>
      <c r="E926">
        <v>6.3812965173</v>
      </c>
      <c r="F926">
        <v>2.0540609999999999</v>
      </c>
      <c r="G926">
        <v>-2.423384</v>
      </c>
      <c r="H926">
        <v>-0.36932300000000001</v>
      </c>
      <c r="I926">
        <v>128</v>
      </c>
      <c r="J926" t="s">
        <v>4442</v>
      </c>
      <c r="P926" t="b">
        <f t="shared" si="42"/>
        <v>0</v>
      </c>
      <c r="Q926" t="b">
        <f t="shared" si="43"/>
        <v>0</v>
      </c>
      <c r="R926" t="b">
        <f t="shared" si="44"/>
        <v>0</v>
      </c>
    </row>
    <row r="927" spans="1:18" x14ac:dyDescent="0.25">
      <c r="A927" t="s">
        <v>1213</v>
      </c>
      <c r="B927" t="s">
        <v>2324</v>
      </c>
      <c r="C927" t="s">
        <v>3807</v>
      </c>
      <c r="D927">
        <v>4.2046944751000002</v>
      </c>
      <c r="E927">
        <v>5.9587394750999998</v>
      </c>
      <c r="F927">
        <v>1.7540450000000001</v>
      </c>
      <c r="G927">
        <v>-1.683943</v>
      </c>
      <c r="H927">
        <v>7.0101999999999998E-2</v>
      </c>
      <c r="I927">
        <v>162</v>
      </c>
      <c r="J927" t="s">
        <v>4442</v>
      </c>
      <c r="P927" t="b">
        <f t="shared" si="42"/>
        <v>0</v>
      </c>
      <c r="Q927" t="b">
        <f t="shared" si="43"/>
        <v>0</v>
      </c>
      <c r="R927" t="b">
        <f t="shared" si="44"/>
        <v>0</v>
      </c>
    </row>
    <row r="928" spans="1:18" x14ac:dyDescent="0.25">
      <c r="A928" t="s">
        <v>5013</v>
      </c>
      <c r="B928" t="s">
        <v>5521</v>
      </c>
      <c r="C928" t="s">
        <v>5522</v>
      </c>
      <c r="D928">
        <v>3.6410969679999998</v>
      </c>
      <c r="E928">
        <v>5.2711269679999999</v>
      </c>
      <c r="F928">
        <v>1.6300299999999901</v>
      </c>
      <c r="G928">
        <v>-1.637203</v>
      </c>
      <c r="H928">
        <v>-7.1729999999999997E-3</v>
      </c>
      <c r="I928">
        <v>134</v>
      </c>
      <c r="J928" t="s">
        <v>4442</v>
      </c>
      <c r="P928" t="b">
        <f t="shared" si="42"/>
        <v>0</v>
      </c>
      <c r="Q928" t="b">
        <f t="shared" si="43"/>
        <v>0</v>
      </c>
      <c r="R928" t="b">
        <f t="shared" si="44"/>
        <v>0</v>
      </c>
    </row>
    <row r="929" spans="1:18" x14ac:dyDescent="0.25">
      <c r="A929" t="s">
        <v>1364</v>
      </c>
      <c r="B929" t="s">
        <v>1662</v>
      </c>
      <c r="C929" t="s">
        <v>3151</v>
      </c>
      <c r="D929">
        <v>3.0615731961999901</v>
      </c>
      <c r="E929">
        <v>4.6818191961999904</v>
      </c>
      <c r="F929">
        <v>1.6202459999999901</v>
      </c>
      <c r="G929">
        <v>-1.231115</v>
      </c>
      <c r="H929">
        <v>0.389131</v>
      </c>
      <c r="I929">
        <v>133</v>
      </c>
      <c r="J929" t="s">
        <v>4442</v>
      </c>
      <c r="P929" t="b">
        <f t="shared" si="42"/>
        <v>0</v>
      </c>
      <c r="Q929" t="b">
        <f t="shared" si="43"/>
        <v>0</v>
      </c>
      <c r="R929" t="b">
        <f t="shared" si="44"/>
        <v>0</v>
      </c>
    </row>
    <row r="930" spans="1:18" x14ac:dyDescent="0.25">
      <c r="A930" t="s">
        <v>410</v>
      </c>
      <c r="B930" t="s">
        <v>2777</v>
      </c>
      <c r="C930" t="s">
        <v>4242</v>
      </c>
      <c r="D930">
        <v>2.9219533889</v>
      </c>
      <c r="E930">
        <v>4.5998743889</v>
      </c>
      <c r="F930">
        <v>1.677921</v>
      </c>
      <c r="G930">
        <v>-1.044797</v>
      </c>
      <c r="H930">
        <v>0.63312400000000002</v>
      </c>
      <c r="I930">
        <v>138</v>
      </c>
      <c r="J930" t="s">
        <v>4442</v>
      </c>
      <c r="P930" t="b">
        <f t="shared" si="42"/>
        <v>0</v>
      </c>
      <c r="Q930" t="b">
        <f t="shared" si="43"/>
        <v>0</v>
      </c>
      <c r="R930" t="b">
        <f t="shared" si="44"/>
        <v>0</v>
      </c>
    </row>
    <row r="931" spans="1:18" x14ac:dyDescent="0.25">
      <c r="A931" t="s">
        <v>4783</v>
      </c>
      <c r="B931" t="s">
        <v>5486</v>
      </c>
      <c r="C931" t="s">
        <v>5487</v>
      </c>
      <c r="D931">
        <v>3.1553999286000001</v>
      </c>
      <c r="E931">
        <v>4.7719379285999999</v>
      </c>
      <c r="F931">
        <v>1.61653799999999</v>
      </c>
      <c r="G931">
        <v>-1.4289799999999999</v>
      </c>
      <c r="H931">
        <v>0.187558</v>
      </c>
      <c r="I931">
        <v>128</v>
      </c>
      <c r="J931" t="s">
        <v>4442</v>
      </c>
      <c r="P931" t="b">
        <f t="shared" si="42"/>
        <v>0</v>
      </c>
      <c r="Q931" t="b">
        <f t="shared" si="43"/>
        <v>0</v>
      </c>
      <c r="R931" t="b">
        <f t="shared" si="44"/>
        <v>0</v>
      </c>
    </row>
    <row r="932" spans="1:18" x14ac:dyDescent="0.25">
      <c r="A932" t="s">
        <v>1303</v>
      </c>
      <c r="B932" t="s">
        <v>2558</v>
      </c>
      <c r="C932" t="s">
        <v>4033</v>
      </c>
      <c r="D932">
        <v>3.7904639822999902</v>
      </c>
      <c r="E932">
        <v>5.4832979822999999</v>
      </c>
      <c r="F932">
        <v>1.6928339999999999</v>
      </c>
      <c r="G932">
        <v>-1.2853540000000001</v>
      </c>
      <c r="H932">
        <v>0.40748000000000001</v>
      </c>
      <c r="I932">
        <v>162</v>
      </c>
      <c r="J932" t="s">
        <v>4442</v>
      </c>
      <c r="P932" t="b">
        <f t="shared" si="42"/>
        <v>0</v>
      </c>
      <c r="Q932" t="b">
        <f t="shared" si="43"/>
        <v>0</v>
      </c>
      <c r="R932" t="b">
        <f t="shared" si="44"/>
        <v>0</v>
      </c>
    </row>
    <row r="933" spans="1:18" x14ac:dyDescent="0.25">
      <c r="A933" t="s">
        <v>717</v>
      </c>
      <c r="B933" t="s">
        <v>2960</v>
      </c>
      <c r="C933" t="s">
        <v>4415</v>
      </c>
      <c r="D933">
        <v>4.1291237904999996</v>
      </c>
      <c r="E933">
        <v>5.6972247905</v>
      </c>
      <c r="F933">
        <v>1.568101</v>
      </c>
      <c r="G933">
        <v>-1.1351800000000001</v>
      </c>
      <c r="H933">
        <v>0.432921</v>
      </c>
      <c r="I933">
        <v>164</v>
      </c>
      <c r="J933" t="s">
        <v>4442</v>
      </c>
      <c r="P933" t="b">
        <f t="shared" si="42"/>
        <v>0</v>
      </c>
      <c r="Q933" t="b">
        <f t="shared" si="43"/>
        <v>0</v>
      </c>
      <c r="R933" t="b">
        <f t="shared" si="44"/>
        <v>0</v>
      </c>
    </row>
    <row r="934" spans="1:18" x14ac:dyDescent="0.25">
      <c r="A934" t="s">
        <v>268</v>
      </c>
      <c r="B934" t="s">
        <v>1914</v>
      </c>
      <c r="C934" t="s">
        <v>3403</v>
      </c>
      <c r="D934">
        <v>3.2179167429</v>
      </c>
      <c r="E934">
        <v>5.2871517428999999</v>
      </c>
      <c r="F934">
        <v>2.0692349999999999</v>
      </c>
      <c r="G934">
        <v>-0.83706899999999995</v>
      </c>
      <c r="H934">
        <v>1.2321660000000001</v>
      </c>
      <c r="I934">
        <v>162</v>
      </c>
      <c r="J934" t="s">
        <v>4442</v>
      </c>
      <c r="P934" t="b">
        <f t="shared" si="42"/>
        <v>0</v>
      </c>
      <c r="Q934" t="b">
        <f t="shared" si="43"/>
        <v>0</v>
      </c>
      <c r="R934" t="b">
        <f t="shared" si="44"/>
        <v>0</v>
      </c>
    </row>
    <row r="935" spans="1:18" x14ac:dyDescent="0.25">
      <c r="A935" t="s">
        <v>4578</v>
      </c>
      <c r="B935" t="s">
        <v>4713</v>
      </c>
      <c r="C935" t="s">
        <v>5367</v>
      </c>
      <c r="D935">
        <v>3.6287108088000002</v>
      </c>
      <c r="E935">
        <v>5.8526138088000002</v>
      </c>
      <c r="F935">
        <v>2.223903</v>
      </c>
      <c r="G935">
        <v>-1.421316</v>
      </c>
      <c r="H935">
        <v>0.80258700000000005</v>
      </c>
      <c r="I935">
        <v>150</v>
      </c>
      <c r="J935" t="s">
        <v>4442</v>
      </c>
      <c r="P935" t="b">
        <f t="shared" si="42"/>
        <v>1</v>
      </c>
      <c r="Q935" t="b">
        <f t="shared" si="43"/>
        <v>1</v>
      </c>
      <c r="R935" t="b">
        <f t="shared" si="44"/>
        <v>0</v>
      </c>
    </row>
    <row r="936" spans="1:18" x14ac:dyDescent="0.25">
      <c r="A936" t="s">
        <v>4778</v>
      </c>
      <c r="B936" t="s">
        <v>5583</v>
      </c>
      <c r="C936" t="s">
        <v>5584</v>
      </c>
      <c r="D936">
        <v>3.5798916630000002</v>
      </c>
      <c r="E936">
        <v>5.4037366630000001</v>
      </c>
      <c r="F936">
        <v>1.8238449999999999</v>
      </c>
      <c r="G936">
        <v>-1.95617</v>
      </c>
      <c r="H936">
        <v>-0.132325</v>
      </c>
      <c r="I936">
        <v>174</v>
      </c>
      <c r="J936" t="s">
        <v>4442</v>
      </c>
      <c r="P936" t="b">
        <f t="shared" si="42"/>
        <v>0</v>
      </c>
      <c r="Q936" t="b">
        <f t="shared" si="43"/>
        <v>0</v>
      </c>
      <c r="R936" t="b">
        <f t="shared" si="44"/>
        <v>0</v>
      </c>
    </row>
    <row r="937" spans="1:18" x14ac:dyDescent="0.25">
      <c r="A937" t="s">
        <v>1386</v>
      </c>
      <c r="B937" t="s">
        <v>2403</v>
      </c>
      <c r="C937" t="s">
        <v>3884</v>
      </c>
      <c r="D937">
        <v>4.1417879521999996</v>
      </c>
      <c r="E937">
        <v>6.1279289521999996</v>
      </c>
      <c r="F937">
        <v>1.9861409999999999</v>
      </c>
      <c r="G937">
        <v>-4.3811309999999999</v>
      </c>
      <c r="H937">
        <v>-2.39499</v>
      </c>
      <c r="I937">
        <v>152</v>
      </c>
      <c r="J937" t="s">
        <v>4442</v>
      </c>
      <c r="P937" t="b">
        <f t="shared" si="42"/>
        <v>0</v>
      </c>
      <c r="Q937" t="b">
        <f t="shared" si="43"/>
        <v>0</v>
      </c>
      <c r="R937" t="b">
        <f t="shared" si="44"/>
        <v>0</v>
      </c>
    </row>
    <row r="938" spans="1:18" x14ac:dyDescent="0.25">
      <c r="A938" t="s">
        <v>651</v>
      </c>
      <c r="B938" t="s">
        <v>2587</v>
      </c>
      <c r="C938" t="s">
        <v>4061</v>
      </c>
      <c r="D938">
        <v>2.6025769892000001</v>
      </c>
      <c r="E938">
        <v>4.6684259892000002</v>
      </c>
      <c r="F938">
        <v>2.065849</v>
      </c>
      <c r="G938">
        <v>-2.0284580000000001</v>
      </c>
      <c r="H938">
        <v>3.7391000000000001E-2</v>
      </c>
      <c r="I938">
        <v>140</v>
      </c>
      <c r="J938" t="s">
        <v>4442</v>
      </c>
      <c r="P938" t="b">
        <f t="shared" si="42"/>
        <v>0</v>
      </c>
      <c r="Q938" t="b">
        <f t="shared" si="43"/>
        <v>0</v>
      </c>
      <c r="R938" t="b">
        <f t="shared" si="44"/>
        <v>0</v>
      </c>
    </row>
    <row r="939" spans="1:18" x14ac:dyDescent="0.25">
      <c r="A939" t="s">
        <v>1276</v>
      </c>
      <c r="B939" t="s">
        <v>2023</v>
      </c>
      <c r="C939" t="s">
        <v>3512</v>
      </c>
      <c r="D939">
        <v>2.9284859512999999</v>
      </c>
      <c r="E939">
        <v>4.9667769513</v>
      </c>
      <c r="F939">
        <v>2.0382910000000001</v>
      </c>
      <c r="G939">
        <v>-3.9269699999999998</v>
      </c>
      <c r="H939">
        <v>-1.888679</v>
      </c>
      <c r="I939">
        <v>220</v>
      </c>
      <c r="J939" t="s">
        <v>4442</v>
      </c>
      <c r="P939" t="b">
        <f t="shared" si="42"/>
        <v>0</v>
      </c>
      <c r="Q939" t="b">
        <f t="shared" si="43"/>
        <v>0</v>
      </c>
      <c r="R939" t="b">
        <f t="shared" si="44"/>
        <v>0</v>
      </c>
    </row>
    <row r="940" spans="1:18" x14ac:dyDescent="0.25">
      <c r="A940" t="s">
        <v>911</v>
      </c>
      <c r="B940" t="s">
        <v>2254</v>
      </c>
      <c r="C940" t="s">
        <v>3739</v>
      </c>
      <c r="D940">
        <v>4.3074595440000003</v>
      </c>
      <c r="E940">
        <v>6.1038515439999896</v>
      </c>
      <c r="F940">
        <v>1.79639199999999</v>
      </c>
      <c r="G940">
        <v>-4.7847739999999996</v>
      </c>
      <c r="H940">
        <v>-2.9883820000000001</v>
      </c>
      <c r="I940">
        <v>92</v>
      </c>
      <c r="J940" t="s">
        <v>4442</v>
      </c>
      <c r="P940" t="b">
        <f t="shared" si="42"/>
        <v>0</v>
      </c>
      <c r="Q940" t="b">
        <f t="shared" si="43"/>
        <v>0</v>
      </c>
      <c r="R940" t="b">
        <f t="shared" si="44"/>
        <v>0</v>
      </c>
    </row>
    <row r="941" spans="1:18" x14ac:dyDescent="0.25">
      <c r="A941" t="s">
        <v>251</v>
      </c>
      <c r="B941" t="s">
        <v>1759</v>
      </c>
      <c r="C941" t="s">
        <v>3248</v>
      </c>
      <c r="D941">
        <v>3.9016159265999901</v>
      </c>
      <c r="E941">
        <v>6.0636789265999997</v>
      </c>
      <c r="F941">
        <v>2.1620629999999998</v>
      </c>
      <c r="G941">
        <v>-4.9785620000000002</v>
      </c>
      <c r="H941">
        <v>-2.8164989999999999</v>
      </c>
      <c r="I941">
        <v>84</v>
      </c>
      <c r="J941" t="s">
        <v>4442</v>
      </c>
      <c r="P941" t="b">
        <f t="shared" si="42"/>
        <v>0</v>
      </c>
      <c r="Q941" t="b">
        <f t="shared" si="43"/>
        <v>0</v>
      </c>
      <c r="R941" t="b">
        <f t="shared" si="44"/>
        <v>0</v>
      </c>
    </row>
    <row r="942" spans="1:18" x14ac:dyDescent="0.25">
      <c r="A942" t="s">
        <v>1311</v>
      </c>
      <c r="B942" t="s">
        <v>2106</v>
      </c>
      <c r="C942" t="s">
        <v>3594</v>
      </c>
      <c r="D942">
        <v>3.5354015229</v>
      </c>
      <c r="E942">
        <v>5.5716355229000003</v>
      </c>
      <c r="F942">
        <v>2.0362339999999999</v>
      </c>
      <c r="G942">
        <v>-4.2156820000000002</v>
      </c>
      <c r="H942">
        <v>-2.1794479999999998</v>
      </c>
      <c r="I942">
        <v>72</v>
      </c>
      <c r="J942" t="s">
        <v>4442</v>
      </c>
      <c r="P942" t="b">
        <f t="shared" si="42"/>
        <v>0</v>
      </c>
      <c r="Q942" t="b">
        <f t="shared" si="43"/>
        <v>0</v>
      </c>
      <c r="R942" t="b">
        <f t="shared" si="44"/>
        <v>0</v>
      </c>
    </row>
    <row r="943" spans="1:18" x14ac:dyDescent="0.25">
      <c r="A943" t="s">
        <v>1333</v>
      </c>
      <c r="B943" t="s">
        <v>1767</v>
      </c>
      <c r="C943" t="s">
        <v>3256</v>
      </c>
      <c r="D943">
        <v>2.2170663645999902</v>
      </c>
      <c r="E943">
        <v>4.0681143645999898</v>
      </c>
      <c r="F943">
        <v>1.851048</v>
      </c>
      <c r="G943">
        <v>-2.5070779999999999</v>
      </c>
      <c r="H943">
        <v>-0.65603</v>
      </c>
      <c r="I943">
        <v>112</v>
      </c>
      <c r="J943" t="s">
        <v>4442</v>
      </c>
      <c r="P943" t="b">
        <f t="shared" si="42"/>
        <v>0</v>
      </c>
      <c r="Q943" t="b">
        <f t="shared" si="43"/>
        <v>0</v>
      </c>
      <c r="R943" t="b">
        <f t="shared" si="44"/>
        <v>0</v>
      </c>
    </row>
    <row r="944" spans="1:18" x14ac:dyDescent="0.25">
      <c r="A944" t="s">
        <v>1377</v>
      </c>
      <c r="B944" t="s">
        <v>2443</v>
      </c>
      <c r="C944" t="s">
        <v>3922</v>
      </c>
      <c r="D944">
        <v>3.5090971039099998</v>
      </c>
      <c r="E944">
        <v>5.6237281039100004</v>
      </c>
      <c r="F944">
        <v>2.1146310000000001</v>
      </c>
      <c r="G944">
        <v>-4.6424310000000002</v>
      </c>
      <c r="H944">
        <v>-2.5278</v>
      </c>
      <c r="I944">
        <v>96</v>
      </c>
      <c r="J944" t="s">
        <v>4442</v>
      </c>
      <c r="P944" t="b">
        <f t="shared" si="42"/>
        <v>0</v>
      </c>
      <c r="Q944" t="b">
        <f t="shared" si="43"/>
        <v>0</v>
      </c>
      <c r="R944" t="b">
        <f t="shared" si="44"/>
        <v>0</v>
      </c>
    </row>
    <row r="945" spans="1:18" x14ac:dyDescent="0.25">
      <c r="A945" t="s">
        <v>1407</v>
      </c>
      <c r="B945" t="s">
        <v>2732</v>
      </c>
      <c r="C945" t="s">
        <v>4199</v>
      </c>
      <c r="D945">
        <v>3.9920640521999999</v>
      </c>
      <c r="E945">
        <v>6.0685930521999998</v>
      </c>
      <c r="F945">
        <v>2.0765289999999998</v>
      </c>
      <c r="G945">
        <v>-5.0496569999999998</v>
      </c>
      <c r="H945">
        <v>-2.973128</v>
      </c>
      <c r="I945">
        <v>84</v>
      </c>
      <c r="J945" t="s">
        <v>4442</v>
      </c>
      <c r="P945" t="b">
        <f t="shared" si="42"/>
        <v>0</v>
      </c>
      <c r="Q945" t="b">
        <f t="shared" si="43"/>
        <v>0</v>
      </c>
      <c r="R945" t="b">
        <f t="shared" si="44"/>
        <v>0</v>
      </c>
    </row>
    <row r="946" spans="1:18" x14ac:dyDescent="0.25">
      <c r="A946" t="s">
        <v>286</v>
      </c>
      <c r="B946" t="s">
        <v>1785</v>
      </c>
      <c r="C946" t="s">
        <v>3274</v>
      </c>
      <c r="D946">
        <v>2.8518148403999901</v>
      </c>
      <c r="E946">
        <v>4.8284518403999996</v>
      </c>
      <c r="F946">
        <v>1.976637</v>
      </c>
      <c r="G946">
        <v>-3.5163850000000001</v>
      </c>
      <c r="H946">
        <v>-1.5397479999999999</v>
      </c>
      <c r="I946">
        <v>204</v>
      </c>
      <c r="J946" t="s">
        <v>4442</v>
      </c>
      <c r="P946" t="b">
        <f t="shared" si="42"/>
        <v>0</v>
      </c>
      <c r="Q946" t="b">
        <f t="shared" si="43"/>
        <v>0</v>
      </c>
      <c r="R946" t="b">
        <f t="shared" si="44"/>
        <v>0</v>
      </c>
    </row>
    <row r="947" spans="1:18" x14ac:dyDescent="0.25">
      <c r="A947" t="s">
        <v>93</v>
      </c>
      <c r="B947" t="s">
        <v>2677</v>
      </c>
      <c r="C947" t="s">
        <v>4147</v>
      </c>
      <c r="D947">
        <v>3.6752458452000001</v>
      </c>
      <c r="E947">
        <v>5.8257868451999997</v>
      </c>
      <c r="F947">
        <v>2.1505409999999898</v>
      </c>
      <c r="G947">
        <v>-4.6375599999999997</v>
      </c>
      <c r="H947">
        <v>-2.4870190000000001</v>
      </c>
      <c r="I947">
        <v>72</v>
      </c>
      <c r="J947" t="s">
        <v>4442</v>
      </c>
      <c r="P947" t="b">
        <f t="shared" si="42"/>
        <v>1</v>
      </c>
      <c r="Q947" t="b">
        <f t="shared" si="43"/>
        <v>0</v>
      </c>
      <c r="R947" t="b">
        <f t="shared" si="44"/>
        <v>0</v>
      </c>
    </row>
    <row r="948" spans="1:18" x14ac:dyDescent="0.25">
      <c r="A948" t="s">
        <v>477</v>
      </c>
      <c r="B948" t="s">
        <v>2478</v>
      </c>
      <c r="C948" t="s">
        <v>3956</v>
      </c>
      <c r="D948">
        <v>3.0400781863999899</v>
      </c>
      <c r="E948">
        <v>5.2449701863999998</v>
      </c>
      <c r="F948">
        <v>2.2048920000000001</v>
      </c>
      <c r="G948">
        <v>-4.0237189999999998</v>
      </c>
      <c r="H948">
        <v>-1.818827</v>
      </c>
      <c r="I948">
        <v>82</v>
      </c>
      <c r="J948" t="s">
        <v>4442</v>
      </c>
      <c r="P948" t="b">
        <f t="shared" si="42"/>
        <v>0</v>
      </c>
      <c r="Q948" t="b">
        <f t="shared" si="43"/>
        <v>0</v>
      </c>
      <c r="R948" t="b">
        <f t="shared" si="44"/>
        <v>0</v>
      </c>
    </row>
    <row r="949" spans="1:18" x14ac:dyDescent="0.25">
      <c r="A949" t="s">
        <v>945</v>
      </c>
      <c r="B949" t="s">
        <v>1880</v>
      </c>
      <c r="C949" t="s">
        <v>3369</v>
      </c>
      <c r="D949">
        <v>3.3343884109999902</v>
      </c>
      <c r="E949">
        <v>5.0968254109999904</v>
      </c>
      <c r="F949">
        <v>1.76243699999999</v>
      </c>
      <c r="G949">
        <v>-3.8878849999999998</v>
      </c>
      <c r="H949">
        <v>-2.125448</v>
      </c>
      <c r="I949">
        <v>76</v>
      </c>
      <c r="J949" t="s">
        <v>4442</v>
      </c>
      <c r="P949" t="b">
        <f t="shared" si="42"/>
        <v>0</v>
      </c>
      <c r="Q949" t="b">
        <f t="shared" si="43"/>
        <v>0</v>
      </c>
      <c r="R949" t="b">
        <f t="shared" si="44"/>
        <v>0</v>
      </c>
    </row>
    <row r="950" spans="1:18" x14ac:dyDescent="0.25">
      <c r="A950" t="s">
        <v>235</v>
      </c>
      <c r="B950" t="s">
        <v>1736</v>
      </c>
      <c r="C950" t="s">
        <v>3225</v>
      </c>
      <c r="D950">
        <v>3.2534138318999899</v>
      </c>
      <c r="E950">
        <v>5.1689988318999998</v>
      </c>
      <c r="F950">
        <v>1.9155850000000001</v>
      </c>
      <c r="G950">
        <v>-3.8966690000000002</v>
      </c>
      <c r="H950">
        <v>-1.9810840000000001</v>
      </c>
      <c r="I950">
        <v>82</v>
      </c>
      <c r="J950" t="s">
        <v>4442</v>
      </c>
      <c r="P950" t="b">
        <f t="shared" si="42"/>
        <v>0</v>
      </c>
      <c r="Q950" t="b">
        <f t="shared" si="43"/>
        <v>0</v>
      </c>
      <c r="R950" t="b">
        <f t="shared" si="44"/>
        <v>0</v>
      </c>
    </row>
    <row r="951" spans="1:18" x14ac:dyDescent="0.25">
      <c r="A951" t="s">
        <v>372</v>
      </c>
      <c r="B951" t="s">
        <v>1569</v>
      </c>
      <c r="C951" t="s">
        <v>3058</v>
      </c>
      <c r="D951">
        <v>3.2592846168</v>
      </c>
      <c r="E951">
        <v>5.0095876168000002</v>
      </c>
      <c r="F951">
        <v>1.7503029999999999</v>
      </c>
      <c r="G951">
        <v>-3.7325219999999999</v>
      </c>
      <c r="H951">
        <v>-1.982219</v>
      </c>
      <c r="I951">
        <v>80</v>
      </c>
      <c r="J951" t="s">
        <v>4442</v>
      </c>
      <c r="P951" t="b">
        <f t="shared" si="42"/>
        <v>0</v>
      </c>
      <c r="Q951" t="b">
        <f t="shared" si="43"/>
        <v>0</v>
      </c>
      <c r="R951" t="b">
        <f t="shared" si="44"/>
        <v>0</v>
      </c>
    </row>
    <row r="952" spans="1:18" x14ac:dyDescent="0.25">
      <c r="A952" t="s">
        <v>754</v>
      </c>
      <c r="B952" t="s">
        <v>2895</v>
      </c>
      <c r="C952" t="s">
        <v>4358</v>
      </c>
      <c r="D952">
        <v>3.2779346224000001</v>
      </c>
      <c r="E952">
        <v>5.0304756224</v>
      </c>
      <c r="F952">
        <v>1.7525409999999999</v>
      </c>
      <c r="G952">
        <v>-3.6630180000000001</v>
      </c>
      <c r="H952">
        <v>-1.910477</v>
      </c>
      <c r="I952">
        <v>82</v>
      </c>
      <c r="J952" t="s">
        <v>4442</v>
      </c>
      <c r="P952" t="b">
        <f t="shared" si="42"/>
        <v>0</v>
      </c>
      <c r="Q952" t="b">
        <f t="shared" si="43"/>
        <v>0</v>
      </c>
      <c r="R952" t="b">
        <f t="shared" si="44"/>
        <v>0</v>
      </c>
    </row>
    <row r="953" spans="1:18" x14ac:dyDescent="0.25">
      <c r="A953" t="s">
        <v>4944</v>
      </c>
      <c r="B953" t="s">
        <v>5622</v>
      </c>
      <c r="C953" t="s">
        <v>5623</v>
      </c>
      <c r="D953">
        <v>3.2071254138</v>
      </c>
      <c r="E953">
        <v>4.9841144138000004</v>
      </c>
      <c r="F953">
        <v>1.7769889999999999</v>
      </c>
      <c r="G953">
        <v>-3.638582</v>
      </c>
      <c r="H953">
        <v>-1.8615930000000001</v>
      </c>
      <c r="I953">
        <v>94</v>
      </c>
      <c r="J953" t="s">
        <v>4442</v>
      </c>
      <c r="P953" t="b">
        <f t="shared" si="42"/>
        <v>0</v>
      </c>
      <c r="Q953" t="b">
        <f t="shared" si="43"/>
        <v>0</v>
      </c>
      <c r="R953" t="b">
        <f t="shared" si="44"/>
        <v>0</v>
      </c>
    </row>
    <row r="954" spans="1:18" x14ac:dyDescent="0.25">
      <c r="A954" t="s">
        <v>386</v>
      </c>
      <c r="B954" t="s">
        <v>1970</v>
      </c>
      <c r="C954" t="s">
        <v>3459</v>
      </c>
      <c r="D954">
        <v>3.2275041682999999</v>
      </c>
      <c r="E954">
        <v>4.9849201683000004</v>
      </c>
      <c r="F954">
        <v>1.7574160000000001</v>
      </c>
      <c r="G954">
        <v>-3.771163</v>
      </c>
      <c r="H954">
        <v>-2.013747</v>
      </c>
      <c r="I954">
        <v>82</v>
      </c>
      <c r="J954" t="s">
        <v>4442</v>
      </c>
      <c r="P954" t="b">
        <f t="shared" si="42"/>
        <v>0</v>
      </c>
      <c r="Q954" t="b">
        <f t="shared" si="43"/>
        <v>0</v>
      </c>
      <c r="R954" t="b">
        <f t="shared" si="44"/>
        <v>0</v>
      </c>
    </row>
    <row r="955" spans="1:18" x14ac:dyDescent="0.25">
      <c r="A955" t="s">
        <v>1474</v>
      </c>
      <c r="B955" t="s">
        <v>2317</v>
      </c>
      <c r="C955" t="s">
        <v>3800</v>
      </c>
      <c r="D955">
        <v>3.9618518190000001</v>
      </c>
      <c r="E955">
        <v>4.8006288189999999</v>
      </c>
      <c r="F955">
        <v>0.838776999999999</v>
      </c>
      <c r="G955">
        <v>-3.1355390000000001</v>
      </c>
      <c r="H955">
        <v>-2.2967620000000002</v>
      </c>
      <c r="I955">
        <v>84</v>
      </c>
      <c r="J955" t="s">
        <v>4442</v>
      </c>
      <c r="P955" t="b">
        <f t="shared" si="42"/>
        <v>0</v>
      </c>
      <c r="Q955" t="b">
        <f t="shared" si="43"/>
        <v>0</v>
      </c>
      <c r="R955" t="b">
        <f t="shared" si="44"/>
        <v>0</v>
      </c>
    </row>
    <row r="956" spans="1:18" x14ac:dyDescent="0.25">
      <c r="A956" t="s">
        <v>263</v>
      </c>
      <c r="B956" t="s">
        <v>2815</v>
      </c>
      <c r="C956" t="s">
        <v>4279</v>
      </c>
      <c r="D956">
        <v>3.5330512060999899</v>
      </c>
      <c r="E956">
        <v>5.6372022060999996</v>
      </c>
      <c r="F956">
        <v>2.1041509999999999</v>
      </c>
      <c r="G956">
        <v>-4.3318539999999999</v>
      </c>
      <c r="H956">
        <v>-2.227703</v>
      </c>
      <c r="I956">
        <v>78</v>
      </c>
      <c r="J956" t="s">
        <v>4442</v>
      </c>
      <c r="P956" t="b">
        <f t="shared" si="42"/>
        <v>0</v>
      </c>
      <c r="Q956" t="b">
        <f t="shared" si="43"/>
        <v>0</v>
      </c>
      <c r="R956" t="b">
        <f t="shared" si="44"/>
        <v>0</v>
      </c>
    </row>
    <row r="957" spans="1:18" x14ac:dyDescent="0.25">
      <c r="A957" t="s">
        <v>684</v>
      </c>
      <c r="B957" t="s">
        <v>2924</v>
      </c>
      <c r="C957" t="s">
        <v>4383</v>
      </c>
      <c r="D957">
        <v>2.2192967548999998</v>
      </c>
      <c r="E957">
        <v>4.2245577549000002</v>
      </c>
      <c r="F957">
        <v>2.005261</v>
      </c>
      <c r="G957">
        <v>-2.4874550000000002</v>
      </c>
      <c r="H957">
        <v>-0.48219400000000001</v>
      </c>
      <c r="I957">
        <v>110</v>
      </c>
      <c r="J957" t="s">
        <v>4442</v>
      </c>
      <c r="P957" t="b">
        <f t="shared" si="42"/>
        <v>0</v>
      </c>
      <c r="Q957" t="b">
        <f t="shared" si="43"/>
        <v>0</v>
      </c>
      <c r="R957" t="b">
        <f t="shared" si="44"/>
        <v>0</v>
      </c>
    </row>
    <row r="958" spans="1:18" x14ac:dyDescent="0.25">
      <c r="A958" t="s">
        <v>1368</v>
      </c>
      <c r="B958" t="s">
        <v>1726</v>
      </c>
      <c r="C958" t="s">
        <v>3215</v>
      </c>
      <c r="D958">
        <v>3.9142883561000001</v>
      </c>
      <c r="E958">
        <v>6.1196413560999998</v>
      </c>
      <c r="F958">
        <v>2.2053529999999899</v>
      </c>
      <c r="G958">
        <v>-4.5203449999999998</v>
      </c>
      <c r="H958">
        <v>-2.3149920000000002</v>
      </c>
      <c r="I958">
        <v>78</v>
      </c>
      <c r="J958" t="s">
        <v>4442</v>
      </c>
      <c r="P958" t="b">
        <f t="shared" si="42"/>
        <v>0</v>
      </c>
      <c r="Q958" t="b">
        <f t="shared" si="43"/>
        <v>0</v>
      </c>
      <c r="R958" t="b">
        <f t="shared" si="44"/>
        <v>0</v>
      </c>
    </row>
    <row r="959" spans="1:18" x14ac:dyDescent="0.25">
      <c r="A959" t="s">
        <v>4634</v>
      </c>
      <c r="B959" t="s">
        <v>4706</v>
      </c>
      <c r="C959" t="s">
        <v>5328</v>
      </c>
      <c r="D959">
        <v>3.7387829645999999</v>
      </c>
      <c r="E959">
        <v>5.7833649645999996</v>
      </c>
      <c r="F959">
        <v>2.0445820000000001</v>
      </c>
      <c r="G959">
        <v>-4.1948340000000002</v>
      </c>
      <c r="H959">
        <v>-2.1502520000000001</v>
      </c>
      <c r="I959">
        <v>184</v>
      </c>
      <c r="J959" t="s">
        <v>4442</v>
      </c>
      <c r="P959" t="b">
        <f t="shared" si="42"/>
        <v>1</v>
      </c>
      <c r="Q959" t="b">
        <f t="shared" si="43"/>
        <v>0</v>
      </c>
      <c r="R959" t="b">
        <f t="shared" si="44"/>
        <v>0</v>
      </c>
    </row>
    <row r="960" spans="1:18" x14ac:dyDescent="0.25">
      <c r="A960" t="s">
        <v>1011</v>
      </c>
      <c r="B960" t="s">
        <v>2128</v>
      </c>
      <c r="C960" t="s">
        <v>3615</v>
      </c>
      <c r="D960">
        <v>3.9491146301</v>
      </c>
      <c r="E960">
        <v>5.7700436301</v>
      </c>
      <c r="F960">
        <v>1.820929</v>
      </c>
      <c r="G960">
        <v>-4.3895270000000002</v>
      </c>
      <c r="H960">
        <v>-2.5685980000000002</v>
      </c>
      <c r="I960">
        <v>176</v>
      </c>
      <c r="J960" t="s">
        <v>4442</v>
      </c>
      <c r="P960" t="b">
        <f t="shared" si="42"/>
        <v>0</v>
      </c>
      <c r="Q960" t="b">
        <f t="shared" si="43"/>
        <v>0</v>
      </c>
      <c r="R960" t="b">
        <f t="shared" si="44"/>
        <v>0</v>
      </c>
    </row>
    <row r="961" spans="1:18" x14ac:dyDescent="0.25">
      <c r="A961" t="s">
        <v>1455</v>
      </c>
      <c r="B961" t="s">
        <v>2287</v>
      </c>
      <c r="C961" t="s">
        <v>3771</v>
      </c>
      <c r="D961">
        <v>3.7250714993999998</v>
      </c>
      <c r="E961">
        <v>6.0285584993999999</v>
      </c>
      <c r="F961">
        <v>2.3034870000000001</v>
      </c>
      <c r="G961">
        <v>-4.0583400000000003</v>
      </c>
      <c r="H961">
        <v>-1.754853</v>
      </c>
      <c r="I961">
        <v>106</v>
      </c>
      <c r="J961" t="s">
        <v>4442</v>
      </c>
      <c r="P961" t="b">
        <f t="shared" si="42"/>
        <v>1</v>
      </c>
      <c r="Q961" t="b">
        <f t="shared" si="43"/>
        <v>0</v>
      </c>
      <c r="R961" t="b">
        <f t="shared" si="44"/>
        <v>0</v>
      </c>
    </row>
    <row r="962" spans="1:18" x14ac:dyDescent="0.25">
      <c r="A962" t="s">
        <v>1293</v>
      </c>
      <c r="B962" t="s">
        <v>2526</v>
      </c>
      <c r="C962" t="s">
        <v>4002</v>
      </c>
      <c r="D962">
        <v>4.4416685705000001</v>
      </c>
      <c r="E962">
        <v>6.7174835704999998</v>
      </c>
      <c r="F962">
        <v>2.2758149999999899</v>
      </c>
      <c r="G962">
        <v>-4.2480989999999998</v>
      </c>
      <c r="H962">
        <v>-1.9722839999999999</v>
      </c>
      <c r="I962">
        <v>100</v>
      </c>
      <c r="J962" t="s">
        <v>4442</v>
      </c>
      <c r="P962" t="b">
        <f t="shared" si="42"/>
        <v>0</v>
      </c>
      <c r="Q962" t="b">
        <f t="shared" si="43"/>
        <v>0</v>
      </c>
      <c r="R962" t="b">
        <f t="shared" si="44"/>
        <v>0</v>
      </c>
    </row>
    <row r="963" spans="1:18" x14ac:dyDescent="0.25">
      <c r="A963" t="s">
        <v>984</v>
      </c>
      <c r="B963" t="s">
        <v>2503</v>
      </c>
      <c r="C963" t="s">
        <v>3980</v>
      </c>
      <c r="D963">
        <v>4.0883018072999997</v>
      </c>
      <c r="E963">
        <v>6.2945428072999903</v>
      </c>
      <c r="F963">
        <v>2.2062409999999901</v>
      </c>
      <c r="G963">
        <v>-4.0130689999999998</v>
      </c>
      <c r="H963">
        <v>-1.8068280000000001</v>
      </c>
      <c r="I963">
        <v>104</v>
      </c>
      <c r="J963" t="s">
        <v>4442</v>
      </c>
      <c r="P963" t="b">
        <f t="shared" ref="P963:P1026" si="45">IF(AND($M$5 &lt; -D963, $M$4 &gt; -E963, F963 &gt; 1.9, F963 &lt; 2.5), TRUE, FALSE)</f>
        <v>0</v>
      </c>
      <c r="Q963" t="b">
        <f t="shared" ref="Q963:Q1026" si="46">IF(AND($M$6 &lt; -D963, $M$4 &gt; -E963, F963 &gt; 1.9, F963 &lt; 2.5), TRUE, FALSE)</f>
        <v>0</v>
      </c>
      <c r="R963" t="b">
        <f t="shared" ref="R963:R1026" si="47">IF(AND($M$7 &lt; -D963, $M$4 &gt; -E963, F963 &gt; 1.9, F963 &lt; 2.5), TRUE, FALSE)</f>
        <v>0</v>
      </c>
    </row>
    <row r="964" spans="1:18" x14ac:dyDescent="0.25">
      <c r="A964" t="s">
        <v>47</v>
      </c>
      <c r="B964" t="s">
        <v>2134</v>
      </c>
      <c r="C964" t="s">
        <v>3621</v>
      </c>
      <c r="D964">
        <v>3.7634727263999999</v>
      </c>
      <c r="E964">
        <v>6.0363697264000002</v>
      </c>
      <c r="F964">
        <v>2.2728969999999999</v>
      </c>
      <c r="G964">
        <v>-3.9431989999999999</v>
      </c>
      <c r="H964">
        <v>-1.670302</v>
      </c>
      <c r="I964">
        <v>100</v>
      </c>
      <c r="J964" t="s">
        <v>4442</v>
      </c>
      <c r="P964" t="b">
        <f t="shared" si="45"/>
        <v>1</v>
      </c>
      <c r="Q964" t="b">
        <f t="shared" si="46"/>
        <v>0</v>
      </c>
      <c r="R964" t="b">
        <f t="shared" si="47"/>
        <v>0</v>
      </c>
    </row>
    <row r="965" spans="1:18" x14ac:dyDescent="0.25">
      <c r="A965" t="s">
        <v>271</v>
      </c>
      <c r="B965" t="s">
        <v>1527</v>
      </c>
      <c r="C965" t="s">
        <v>3016</v>
      </c>
      <c r="D965">
        <v>4.0021878379999896</v>
      </c>
      <c r="E965">
        <v>5.6665428379999998</v>
      </c>
      <c r="F965">
        <v>1.664355</v>
      </c>
      <c r="G965">
        <v>-2.162792</v>
      </c>
      <c r="H965">
        <v>-0.49843700000000002</v>
      </c>
      <c r="I965">
        <v>114</v>
      </c>
      <c r="J965" t="s">
        <v>4442</v>
      </c>
      <c r="P965" t="b">
        <f t="shared" si="45"/>
        <v>0</v>
      </c>
      <c r="Q965" t="b">
        <f t="shared" si="46"/>
        <v>0</v>
      </c>
      <c r="R965" t="b">
        <f t="shared" si="47"/>
        <v>0</v>
      </c>
    </row>
    <row r="966" spans="1:18" x14ac:dyDescent="0.25">
      <c r="A966" t="s">
        <v>4601</v>
      </c>
      <c r="B966" t="s">
        <v>4723</v>
      </c>
      <c r="C966" t="s">
        <v>5409</v>
      </c>
      <c r="D966">
        <v>4.8515091829999903</v>
      </c>
      <c r="E966">
        <v>6.8479841829999897</v>
      </c>
      <c r="F966">
        <v>1.99647499999999</v>
      </c>
      <c r="G966">
        <v>-5.36503</v>
      </c>
      <c r="H966">
        <v>-3.3685550000000002</v>
      </c>
      <c r="I966">
        <v>200</v>
      </c>
      <c r="J966" t="s">
        <v>4442</v>
      </c>
      <c r="P966" t="b">
        <f t="shared" si="45"/>
        <v>0</v>
      </c>
      <c r="Q966" t="b">
        <f t="shared" si="46"/>
        <v>0</v>
      </c>
      <c r="R966" t="b">
        <f t="shared" si="47"/>
        <v>0</v>
      </c>
    </row>
    <row r="967" spans="1:18" x14ac:dyDescent="0.25">
      <c r="A967" t="s">
        <v>178</v>
      </c>
      <c r="B967" t="s">
        <v>2671</v>
      </c>
      <c r="C967" t="s">
        <v>4141</v>
      </c>
      <c r="D967">
        <v>2.8843663793999901</v>
      </c>
      <c r="E967">
        <v>4.9950943793999896</v>
      </c>
      <c r="F967">
        <v>2.1107279999999999</v>
      </c>
      <c r="G967">
        <v>-3.9667059999999998</v>
      </c>
      <c r="H967">
        <v>-1.8559779999999999</v>
      </c>
      <c r="I967">
        <v>208</v>
      </c>
      <c r="J967" t="s">
        <v>4442</v>
      </c>
      <c r="P967" t="b">
        <f t="shared" si="45"/>
        <v>0</v>
      </c>
      <c r="Q967" t="b">
        <f t="shared" si="46"/>
        <v>0</v>
      </c>
      <c r="R967" t="b">
        <f t="shared" si="47"/>
        <v>0</v>
      </c>
    </row>
    <row r="968" spans="1:18" x14ac:dyDescent="0.25">
      <c r="A968" t="s">
        <v>1381</v>
      </c>
      <c r="B968" t="s">
        <v>1765</v>
      </c>
      <c r="C968" t="s">
        <v>3254</v>
      </c>
      <c r="D968">
        <v>3.7969465085999898</v>
      </c>
      <c r="E968">
        <v>5.7803915085999904</v>
      </c>
      <c r="F968">
        <v>1.9834449999999899</v>
      </c>
      <c r="G968">
        <v>-4.6162729999999996</v>
      </c>
      <c r="H968">
        <v>-2.6328279999999999</v>
      </c>
      <c r="I968">
        <v>182</v>
      </c>
      <c r="J968" t="s">
        <v>4442</v>
      </c>
      <c r="P968" t="b">
        <f t="shared" si="45"/>
        <v>0</v>
      </c>
      <c r="Q968" t="b">
        <f t="shared" si="46"/>
        <v>0</v>
      </c>
      <c r="R968" t="b">
        <f t="shared" si="47"/>
        <v>0</v>
      </c>
    </row>
    <row r="969" spans="1:18" x14ac:dyDescent="0.25">
      <c r="A969" t="s">
        <v>554</v>
      </c>
      <c r="B969" t="s">
        <v>2413</v>
      </c>
      <c r="C969" t="s">
        <v>3893</v>
      </c>
      <c r="D969">
        <v>4.793749848</v>
      </c>
      <c r="E969">
        <v>7.1852248479999998</v>
      </c>
      <c r="F969">
        <v>2.3914749999999998</v>
      </c>
      <c r="G969">
        <v>-5.6969250000000002</v>
      </c>
      <c r="H969">
        <v>-3.30545</v>
      </c>
      <c r="I969">
        <v>184</v>
      </c>
      <c r="J969" t="s">
        <v>4442</v>
      </c>
      <c r="P969" t="b">
        <f t="shared" si="45"/>
        <v>0</v>
      </c>
      <c r="Q969" t="b">
        <f t="shared" si="46"/>
        <v>0</v>
      </c>
      <c r="R969" t="b">
        <f t="shared" si="47"/>
        <v>0</v>
      </c>
    </row>
    <row r="970" spans="1:18" x14ac:dyDescent="0.25">
      <c r="A970" t="s">
        <v>195</v>
      </c>
      <c r="B970" t="s">
        <v>2623</v>
      </c>
      <c r="C970" t="s">
        <v>4093</v>
      </c>
      <c r="D970">
        <v>5.0953562493</v>
      </c>
      <c r="E970">
        <v>6.9465202492999998</v>
      </c>
      <c r="F970">
        <v>1.85116399999999</v>
      </c>
      <c r="G970">
        <v>-5.4842389999999996</v>
      </c>
      <c r="H970">
        <v>-3.6330749999999998</v>
      </c>
      <c r="I970">
        <v>171</v>
      </c>
      <c r="J970" t="s">
        <v>4442</v>
      </c>
      <c r="P970" t="b">
        <f t="shared" si="45"/>
        <v>0</v>
      </c>
      <c r="Q970" t="b">
        <f t="shared" si="46"/>
        <v>0</v>
      </c>
      <c r="R970" t="b">
        <f t="shared" si="47"/>
        <v>0</v>
      </c>
    </row>
    <row r="971" spans="1:18" x14ac:dyDescent="0.25">
      <c r="A971" t="s">
        <v>4922</v>
      </c>
      <c r="B971" t="s">
        <v>5238</v>
      </c>
      <c r="C971" t="s">
        <v>5239</v>
      </c>
      <c r="D971">
        <v>4.8668916607999897</v>
      </c>
      <c r="E971">
        <v>6.9946446607999997</v>
      </c>
      <c r="F971">
        <v>2.1277529999999998</v>
      </c>
      <c r="G971">
        <v>-5.483619</v>
      </c>
      <c r="H971">
        <v>-3.3558659999999998</v>
      </c>
      <c r="I971">
        <v>182</v>
      </c>
      <c r="J971" t="s">
        <v>4442</v>
      </c>
      <c r="P971" t="b">
        <f t="shared" si="45"/>
        <v>0</v>
      </c>
      <c r="Q971" t="b">
        <f t="shared" si="46"/>
        <v>0</v>
      </c>
      <c r="R971" t="b">
        <f t="shared" si="47"/>
        <v>0</v>
      </c>
    </row>
    <row r="972" spans="1:18" x14ac:dyDescent="0.25">
      <c r="A972" t="s">
        <v>67</v>
      </c>
      <c r="B972" t="s">
        <v>2266</v>
      </c>
      <c r="C972" t="s">
        <v>3750</v>
      </c>
      <c r="D972">
        <v>4.3950017598000004</v>
      </c>
      <c r="E972">
        <v>6.5332327597999997</v>
      </c>
      <c r="F972">
        <v>2.1382310000000002</v>
      </c>
      <c r="G972">
        <v>-5.2481010000000001</v>
      </c>
      <c r="H972">
        <v>-3.1098699999999999</v>
      </c>
      <c r="I972">
        <v>152</v>
      </c>
      <c r="J972" t="s">
        <v>4442</v>
      </c>
      <c r="P972" t="b">
        <f t="shared" si="45"/>
        <v>0</v>
      </c>
      <c r="Q972" t="b">
        <f t="shared" si="46"/>
        <v>0</v>
      </c>
      <c r="R972" t="b">
        <f t="shared" si="47"/>
        <v>0</v>
      </c>
    </row>
    <row r="973" spans="1:18" x14ac:dyDescent="0.25">
      <c r="A973" t="s">
        <v>787</v>
      </c>
      <c r="B973" t="s">
        <v>1998</v>
      </c>
      <c r="C973" t="s">
        <v>3487</v>
      </c>
      <c r="D973">
        <v>3.9838112797999901</v>
      </c>
      <c r="E973">
        <v>6.2063212797999903</v>
      </c>
      <c r="F973">
        <v>2.22250999999999</v>
      </c>
      <c r="G973">
        <v>-4.8874579999999996</v>
      </c>
      <c r="H973">
        <v>-2.6649479999999999</v>
      </c>
      <c r="I973">
        <v>152</v>
      </c>
      <c r="J973" t="s">
        <v>4442</v>
      </c>
      <c r="P973" t="b">
        <f t="shared" si="45"/>
        <v>0</v>
      </c>
      <c r="Q973" t="b">
        <f t="shared" si="46"/>
        <v>0</v>
      </c>
      <c r="R973" t="b">
        <f t="shared" si="47"/>
        <v>0</v>
      </c>
    </row>
    <row r="974" spans="1:18" x14ac:dyDescent="0.25">
      <c r="A974" t="s">
        <v>884</v>
      </c>
      <c r="B974" t="s">
        <v>2449</v>
      </c>
      <c r="C974" t="s">
        <v>3928</v>
      </c>
      <c r="D974">
        <v>4.3439122159999997</v>
      </c>
      <c r="E974">
        <v>6.3707502160000002</v>
      </c>
      <c r="F974">
        <v>2.0268379999999899</v>
      </c>
      <c r="G974">
        <v>-4.7547459999999999</v>
      </c>
      <c r="H974">
        <v>-2.7279080000000002</v>
      </c>
      <c r="I974">
        <v>160</v>
      </c>
      <c r="J974" t="s">
        <v>4442</v>
      </c>
      <c r="P974" t="b">
        <f t="shared" si="45"/>
        <v>0</v>
      </c>
      <c r="Q974" t="b">
        <f t="shared" si="46"/>
        <v>0</v>
      </c>
      <c r="R974" t="b">
        <f t="shared" si="47"/>
        <v>0</v>
      </c>
    </row>
    <row r="975" spans="1:18" x14ac:dyDescent="0.25">
      <c r="A975" t="s">
        <v>4840</v>
      </c>
      <c r="B975" t="s">
        <v>5549</v>
      </c>
      <c r="C975" t="s">
        <v>5550</v>
      </c>
      <c r="D975">
        <v>4.3623158789999996</v>
      </c>
      <c r="E975">
        <v>6.3779138789999896</v>
      </c>
      <c r="F975">
        <v>2.0155979999999998</v>
      </c>
      <c r="G975">
        <v>-5.0586919999999997</v>
      </c>
      <c r="H975">
        <v>-3.043094</v>
      </c>
      <c r="I975">
        <v>154</v>
      </c>
      <c r="J975" t="s">
        <v>4442</v>
      </c>
      <c r="P975" t="b">
        <f t="shared" si="45"/>
        <v>0</v>
      </c>
      <c r="Q975" t="b">
        <f t="shared" si="46"/>
        <v>0</v>
      </c>
      <c r="R975" t="b">
        <f t="shared" si="47"/>
        <v>0</v>
      </c>
    </row>
    <row r="976" spans="1:18" x14ac:dyDescent="0.25">
      <c r="A976" t="s">
        <v>686</v>
      </c>
      <c r="B976" t="s">
        <v>1996</v>
      </c>
      <c r="C976" t="s">
        <v>3485</v>
      </c>
      <c r="D976">
        <v>4.4388872483000004</v>
      </c>
      <c r="E976">
        <v>5.0057962483000003</v>
      </c>
      <c r="F976">
        <v>0.566909</v>
      </c>
      <c r="G976">
        <v>-3.7432120000000002</v>
      </c>
      <c r="H976">
        <v>-3.1763029999999999</v>
      </c>
      <c r="I976">
        <v>160</v>
      </c>
      <c r="J976" t="s">
        <v>4442</v>
      </c>
      <c r="P976" t="b">
        <f t="shared" si="45"/>
        <v>0</v>
      </c>
      <c r="Q976" t="b">
        <f t="shared" si="46"/>
        <v>0</v>
      </c>
      <c r="R976" t="b">
        <f t="shared" si="47"/>
        <v>0</v>
      </c>
    </row>
    <row r="977" spans="1:18" x14ac:dyDescent="0.25">
      <c r="A977" t="s">
        <v>1117</v>
      </c>
      <c r="B977" t="s">
        <v>1600</v>
      </c>
      <c r="C977" t="s">
        <v>3090</v>
      </c>
      <c r="D977">
        <v>3.44412814599999</v>
      </c>
      <c r="E977">
        <v>5.5811001459999998</v>
      </c>
      <c r="F977">
        <v>2.1369720000000001</v>
      </c>
      <c r="G977">
        <v>-4.527247</v>
      </c>
      <c r="H977">
        <v>-2.3902749999999999</v>
      </c>
      <c r="I977">
        <v>186</v>
      </c>
      <c r="J977" t="s">
        <v>4442</v>
      </c>
      <c r="P977" t="b">
        <f t="shared" si="45"/>
        <v>0</v>
      </c>
      <c r="Q977" t="b">
        <f t="shared" si="46"/>
        <v>0</v>
      </c>
      <c r="R977" t="b">
        <f t="shared" si="47"/>
        <v>0</v>
      </c>
    </row>
    <row r="978" spans="1:18" x14ac:dyDescent="0.25">
      <c r="A978" t="s">
        <v>1397</v>
      </c>
      <c r="B978" t="s">
        <v>2508</v>
      </c>
      <c r="C978" t="s">
        <v>3984</v>
      </c>
      <c r="D978">
        <v>3.1440562541000001</v>
      </c>
      <c r="E978">
        <v>4.9703672541000001</v>
      </c>
      <c r="F978">
        <v>1.826311</v>
      </c>
      <c r="G978">
        <v>-3.9514040000000001</v>
      </c>
      <c r="H978">
        <v>-2.1250930000000001</v>
      </c>
      <c r="I978">
        <v>178</v>
      </c>
      <c r="J978" t="s">
        <v>4442</v>
      </c>
      <c r="P978" t="b">
        <f t="shared" si="45"/>
        <v>0</v>
      </c>
      <c r="Q978" t="b">
        <f t="shared" si="46"/>
        <v>0</v>
      </c>
      <c r="R978" t="b">
        <f t="shared" si="47"/>
        <v>0</v>
      </c>
    </row>
    <row r="979" spans="1:18" x14ac:dyDescent="0.25">
      <c r="A979" t="s">
        <v>1302</v>
      </c>
      <c r="B979" t="s">
        <v>2264</v>
      </c>
      <c r="C979" t="s">
        <v>3748</v>
      </c>
      <c r="D979">
        <v>3.6020399451999898</v>
      </c>
      <c r="E979">
        <v>5.7678559452</v>
      </c>
      <c r="F979">
        <v>2.165816</v>
      </c>
      <c r="G979">
        <v>-4.0155320000000003</v>
      </c>
      <c r="H979">
        <v>-1.8497159999999999</v>
      </c>
      <c r="I979">
        <v>127</v>
      </c>
      <c r="J979" t="s">
        <v>4442</v>
      </c>
      <c r="P979" t="b">
        <f t="shared" si="45"/>
        <v>1</v>
      </c>
      <c r="Q979" t="b">
        <f t="shared" si="46"/>
        <v>1</v>
      </c>
      <c r="R979" t="b">
        <f t="shared" si="47"/>
        <v>0</v>
      </c>
    </row>
    <row r="980" spans="1:18" x14ac:dyDescent="0.25">
      <c r="A980" t="s">
        <v>298</v>
      </c>
      <c r="B980" t="s">
        <v>2269</v>
      </c>
      <c r="C980" t="s">
        <v>3753</v>
      </c>
      <c r="D980">
        <v>3.4258055723999998</v>
      </c>
      <c r="E980">
        <v>5.4833665723999996</v>
      </c>
      <c r="F980">
        <v>2.0575610000000002</v>
      </c>
      <c r="G980">
        <v>-3.8757320000000002</v>
      </c>
      <c r="H980">
        <v>-1.818171</v>
      </c>
      <c r="I980">
        <v>133</v>
      </c>
      <c r="J980" t="s">
        <v>4442</v>
      </c>
      <c r="P980" t="b">
        <f t="shared" si="45"/>
        <v>0</v>
      </c>
      <c r="Q980" t="b">
        <f t="shared" si="46"/>
        <v>0</v>
      </c>
      <c r="R980" t="b">
        <f t="shared" si="47"/>
        <v>0</v>
      </c>
    </row>
    <row r="981" spans="1:18" x14ac:dyDescent="0.25">
      <c r="A981" t="s">
        <v>631</v>
      </c>
      <c r="B981" t="s">
        <v>2567</v>
      </c>
      <c r="C981" t="s">
        <v>4042</v>
      </c>
      <c r="D981">
        <v>3.2124363869999999</v>
      </c>
      <c r="E981">
        <v>5.4950983869999996</v>
      </c>
      <c r="F981">
        <v>2.2826620000000002</v>
      </c>
      <c r="G981">
        <v>-3.812046</v>
      </c>
      <c r="H981">
        <v>-1.5293840000000001</v>
      </c>
      <c r="I981">
        <v>139</v>
      </c>
      <c r="J981" t="s">
        <v>4442</v>
      </c>
      <c r="P981" t="b">
        <f t="shared" si="45"/>
        <v>0</v>
      </c>
      <c r="Q981" t="b">
        <f t="shared" si="46"/>
        <v>0</v>
      </c>
      <c r="R981" t="b">
        <f t="shared" si="47"/>
        <v>0</v>
      </c>
    </row>
    <row r="982" spans="1:18" x14ac:dyDescent="0.25">
      <c r="A982" t="s">
        <v>84</v>
      </c>
      <c r="B982" t="s">
        <v>2434</v>
      </c>
      <c r="C982" t="s">
        <v>3913</v>
      </c>
      <c r="D982">
        <v>3.4519790664999999</v>
      </c>
      <c r="E982">
        <v>5.5184430664999997</v>
      </c>
      <c r="F982">
        <v>2.0664639999999999</v>
      </c>
      <c r="G982">
        <v>-3.4710969999999999</v>
      </c>
      <c r="H982">
        <v>-1.404633</v>
      </c>
      <c r="I982">
        <v>154</v>
      </c>
      <c r="J982" t="s">
        <v>4442</v>
      </c>
      <c r="P982" t="b">
        <f t="shared" si="45"/>
        <v>0</v>
      </c>
      <c r="Q982" t="b">
        <f t="shared" si="46"/>
        <v>0</v>
      </c>
      <c r="R982" t="b">
        <f t="shared" si="47"/>
        <v>0</v>
      </c>
    </row>
    <row r="983" spans="1:18" x14ac:dyDescent="0.25">
      <c r="A983" t="s">
        <v>13</v>
      </c>
      <c r="B983" t="s">
        <v>1768</v>
      </c>
      <c r="C983" t="s">
        <v>3257</v>
      </c>
      <c r="D983">
        <v>3.7373134489000002</v>
      </c>
      <c r="E983">
        <v>5.9639144488999998</v>
      </c>
      <c r="F983">
        <v>2.2266010000000001</v>
      </c>
      <c r="G983">
        <v>-3.4741240000000002</v>
      </c>
      <c r="H983">
        <v>-1.2475229999999999</v>
      </c>
      <c r="I983">
        <v>136</v>
      </c>
      <c r="J983" t="s">
        <v>4442</v>
      </c>
      <c r="P983" t="b">
        <f t="shared" si="45"/>
        <v>1</v>
      </c>
      <c r="Q983" t="b">
        <f t="shared" si="46"/>
        <v>0</v>
      </c>
      <c r="R983" t="b">
        <f t="shared" si="47"/>
        <v>0</v>
      </c>
    </row>
    <row r="984" spans="1:18" x14ac:dyDescent="0.25">
      <c r="A984" t="s">
        <v>278</v>
      </c>
      <c r="B984" t="s">
        <v>2344</v>
      </c>
      <c r="C984" t="s">
        <v>3827</v>
      </c>
      <c r="D984">
        <v>4.2897607395000001</v>
      </c>
      <c r="E984">
        <v>6.2691037395000002</v>
      </c>
      <c r="F984">
        <v>1.9793430000000001</v>
      </c>
      <c r="G984">
        <v>-3.1994790000000002</v>
      </c>
      <c r="H984">
        <v>-1.2201360000000001</v>
      </c>
      <c r="I984">
        <v>184</v>
      </c>
      <c r="J984" t="s">
        <v>4442</v>
      </c>
      <c r="P984" t="b">
        <f t="shared" si="45"/>
        <v>0</v>
      </c>
      <c r="Q984" t="b">
        <f t="shared" si="46"/>
        <v>0</v>
      </c>
      <c r="R984" t="b">
        <f t="shared" si="47"/>
        <v>0</v>
      </c>
    </row>
    <row r="985" spans="1:18" x14ac:dyDescent="0.25">
      <c r="A985" t="s">
        <v>1212</v>
      </c>
      <c r="B985" t="s">
        <v>2731</v>
      </c>
      <c r="C985" t="s">
        <v>4198</v>
      </c>
      <c r="D985">
        <v>3.8876113185999999</v>
      </c>
      <c r="E985">
        <v>5.7750983185999996</v>
      </c>
      <c r="F985">
        <v>1.8874869999999899</v>
      </c>
      <c r="G985">
        <v>-2.7182149999999998</v>
      </c>
      <c r="H985">
        <v>-0.83072800000000002</v>
      </c>
      <c r="I985">
        <v>208</v>
      </c>
      <c r="J985" t="s">
        <v>4442</v>
      </c>
      <c r="P985" t="b">
        <f t="shared" si="45"/>
        <v>0</v>
      </c>
      <c r="Q985" t="b">
        <f t="shared" si="46"/>
        <v>0</v>
      </c>
      <c r="R985" t="b">
        <f t="shared" si="47"/>
        <v>0</v>
      </c>
    </row>
    <row r="986" spans="1:18" x14ac:dyDescent="0.25">
      <c r="A986" t="s">
        <v>4617</v>
      </c>
      <c r="B986" t="s">
        <v>4720</v>
      </c>
      <c r="C986" t="s">
        <v>5398</v>
      </c>
      <c r="D986">
        <v>3.7521561484000001</v>
      </c>
      <c r="E986">
        <v>5.8359981483999999</v>
      </c>
      <c r="F986">
        <v>2.08384199999999</v>
      </c>
      <c r="G986">
        <v>-3.736869</v>
      </c>
      <c r="H986">
        <v>-1.653027</v>
      </c>
      <c r="I986">
        <v>154</v>
      </c>
      <c r="J986" t="s">
        <v>4442</v>
      </c>
      <c r="P986" t="b">
        <f t="shared" si="45"/>
        <v>1</v>
      </c>
      <c r="Q986" t="b">
        <f t="shared" si="46"/>
        <v>0</v>
      </c>
      <c r="R986" t="b">
        <f t="shared" si="47"/>
        <v>0</v>
      </c>
    </row>
    <row r="987" spans="1:18" x14ac:dyDescent="0.25">
      <c r="A987" t="s">
        <v>1081</v>
      </c>
      <c r="B987" t="s">
        <v>2982</v>
      </c>
      <c r="C987" t="s">
        <v>4434</v>
      </c>
      <c r="D987">
        <v>3.6608792505999999</v>
      </c>
      <c r="E987">
        <v>5.6029592505999997</v>
      </c>
      <c r="F987">
        <v>1.94208</v>
      </c>
      <c r="G987">
        <v>-3.2381090000000001</v>
      </c>
      <c r="H987">
        <v>-1.2960290000000001</v>
      </c>
      <c r="I987">
        <v>160</v>
      </c>
      <c r="J987" t="s">
        <v>4442</v>
      </c>
      <c r="P987" t="b">
        <f t="shared" si="45"/>
        <v>0</v>
      </c>
      <c r="Q987" t="b">
        <f t="shared" si="46"/>
        <v>0</v>
      </c>
      <c r="R987" t="b">
        <f t="shared" si="47"/>
        <v>0</v>
      </c>
    </row>
    <row r="988" spans="1:18" x14ac:dyDescent="0.25">
      <c r="A988" t="s">
        <v>1388</v>
      </c>
      <c r="B988" t="s">
        <v>2314</v>
      </c>
      <c r="C988" t="s">
        <v>3797</v>
      </c>
      <c r="D988">
        <v>3.3312074215999998</v>
      </c>
      <c r="E988">
        <v>5.1832544216000001</v>
      </c>
      <c r="F988">
        <v>1.852047</v>
      </c>
      <c r="G988">
        <v>-3.0710760000000001</v>
      </c>
      <c r="H988">
        <v>-1.2190289999999999</v>
      </c>
      <c r="I988">
        <v>109</v>
      </c>
      <c r="J988" t="s">
        <v>4442</v>
      </c>
      <c r="P988" t="b">
        <f t="shared" si="45"/>
        <v>0</v>
      </c>
      <c r="Q988" t="b">
        <f t="shared" si="46"/>
        <v>0</v>
      </c>
      <c r="R988" t="b">
        <f t="shared" si="47"/>
        <v>0</v>
      </c>
    </row>
    <row r="989" spans="1:18" x14ac:dyDescent="0.25">
      <c r="A989" t="s">
        <v>1423</v>
      </c>
      <c r="B989" t="s">
        <v>1994</v>
      </c>
      <c r="C989" t="s">
        <v>3483</v>
      </c>
      <c r="D989">
        <v>4.1615893812999998</v>
      </c>
      <c r="E989">
        <v>6.4649183813000004</v>
      </c>
      <c r="F989">
        <v>2.30332899999999</v>
      </c>
      <c r="G989">
        <v>-2.949236</v>
      </c>
      <c r="H989">
        <v>-0.64590700000000001</v>
      </c>
      <c r="I989">
        <v>129</v>
      </c>
      <c r="J989" t="s">
        <v>4442</v>
      </c>
      <c r="P989" t="b">
        <f t="shared" si="45"/>
        <v>0</v>
      </c>
      <c r="Q989" t="b">
        <f t="shared" si="46"/>
        <v>0</v>
      </c>
      <c r="R989" t="b">
        <f t="shared" si="47"/>
        <v>0</v>
      </c>
    </row>
    <row r="990" spans="1:18" x14ac:dyDescent="0.25">
      <c r="A990" t="s">
        <v>1237</v>
      </c>
      <c r="B990" t="s">
        <v>2326</v>
      </c>
      <c r="C990" t="s">
        <v>3809</v>
      </c>
      <c r="D990">
        <v>3.20462779799999</v>
      </c>
      <c r="E990">
        <v>5.555883798</v>
      </c>
      <c r="F990">
        <v>2.3512559999999998</v>
      </c>
      <c r="G990">
        <v>-2.5744020000000001</v>
      </c>
      <c r="H990">
        <v>-0.22314600000000001</v>
      </c>
      <c r="I990">
        <v>124</v>
      </c>
      <c r="J990" t="s">
        <v>4442</v>
      </c>
      <c r="P990" t="b">
        <f t="shared" si="45"/>
        <v>0</v>
      </c>
      <c r="Q990" t="b">
        <f t="shared" si="46"/>
        <v>0</v>
      </c>
      <c r="R990" t="b">
        <f t="shared" si="47"/>
        <v>0</v>
      </c>
    </row>
    <row r="991" spans="1:18" x14ac:dyDescent="0.25">
      <c r="A991" t="s">
        <v>334</v>
      </c>
      <c r="B991" t="s">
        <v>2208</v>
      </c>
      <c r="C991" t="s">
        <v>3694</v>
      </c>
      <c r="D991">
        <v>3.5303894363999899</v>
      </c>
      <c r="E991">
        <v>5.5229064363999996</v>
      </c>
      <c r="F991">
        <v>1.9925169999999901</v>
      </c>
      <c r="G991">
        <v>-2.3911129999999998</v>
      </c>
      <c r="H991">
        <v>-0.39859600000000001</v>
      </c>
      <c r="I991">
        <v>128</v>
      </c>
      <c r="J991" t="s">
        <v>4442</v>
      </c>
      <c r="P991" t="b">
        <f t="shared" si="45"/>
        <v>0</v>
      </c>
      <c r="Q991" t="b">
        <f t="shared" si="46"/>
        <v>0</v>
      </c>
      <c r="R991" t="b">
        <f t="shared" si="47"/>
        <v>0</v>
      </c>
    </row>
    <row r="992" spans="1:18" x14ac:dyDescent="0.25">
      <c r="A992" t="s">
        <v>4873</v>
      </c>
      <c r="B992" t="s">
        <v>5581</v>
      </c>
      <c r="C992" t="s">
        <v>5582</v>
      </c>
      <c r="D992">
        <v>3.103665382</v>
      </c>
      <c r="E992">
        <v>5.0943533820000004</v>
      </c>
      <c r="F992">
        <v>1.990688</v>
      </c>
      <c r="G992">
        <v>-1.938871</v>
      </c>
      <c r="H992">
        <v>5.1817000000000002E-2</v>
      </c>
      <c r="I992">
        <v>138</v>
      </c>
      <c r="J992" t="s">
        <v>4442</v>
      </c>
      <c r="P992" t="b">
        <f t="shared" si="45"/>
        <v>0</v>
      </c>
      <c r="Q992" t="b">
        <f t="shared" si="46"/>
        <v>0</v>
      </c>
      <c r="R992" t="b">
        <f t="shared" si="47"/>
        <v>0</v>
      </c>
    </row>
    <row r="993" spans="1:18" x14ac:dyDescent="0.25">
      <c r="A993" t="s">
        <v>1441</v>
      </c>
      <c r="B993" t="s">
        <v>2667</v>
      </c>
      <c r="C993" t="s">
        <v>4137</v>
      </c>
      <c r="D993">
        <v>4.2663928180999999</v>
      </c>
      <c r="E993">
        <v>6.0741198180999998</v>
      </c>
      <c r="F993">
        <v>1.8077270000000001</v>
      </c>
      <c r="G993">
        <v>-2.7577820000000002</v>
      </c>
      <c r="H993">
        <v>-0.95005499999999998</v>
      </c>
      <c r="I993">
        <v>136</v>
      </c>
      <c r="J993" t="s">
        <v>4442</v>
      </c>
      <c r="P993" t="b">
        <f t="shared" si="45"/>
        <v>0</v>
      </c>
      <c r="Q993" t="b">
        <f t="shared" si="46"/>
        <v>0</v>
      </c>
      <c r="R993" t="b">
        <f t="shared" si="47"/>
        <v>0</v>
      </c>
    </row>
    <row r="994" spans="1:18" x14ac:dyDescent="0.25">
      <c r="A994" t="s">
        <v>173</v>
      </c>
      <c r="B994" t="s">
        <v>2865</v>
      </c>
      <c r="C994" t="s">
        <v>4329</v>
      </c>
      <c r="D994">
        <v>2.7564071152</v>
      </c>
      <c r="E994">
        <v>4.7727191152000001</v>
      </c>
      <c r="F994">
        <v>2.0163120000000001</v>
      </c>
      <c r="G994">
        <v>-2.668644</v>
      </c>
      <c r="H994">
        <v>-0.65233200000000002</v>
      </c>
      <c r="I994">
        <v>154</v>
      </c>
      <c r="J994" t="s">
        <v>4442</v>
      </c>
      <c r="P994" t="b">
        <f t="shared" si="45"/>
        <v>0</v>
      </c>
      <c r="Q994" t="b">
        <f t="shared" si="46"/>
        <v>0</v>
      </c>
      <c r="R994" t="b">
        <f t="shared" si="47"/>
        <v>0</v>
      </c>
    </row>
    <row r="995" spans="1:18" x14ac:dyDescent="0.25">
      <c r="A995" t="s">
        <v>94</v>
      </c>
      <c r="B995" t="s">
        <v>2711</v>
      </c>
      <c r="C995" t="s">
        <v>4142</v>
      </c>
      <c r="D995">
        <v>3.6278692152000001</v>
      </c>
      <c r="E995">
        <v>5.7159222152</v>
      </c>
      <c r="F995">
        <v>2.0880529999999902</v>
      </c>
      <c r="G995">
        <v>-4.5666089999999997</v>
      </c>
      <c r="H995">
        <v>-2.4785560000000002</v>
      </c>
      <c r="I995">
        <v>178</v>
      </c>
      <c r="J995" t="s">
        <v>4442</v>
      </c>
      <c r="P995" t="b">
        <f t="shared" si="45"/>
        <v>1</v>
      </c>
      <c r="Q995" t="b">
        <f t="shared" si="46"/>
        <v>1</v>
      </c>
      <c r="R995" t="b">
        <f t="shared" si="47"/>
        <v>0</v>
      </c>
    </row>
    <row r="996" spans="1:18" x14ac:dyDescent="0.25">
      <c r="A996" t="s">
        <v>329</v>
      </c>
      <c r="B996" t="s">
        <v>2672</v>
      </c>
      <c r="C996" t="s">
        <v>4142</v>
      </c>
      <c r="D996">
        <v>3.2723347170000001</v>
      </c>
      <c r="E996">
        <v>5.0933127169999999</v>
      </c>
      <c r="F996">
        <v>1.82097799999999</v>
      </c>
      <c r="G996">
        <v>-4.0382119999999997</v>
      </c>
      <c r="H996">
        <v>-2.2172339999999999</v>
      </c>
      <c r="I996">
        <v>178</v>
      </c>
      <c r="J996" t="s">
        <v>4442</v>
      </c>
      <c r="P996" t="b">
        <f t="shared" si="45"/>
        <v>0</v>
      </c>
      <c r="Q996" t="b">
        <f t="shared" si="46"/>
        <v>0</v>
      </c>
      <c r="R996" t="b">
        <f t="shared" si="47"/>
        <v>0</v>
      </c>
    </row>
    <row r="997" spans="1:18" x14ac:dyDescent="0.25">
      <c r="A997" t="s">
        <v>800</v>
      </c>
      <c r="B997" t="s">
        <v>2231</v>
      </c>
      <c r="C997" t="s">
        <v>3716</v>
      </c>
      <c r="D997">
        <v>4.0283952852000002</v>
      </c>
      <c r="E997">
        <v>6.0242762852</v>
      </c>
      <c r="F997">
        <v>1.995881</v>
      </c>
      <c r="G997">
        <v>-4.7141130000000002</v>
      </c>
      <c r="H997">
        <v>-2.718232</v>
      </c>
      <c r="I997">
        <v>210</v>
      </c>
      <c r="J997" t="s">
        <v>4442</v>
      </c>
      <c r="P997" t="b">
        <f t="shared" si="45"/>
        <v>0</v>
      </c>
      <c r="Q997" t="b">
        <f t="shared" si="46"/>
        <v>0</v>
      </c>
      <c r="R997" t="b">
        <f t="shared" si="47"/>
        <v>0</v>
      </c>
    </row>
    <row r="998" spans="1:18" x14ac:dyDescent="0.25">
      <c r="A998" t="s">
        <v>4621</v>
      </c>
      <c r="B998" t="s">
        <v>4730</v>
      </c>
      <c r="C998" t="s">
        <v>5456</v>
      </c>
      <c r="D998">
        <v>4.3594446905000002</v>
      </c>
      <c r="E998">
        <v>6.4182776905000001</v>
      </c>
      <c r="F998">
        <v>2.0588329999999901</v>
      </c>
      <c r="G998">
        <v>-5.1079549999999996</v>
      </c>
      <c r="H998">
        <v>-3.0491220000000001</v>
      </c>
      <c r="I998">
        <v>194</v>
      </c>
      <c r="J998" t="s">
        <v>4442</v>
      </c>
      <c r="P998" t="b">
        <f t="shared" si="45"/>
        <v>0</v>
      </c>
      <c r="Q998" t="b">
        <f t="shared" si="46"/>
        <v>0</v>
      </c>
      <c r="R998" t="b">
        <f t="shared" si="47"/>
        <v>0</v>
      </c>
    </row>
    <row r="999" spans="1:18" x14ac:dyDescent="0.25">
      <c r="A999" t="s">
        <v>4808</v>
      </c>
      <c r="B999" t="s">
        <v>5163</v>
      </c>
      <c r="C999" t="s">
        <v>5164</v>
      </c>
      <c r="D999">
        <v>3.5909886694000002</v>
      </c>
      <c r="E999">
        <v>5.7926086693999999</v>
      </c>
      <c r="F999">
        <v>2.2016199999999899</v>
      </c>
      <c r="G999">
        <v>-4.6104329999999996</v>
      </c>
      <c r="H999">
        <v>-2.4088129999999999</v>
      </c>
      <c r="I999">
        <v>186</v>
      </c>
      <c r="J999" t="s">
        <v>4442</v>
      </c>
      <c r="P999" t="b">
        <f t="shared" si="45"/>
        <v>1</v>
      </c>
      <c r="Q999" t="b">
        <f t="shared" si="46"/>
        <v>1</v>
      </c>
      <c r="R999" t="b">
        <f t="shared" si="47"/>
        <v>0</v>
      </c>
    </row>
    <row r="1000" spans="1:18" x14ac:dyDescent="0.25">
      <c r="A1000" t="s">
        <v>1069</v>
      </c>
      <c r="B1000" t="s">
        <v>2346</v>
      </c>
      <c r="C1000" t="s">
        <v>3829</v>
      </c>
      <c r="D1000">
        <v>3.9258695450999999</v>
      </c>
      <c r="E1000">
        <v>5.7880555450999998</v>
      </c>
      <c r="F1000">
        <v>1.8621859999999999</v>
      </c>
      <c r="G1000">
        <v>-4.587288</v>
      </c>
      <c r="H1000">
        <v>-2.7251020000000001</v>
      </c>
      <c r="I1000">
        <v>186</v>
      </c>
      <c r="J1000" t="s">
        <v>4442</v>
      </c>
      <c r="P1000" t="b">
        <f t="shared" si="45"/>
        <v>0</v>
      </c>
      <c r="Q1000" t="b">
        <f t="shared" si="46"/>
        <v>0</v>
      </c>
      <c r="R1000" t="b">
        <f t="shared" si="47"/>
        <v>0</v>
      </c>
    </row>
    <row r="1001" spans="1:18" x14ac:dyDescent="0.25">
      <c r="A1001" t="s">
        <v>45</v>
      </c>
      <c r="B1001" t="s">
        <v>2593</v>
      </c>
      <c r="C1001" t="s">
        <v>4066</v>
      </c>
      <c r="D1001">
        <v>2.68949971009999</v>
      </c>
      <c r="E1001">
        <v>4.7603547100999997</v>
      </c>
      <c r="F1001">
        <v>2.0708549999999999</v>
      </c>
      <c r="G1001">
        <v>-3.521614</v>
      </c>
      <c r="H1001">
        <v>-1.4507589999999999</v>
      </c>
      <c r="I1001">
        <v>202</v>
      </c>
      <c r="J1001" t="s">
        <v>4442</v>
      </c>
      <c r="P1001" t="b">
        <f t="shared" si="45"/>
        <v>0</v>
      </c>
      <c r="Q1001" t="b">
        <f t="shared" si="46"/>
        <v>0</v>
      </c>
      <c r="R1001" t="b">
        <f t="shared" si="47"/>
        <v>0</v>
      </c>
    </row>
    <row r="1002" spans="1:18" x14ac:dyDescent="0.25">
      <c r="A1002" t="s">
        <v>617</v>
      </c>
      <c r="B1002" t="s">
        <v>2973</v>
      </c>
      <c r="C1002" t="s">
        <v>4425</v>
      </c>
      <c r="D1002">
        <v>2.6939755807000001</v>
      </c>
      <c r="E1002">
        <v>4.6628915807000002</v>
      </c>
      <c r="F1002">
        <v>1.9689160000000001</v>
      </c>
      <c r="G1002">
        <v>-3.3419310000000002</v>
      </c>
      <c r="H1002">
        <v>-1.3730150000000001</v>
      </c>
      <c r="I1002">
        <v>234</v>
      </c>
      <c r="J1002" t="s">
        <v>4442</v>
      </c>
      <c r="P1002" t="b">
        <f t="shared" si="45"/>
        <v>0</v>
      </c>
      <c r="Q1002" t="b">
        <f t="shared" si="46"/>
        <v>0</v>
      </c>
      <c r="R1002" t="b">
        <f t="shared" si="47"/>
        <v>0</v>
      </c>
    </row>
    <row r="1003" spans="1:18" x14ac:dyDescent="0.25">
      <c r="A1003" t="s">
        <v>548</v>
      </c>
      <c r="B1003" t="s">
        <v>2742</v>
      </c>
      <c r="C1003" t="s">
        <v>4209</v>
      </c>
      <c r="D1003">
        <v>3.5766774646999901</v>
      </c>
      <c r="E1003">
        <v>5.5324924646999998</v>
      </c>
      <c r="F1003">
        <v>1.9558150000000001</v>
      </c>
      <c r="G1003">
        <v>-3.6680250000000001</v>
      </c>
      <c r="H1003">
        <v>-1.71221</v>
      </c>
      <c r="I1003">
        <v>130</v>
      </c>
      <c r="J1003" t="s">
        <v>4442</v>
      </c>
      <c r="P1003" t="b">
        <f t="shared" si="45"/>
        <v>0</v>
      </c>
      <c r="Q1003" t="b">
        <f t="shared" si="46"/>
        <v>0</v>
      </c>
      <c r="R1003" t="b">
        <f t="shared" si="47"/>
        <v>0</v>
      </c>
    </row>
    <row r="1004" spans="1:18" x14ac:dyDescent="0.25">
      <c r="A1004" t="s">
        <v>5006</v>
      </c>
      <c r="B1004" t="s">
        <v>5342</v>
      </c>
      <c r="C1004" t="s">
        <v>5343</v>
      </c>
      <c r="D1004">
        <v>3.2798863924999999</v>
      </c>
      <c r="E1004">
        <v>5.1857803924999999</v>
      </c>
      <c r="F1004">
        <v>1.905894</v>
      </c>
      <c r="G1004">
        <v>-3.632117</v>
      </c>
      <c r="H1004">
        <v>-1.7262230000000001</v>
      </c>
      <c r="I1004">
        <v>228</v>
      </c>
      <c r="J1004" t="s">
        <v>4442</v>
      </c>
      <c r="P1004" t="b">
        <f t="shared" si="45"/>
        <v>0</v>
      </c>
      <c r="Q1004" t="b">
        <f t="shared" si="46"/>
        <v>0</v>
      </c>
      <c r="R1004" t="b">
        <f t="shared" si="47"/>
        <v>0</v>
      </c>
    </row>
    <row r="1005" spans="1:18" x14ac:dyDescent="0.25">
      <c r="A1005" t="s">
        <v>4971</v>
      </c>
      <c r="B1005" t="s">
        <v>5430</v>
      </c>
      <c r="C1005" t="s">
        <v>5431</v>
      </c>
      <c r="D1005">
        <v>3.2913359822999899</v>
      </c>
      <c r="E1005">
        <v>5.0976529822999996</v>
      </c>
      <c r="F1005">
        <v>1.806317</v>
      </c>
      <c r="G1005">
        <v>-3.484982</v>
      </c>
      <c r="H1005">
        <v>-1.6786650000000001</v>
      </c>
      <c r="I1005">
        <v>228</v>
      </c>
      <c r="J1005" t="s">
        <v>4442</v>
      </c>
      <c r="P1005" t="b">
        <f t="shared" si="45"/>
        <v>0</v>
      </c>
      <c r="Q1005" t="b">
        <f t="shared" si="46"/>
        <v>0</v>
      </c>
      <c r="R1005" t="b">
        <f t="shared" si="47"/>
        <v>0</v>
      </c>
    </row>
    <row r="1006" spans="1:18" x14ac:dyDescent="0.25">
      <c r="A1006" t="s">
        <v>525</v>
      </c>
      <c r="B1006" t="s">
        <v>1534</v>
      </c>
      <c r="C1006" t="s">
        <v>3023</v>
      </c>
      <c r="D1006">
        <v>2.9725369166000002</v>
      </c>
      <c r="E1006">
        <v>5.0412129166000001</v>
      </c>
      <c r="F1006">
        <v>2.068676</v>
      </c>
      <c r="G1006">
        <v>-3.3311570000000001</v>
      </c>
      <c r="H1006">
        <v>-1.262481</v>
      </c>
      <c r="I1006">
        <v>244</v>
      </c>
      <c r="J1006" t="s">
        <v>4442</v>
      </c>
      <c r="P1006" t="b">
        <f t="shared" si="45"/>
        <v>0</v>
      </c>
      <c r="Q1006" t="b">
        <f t="shared" si="46"/>
        <v>0</v>
      </c>
      <c r="R1006" t="b">
        <f t="shared" si="47"/>
        <v>0</v>
      </c>
    </row>
    <row r="1007" spans="1:18" x14ac:dyDescent="0.25">
      <c r="A1007" t="s">
        <v>4930</v>
      </c>
      <c r="B1007" t="s">
        <v>5394</v>
      </c>
      <c r="C1007" t="s">
        <v>5395</v>
      </c>
      <c r="D1007">
        <v>3.9768338879999998</v>
      </c>
      <c r="E1007">
        <v>5.9007128879999904</v>
      </c>
      <c r="F1007">
        <v>1.9238789999999899</v>
      </c>
      <c r="G1007">
        <v>-4.2426579999999996</v>
      </c>
      <c r="H1007">
        <v>-2.3187790000000001</v>
      </c>
      <c r="I1007">
        <v>236</v>
      </c>
      <c r="J1007" t="s">
        <v>4442</v>
      </c>
      <c r="P1007" t="b">
        <f t="shared" si="45"/>
        <v>0</v>
      </c>
      <c r="Q1007" t="b">
        <f t="shared" si="46"/>
        <v>0</v>
      </c>
      <c r="R1007" t="b">
        <f t="shared" si="47"/>
        <v>0</v>
      </c>
    </row>
    <row r="1008" spans="1:18" x14ac:dyDescent="0.25">
      <c r="A1008" t="s">
        <v>4796</v>
      </c>
      <c r="B1008" t="s">
        <v>5340</v>
      </c>
      <c r="C1008" t="s">
        <v>5341</v>
      </c>
      <c r="D1008">
        <v>2.7251108702</v>
      </c>
      <c r="E1008">
        <v>6.3179358702000004</v>
      </c>
      <c r="F1008">
        <v>3.5928249999999999</v>
      </c>
      <c r="G1008">
        <v>-0.90464500000000003</v>
      </c>
      <c r="H1008">
        <v>2.68818</v>
      </c>
      <c r="I1008">
        <v>77</v>
      </c>
      <c r="J1008" t="s">
        <v>4440</v>
      </c>
      <c r="P1008" t="b">
        <f t="shared" si="45"/>
        <v>0</v>
      </c>
      <c r="Q1008" t="b">
        <f t="shared" si="46"/>
        <v>0</v>
      </c>
      <c r="R1008" t="b">
        <f t="shared" si="47"/>
        <v>0</v>
      </c>
    </row>
    <row r="1009" spans="1:18" x14ac:dyDescent="0.25">
      <c r="A1009" t="s">
        <v>280</v>
      </c>
      <c r="B1009" t="s">
        <v>2574</v>
      </c>
      <c r="C1009" t="s">
        <v>4049</v>
      </c>
      <c r="D1009">
        <v>3.2096074485999901</v>
      </c>
      <c r="E1009">
        <v>6.4321434485999998</v>
      </c>
      <c r="F1009">
        <v>3.2225359999999998</v>
      </c>
      <c r="G1009">
        <v>-0.84354099999999999</v>
      </c>
      <c r="H1009">
        <v>2.3789950000000002</v>
      </c>
      <c r="I1009">
        <v>96</v>
      </c>
      <c r="J1009" t="s">
        <v>4440</v>
      </c>
      <c r="P1009" t="b">
        <f t="shared" si="45"/>
        <v>0</v>
      </c>
      <c r="Q1009" t="b">
        <f t="shared" si="46"/>
        <v>0</v>
      </c>
      <c r="R1009" t="b">
        <f t="shared" si="47"/>
        <v>0</v>
      </c>
    </row>
    <row r="1010" spans="1:18" x14ac:dyDescent="0.25">
      <c r="A1010" t="s">
        <v>5843</v>
      </c>
      <c r="B1010" t="s">
        <v>6162</v>
      </c>
      <c r="C1010" t="s">
        <v>6456</v>
      </c>
      <c r="D1010">
        <v>2.9781928040999999</v>
      </c>
      <c r="E1010">
        <v>6.2081468041000001</v>
      </c>
      <c r="F1010">
        <v>3.2299540000000002</v>
      </c>
      <c r="G1010">
        <v>-1.270035</v>
      </c>
      <c r="H1010">
        <v>1.959919</v>
      </c>
      <c r="I1010">
        <v>104</v>
      </c>
      <c r="J1010" t="s">
        <v>4440</v>
      </c>
      <c r="P1010" t="b">
        <f t="shared" si="45"/>
        <v>0</v>
      </c>
      <c r="Q1010" t="b">
        <f t="shared" si="46"/>
        <v>0</v>
      </c>
      <c r="R1010" t="b">
        <f t="shared" si="47"/>
        <v>0</v>
      </c>
    </row>
    <row r="1011" spans="1:18" x14ac:dyDescent="0.25">
      <c r="A1011" t="s">
        <v>1413</v>
      </c>
      <c r="B1011" t="s">
        <v>1938</v>
      </c>
      <c r="C1011" t="s">
        <v>3427</v>
      </c>
      <c r="D1011">
        <v>3.4387991225999999</v>
      </c>
      <c r="E1011">
        <v>7.6029511226000004</v>
      </c>
      <c r="F1011">
        <v>4.1641519999999996</v>
      </c>
      <c r="G1011">
        <v>-1.95262</v>
      </c>
      <c r="H1011">
        <v>2.2115320000000001</v>
      </c>
      <c r="I1011">
        <v>50</v>
      </c>
      <c r="J1011" t="s">
        <v>4440</v>
      </c>
      <c r="P1011" t="b">
        <f t="shared" si="45"/>
        <v>0</v>
      </c>
      <c r="Q1011" t="b">
        <f t="shared" si="46"/>
        <v>0</v>
      </c>
      <c r="R1011" t="b">
        <f t="shared" si="47"/>
        <v>0</v>
      </c>
    </row>
    <row r="1012" spans="1:18" x14ac:dyDescent="0.25">
      <c r="A1012" t="s">
        <v>736</v>
      </c>
      <c r="B1012" t="s">
        <v>2703</v>
      </c>
      <c r="C1012" t="s">
        <v>4173</v>
      </c>
      <c r="D1012">
        <v>1.7748277852000001</v>
      </c>
      <c r="E1012">
        <v>5.8940947852000001</v>
      </c>
      <c r="F1012">
        <v>4.1192669999999998</v>
      </c>
      <c r="G1012">
        <v>0.32383499999999998</v>
      </c>
      <c r="H1012">
        <v>4.4431019999999997</v>
      </c>
      <c r="I1012">
        <v>86</v>
      </c>
      <c r="J1012" t="s">
        <v>4440</v>
      </c>
      <c r="P1012" t="b">
        <f t="shared" si="45"/>
        <v>0</v>
      </c>
      <c r="Q1012" t="b">
        <f t="shared" si="46"/>
        <v>0</v>
      </c>
      <c r="R1012" t="b">
        <f t="shared" si="47"/>
        <v>0</v>
      </c>
    </row>
    <row r="1013" spans="1:18" x14ac:dyDescent="0.25">
      <c r="A1013" t="s">
        <v>1116</v>
      </c>
      <c r="B1013" t="s">
        <v>1638</v>
      </c>
      <c r="C1013" t="s">
        <v>3127</v>
      </c>
      <c r="D1013">
        <v>2.8851952421</v>
      </c>
      <c r="E1013">
        <v>6.9189492421000001</v>
      </c>
      <c r="F1013">
        <v>4.0337540000000001</v>
      </c>
      <c r="G1013">
        <v>-1.183411</v>
      </c>
      <c r="H1013">
        <v>2.8503430000000001</v>
      </c>
      <c r="I1013">
        <v>103</v>
      </c>
      <c r="J1013" t="s">
        <v>4440</v>
      </c>
      <c r="P1013" t="b">
        <f t="shared" si="45"/>
        <v>0</v>
      </c>
      <c r="Q1013" t="b">
        <f t="shared" si="46"/>
        <v>0</v>
      </c>
      <c r="R1013" t="b">
        <f t="shared" si="47"/>
        <v>0</v>
      </c>
    </row>
    <row r="1014" spans="1:18" x14ac:dyDescent="0.25">
      <c r="A1014" t="s">
        <v>5831</v>
      </c>
      <c r="B1014" t="s">
        <v>6150</v>
      </c>
      <c r="C1014" t="s">
        <v>6446</v>
      </c>
      <c r="D1014">
        <v>2.7830876479</v>
      </c>
      <c r="E1014">
        <v>6.2014466479000001</v>
      </c>
      <c r="F1014">
        <v>3.4183589999999899</v>
      </c>
      <c r="G1014">
        <v>-0.83945400000000003</v>
      </c>
      <c r="H1014">
        <v>2.5789049999999998</v>
      </c>
      <c r="I1014">
        <v>146</v>
      </c>
      <c r="J1014" t="s">
        <v>4440</v>
      </c>
      <c r="P1014" t="b">
        <f t="shared" si="45"/>
        <v>0</v>
      </c>
      <c r="Q1014" t="b">
        <f t="shared" si="46"/>
        <v>0</v>
      </c>
      <c r="R1014" t="b">
        <f t="shared" si="47"/>
        <v>0</v>
      </c>
    </row>
    <row r="1015" spans="1:18" x14ac:dyDescent="0.25">
      <c r="A1015" t="s">
        <v>673</v>
      </c>
      <c r="B1015" t="s">
        <v>2303</v>
      </c>
      <c r="C1015" t="s">
        <v>3786</v>
      </c>
      <c r="D1015">
        <v>2.8964803182000001</v>
      </c>
      <c r="E1015">
        <v>6.6211893181999999</v>
      </c>
      <c r="F1015">
        <v>3.7247089999999998</v>
      </c>
      <c r="G1015">
        <v>-0.927338</v>
      </c>
      <c r="H1015">
        <v>2.7973710000000001</v>
      </c>
      <c r="I1015">
        <v>74</v>
      </c>
      <c r="J1015" t="s">
        <v>4440</v>
      </c>
      <c r="P1015" t="b">
        <f t="shared" si="45"/>
        <v>0</v>
      </c>
      <c r="Q1015" t="b">
        <f t="shared" si="46"/>
        <v>0</v>
      </c>
      <c r="R1015" t="b">
        <f t="shared" si="47"/>
        <v>0</v>
      </c>
    </row>
    <row r="1016" spans="1:18" x14ac:dyDescent="0.25">
      <c r="A1016" t="s">
        <v>442</v>
      </c>
      <c r="B1016" t="s">
        <v>2521</v>
      </c>
      <c r="C1016" t="s">
        <v>3997</v>
      </c>
      <c r="D1016">
        <v>2.5672000195999898</v>
      </c>
      <c r="E1016">
        <v>6.0130480195999896</v>
      </c>
      <c r="F1016">
        <v>3.4458479999999998</v>
      </c>
      <c r="G1016">
        <v>-1.1335109999999999</v>
      </c>
      <c r="H1016">
        <v>2.3123369999999999</v>
      </c>
      <c r="I1016">
        <v>102</v>
      </c>
      <c r="J1016" t="s">
        <v>4440</v>
      </c>
      <c r="P1016" t="b">
        <f t="shared" si="45"/>
        <v>0</v>
      </c>
      <c r="Q1016" t="b">
        <f t="shared" si="46"/>
        <v>0</v>
      </c>
      <c r="R1016" t="b">
        <f t="shared" si="47"/>
        <v>0</v>
      </c>
    </row>
    <row r="1017" spans="1:18" x14ac:dyDescent="0.25">
      <c r="A1017" t="s">
        <v>769</v>
      </c>
      <c r="B1017" t="s">
        <v>2722</v>
      </c>
      <c r="C1017" t="s">
        <v>4190</v>
      </c>
      <c r="D1017">
        <v>2.5462008986999898</v>
      </c>
      <c r="E1017">
        <v>5.7570798986999998</v>
      </c>
      <c r="F1017">
        <v>3.2108789999999998</v>
      </c>
      <c r="G1017">
        <v>0.20754300000000001</v>
      </c>
      <c r="H1017">
        <v>3.4184220000000001</v>
      </c>
      <c r="I1017">
        <v>66</v>
      </c>
      <c r="J1017" t="s">
        <v>4440</v>
      </c>
      <c r="P1017" t="b">
        <f t="shared" si="45"/>
        <v>0</v>
      </c>
      <c r="Q1017" t="b">
        <f t="shared" si="46"/>
        <v>0</v>
      </c>
      <c r="R1017" t="b">
        <f t="shared" si="47"/>
        <v>0</v>
      </c>
    </row>
    <row r="1018" spans="1:18" x14ac:dyDescent="0.25">
      <c r="A1018" t="s">
        <v>1209</v>
      </c>
      <c r="B1018" t="s">
        <v>2217</v>
      </c>
      <c r="C1018" t="s">
        <v>3703</v>
      </c>
      <c r="D1018">
        <v>1.4466893287</v>
      </c>
      <c r="E1018">
        <v>5.4697413286999996</v>
      </c>
      <c r="F1018">
        <v>4.0230519999999999</v>
      </c>
      <c r="G1018">
        <v>-0.59088700000000005</v>
      </c>
      <c r="H1018">
        <v>3.4321649999999999</v>
      </c>
      <c r="I1018">
        <v>94</v>
      </c>
      <c r="J1018" t="s">
        <v>4440</v>
      </c>
      <c r="P1018" t="b">
        <f t="shared" si="45"/>
        <v>0</v>
      </c>
      <c r="Q1018" t="b">
        <f t="shared" si="46"/>
        <v>0</v>
      </c>
      <c r="R1018" t="b">
        <f t="shared" si="47"/>
        <v>0</v>
      </c>
    </row>
    <row r="1019" spans="1:18" x14ac:dyDescent="0.25">
      <c r="A1019" t="s">
        <v>296</v>
      </c>
      <c r="B1019" t="s">
        <v>2629</v>
      </c>
      <c r="C1019" t="s">
        <v>4099</v>
      </c>
      <c r="D1019">
        <v>2.9564347333000001</v>
      </c>
      <c r="E1019">
        <v>4.7869947333000002</v>
      </c>
      <c r="F1019">
        <v>1.83056</v>
      </c>
      <c r="G1019">
        <v>7.2736999999999996E-2</v>
      </c>
      <c r="H1019">
        <v>1.903297</v>
      </c>
      <c r="I1019">
        <v>162</v>
      </c>
      <c r="J1019" t="s">
        <v>4440</v>
      </c>
      <c r="P1019" t="b">
        <f t="shared" si="45"/>
        <v>0</v>
      </c>
      <c r="Q1019" t="b">
        <f t="shared" si="46"/>
        <v>0</v>
      </c>
      <c r="R1019" t="b">
        <f t="shared" si="47"/>
        <v>0</v>
      </c>
    </row>
    <row r="1020" spans="1:18" x14ac:dyDescent="0.25">
      <c r="A1020" t="s">
        <v>1348</v>
      </c>
      <c r="B1020" t="s">
        <v>2042</v>
      </c>
      <c r="C1020" t="s">
        <v>3531</v>
      </c>
      <c r="D1020">
        <v>1.69726857679999</v>
      </c>
      <c r="E1020">
        <v>5.7483345767999996</v>
      </c>
      <c r="F1020">
        <v>4.0510659999999996</v>
      </c>
      <c r="G1020">
        <v>-0.67218299999999997</v>
      </c>
      <c r="H1020">
        <v>3.3788830000000001</v>
      </c>
      <c r="I1020">
        <v>104</v>
      </c>
      <c r="J1020" t="s">
        <v>4440</v>
      </c>
      <c r="P1020" t="b">
        <f t="shared" si="45"/>
        <v>0</v>
      </c>
      <c r="Q1020" t="b">
        <f t="shared" si="46"/>
        <v>0</v>
      </c>
      <c r="R1020" t="b">
        <f t="shared" si="47"/>
        <v>0</v>
      </c>
    </row>
    <row r="1021" spans="1:18" x14ac:dyDescent="0.25">
      <c r="A1021" t="s">
        <v>4793</v>
      </c>
      <c r="B1021" t="s">
        <v>5645</v>
      </c>
      <c r="C1021" t="s">
        <v>5646</v>
      </c>
      <c r="D1021">
        <v>3.5815810775999899</v>
      </c>
      <c r="E1021">
        <v>6.9563470775999896</v>
      </c>
      <c r="F1021">
        <v>3.3747660000000002</v>
      </c>
      <c r="G1021">
        <v>-1.3830929999999999</v>
      </c>
      <c r="H1021">
        <v>1.991673</v>
      </c>
      <c r="I1021">
        <v>82</v>
      </c>
      <c r="J1021" t="s">
        <v>4440</v>
      </c>
      <c r="P1021" t="b">
        <f t="shared" si="45"/>
        <v>0</v>
      </c>
      <c r="Q1021" t="b">
        <f t="shared" si="46"/>
        <v>0</v>
      </c>
      <c r="R1021" t="b">
        <f t="shared" si="47"/>
        <v>0</v>
      </c>
    </row>
    <row r="1022" spans="1:18" x14ac:dyDescent="0.25">
      <c r="A1022" t="s">
        <v>406</v>
      </c>
      <c r="B1022" t="s">
        <v>2329</v>
      </c>
      <c r="C1022" t="s">
        <v>3812</v>
      </c>
      <c r="D1022">
        <v>3.3370814054000002</v>
      </c>
      <c r="E1022">
        <v>5.4509094054</v>
      </c>
      <c r="F1022">
        <v>2.1138279999999998</v>
      </c>
      <c r="G1022">
        <v>-1.1116999999999999</v>
      </c>
      <c r="H1022">
        <v>1.0021279999999999</v>
      </c>
      <c r="I1022">
        <v>122</v>
      </c>
      <c r="J1022" t="s">
        <v>4440</v>
      </c>
      <c r="P1022" t="b">
        <f t="shared" si="45"/>
        <v>0</v>
      </c>
      <c r="Q1022" t="b">
        <f t="shared" si="46"/>
        <v>0</v>
      </c>
      <c r="R1022" t="b">
        <f t="shared" si="47"/>
        <v>0</v>
      </c>
    </row>
    <row r="1023" spans="1:18" x14ac:dyDescent="0.25">
      <c r="A1023" t="s">
        <v>5828</v>
      </c>
      <c r="B1023" t="s">
        <v>6147</v>
      </c>
      <c r="C1023" t="s">
        <v>6443</v>
      </c>
      <c r="D1023">
        <v>3.3320381179999998</v>
      </c>
      <c r="E1023">
        <v>7.6069361180000001</v>
      </c>
      <c r="F1023">
        <v>4.2748980000000003</v>
      </c>
      <c r="G1023">
        <v>-1.5704769999999999</v>
      </c>
      <c r="H1023">
        <v>2.704421</v>
      </c>
      <c r="I1023">
        <v>128</v>
      </c>
      <c r="J1023" t="s">
        <v>4440</v>
      </c>
      <c r="P1023" t="b">
        <f t="shared" si="45"/>
        <v>0</v>
      </c>
      <c r="Q1023" t="b">
        <f t="shared" si="46"/>
        <v>0</v>
      </c>
      <c r="R1023" t="b">
        <f t="shared" si="47"/>
        <v>0</v>
      </c>
    </row>
    <row r="1024" spans="1:18" x14ac:dyDescent="0.25">
      <c r="A1024" t="s">
        <v>331</v>
      </c>
      <c r="B1024" t="s">
        <v>1931</v>
      </c>
      <c r="C1024" t="s">
        <v>3420</v>
      </c>
      <c r="D1024">
        <v>3.0613571617000002</v>
      </c>
      <c r="E1024">
        <v>6.9130371617000002</v>
      </c>
      <c r="F1024">
        <v>3.85168</v>
      </c>
      <c r="G1024">
        <v>-1.4314009999999999</v>
      </c>
      <c r="H1024">
        <v>2.4202789999999998</v>
      </c>
      <c r="I1024">
        <v>88</v>
      </c>
      <c r="J1024" t="s">
        <v>4440</v>
      </c>
      <c r="P1024" t="b">
        <f t="shared" si="45"/>
        <v>0</v>
      </c>
      <c r="Q1024" t="b">
        <f t="shared" si="46"/>
        <v>0</v>
      </c>
      <c r="R1024" t="b">
        <f t="shared" si="47"/>
        <v>0</v>
      </c>
    </row>
    <row r="1025" spans="1:18" x14ac:dyDescent="0.25">
      <c r="A1025" t="s">
        <v>808</v>
      </c>
      <c r="B1025" t="s">
        <v>2536</v>
      </c>
      <c r="C1025" t="s">
        <v>4011</v>
      </c>
      <c r="D1025">
        <v>4.0771653491000004</v>
      </c>
      <c r="E1025">
        <v>5.9424203490999998</v>
      </c>
      <c r="F1025">
        <v>1.8652549999999899</v>
      </c>
      <c r="G1025">
        <v>0.33776099999999998</v>
      </c>
      <c r="H1025">
        <v>2.2030159999999999</v>
      </c>
      <c r="I1025">
        <v>69</v>
      </c>
      <c r="J1025" t="s">
        <v>4440</v>
      </c>
      <c r="P1025" t="b">
        <f t="shared" si="45"/>
        <v>0</v>
      </c>
      <c r="Q1025" t="b">
        <f t="shared" si="46"/>
        <v>0</v>
      </c>
      <c r="R1025" t="b">
        <f t="shared" si="47"/>
        <v>0</v>
      </c>
    </row>
    <row r="1026" spans="1:18" x14ac:dyDescent="0.25">
      <c r="A1026" t="s">
        <v>767</v>
      </c>
      <c r="B1026" t="s">
        <v>2520</v>
      </c>
      <c r="C1026" t="s">
        <v>3996</v>
      </c>
      <c r="D1026">
        <v>3.1115295038999902</v>
      </c>
      <c r="E1026">
        <v>6.7931985038999896</v>
      </c>
      <c r="F1026">
        <v>3.6816689999999999</v>
      </c>
      <c r="G1026">
        <v>-1.8701939999999999</v>
      </c>
      <c r="H1026">
        <v>1.8114749999999999</v>
      </c>
      <c r="I1026">
        <v>41</v>
      </c>
      <c r="J1026" t="s">
        <v>4440</v>
      </c>
      <c r="P1026" t="b">
        <f t="shared" si="45"/>
        <v>0</v>
      </c>
      <c r="Q1026" t="b">
        <f t="shared" si="46"/>
        <v>0</v>
      </c>
      <c r="R1026" t="b">
        <f t="shared" si="47"/>
        <v>0</v>
      </c>
    </row>
    <row r="1027" spans="1:18" x14ac:dyDescent="0.25">
      <c r="A1027" t="s">
        <v>162</v>
      </c>
      <c r="B1027" t="s">
        <v>2500</v>
      </c>
      <c r="C1027" t="s">
        <v>3977</v>
      </c>
      <c r="D1027">
        <v>2.70162913049999</v>
      </c>
      <c r="E1027">
        <v>5.4514441304999997</v>
      </c>
      <c r="F1027">
        <v>2.7498149999999999</v>
      </c>
      <c r="G1027">
        <v>0.55212600000000001</v>
      </c>
      <c r="H1027">
        <v>3.3019409999999998</v>
      </c>
      <c r="I1027">
        <v>76</v>
      </c>
      <c r="J1027" t="s">
        <v>4440</v>
      </c>
      <c r="P1027" t="b">
        <f t="shared" ref="P1027:P1090" si="48">IF(AND($M$5 &lt; -D1027, $M$4 &gt; -E1027, F1027 &gt; 1.9, F1027 &lt; 2.5), TRUE, FALSE)</f>
        <v>0</v>
      </c>
      <c r="Q1027" t="b">
        <f t="shared" ref="Q1027:Q1090" si="49">IF(AND($M$6 &lt; -D1027, $M$4 &gt; -E1027, F1027 &gt; 1.9, F1027 &lt; 2.5), TRUE, FALSE)</f>
        <v>0</v>
      </c>
      <c r="R1027" t="b">
        <f t="shared" ref="R1027:R1090" si="50">IF(AND($M$7 &lt; -D1027, $M$4 &gt; -E1027, F1027 &gt; 1.9, F1027 &lt; 2.5), TRUE, FALSE)</f>
        <v>0</v>
      </c>
    </row>
    <row r="1028" spans="1:18" x14ac:dyDescent="0.25">
      <c r="A1028" t="s">
        <v>4645</v>
      </c>
      <c r="B1028" t="s">
        <v>4715</v>
      </c>
      <c r="C1028" t="s">
        <v>5381</v>
      </c>
      <c r="D1028">
        <v>1.828765572</v>
      </c>
      <c r="E1028">
        <v>6.101926572</v>
      </c>
      <c r="F1028">
        <v>4.273161</v>
      </c>
      <c r="G1028">
        <v>-0.887903</v>
      </c>
      <c r="H1028">
        <v>3.3852579999999999</v>
      </c>
      <c r="I1028">
        <v>104</v>
      </c>
      <c r="J1028" t="s">
        <v>4440</v>
      </c>
      <c r="P1028" t="b">
        <f t="shared" si="48"/>
        <v>0</v>
      </c>
      <c r="Q1028" t="b">
        <f t="shared" si="49"/>
        <v>0</v>
      </c>
      <c r="R1028" t="b">
        <f t="shared" si="50"/>
        <v>0</v>
      </c>
    </row>
    <row r="1029" spans="1:18" x14ac:dyDescent="0.25">
      <c r="A1029" t="s">
        <v>5696</v>
      </c>
      <c r="B1029" t="s">
        <v>6015</v>
      </c>
      <c r="C1029" t="s">
        <v>6317</v>
      </c>
      <c r="D1029">
        <v>2.93701729779999</v>
      </c>
      <c r="E1029">
        <v>6.8971312977999997</v>
      </c>
      <c r="F1029">
        <v>3.9601139999999999</v>
      </c>
      <c r="G1029">
        <v>-1.7244409999999999</v>
      </c>
      <c r="H1029">
        <v>2.2356729999999998</v>
      </c>
      <c r="I1029">
        <v>140</v>
      </c>
      <c r="J1029" t="s">
        <v>4440</v>
      </c>
      <c r="P1029" t="b">
        <f t="shared" si="48"/>
        <v>0</v>
      </c>
      <c r="Q1029" t="b">
        <f t="shared" si="49"/>
        <v>0</v>
      </c>
      <c r="R1029" t="b">
        <f t="shared" si="50"/>
        <v>0</v>
      </c>
    </row>
    <row r="1030" spans="1:18" x14ac:dyDescent="0.25">
      <c r="A1030" t="s">
        <v>5731</v>
      </c>
      <c r="B1030" t="s">
        <v>6050</v>
      </c>
      <c r="C1030" t="s">
        <v>6349</v>
      </c>
      <c r="D1030">
        <v>2.8404258900000001</v>
      </c>
      <c r="E1030">
        <v>6.9886238900000004</v>
      </c>
      <c r="F1030">
        <v>4.1481979999999998</v>
      </c>
      <c r="G1030">
        <v>-1.8036190000000001</v>
      </c>
      <c r="H1030">
        <v>2.344579</v>
      </c>
      <c r="I1030">
        <v>352</v>
      </c>
      <c r="J1030" t="s">
        <v>4440</v>
      </c>
      <c r="P1030" t="b">
        <f t="shared" si="48"/>
        <v>0</v>
      </c>
      <c r="Q1030" t="b">
        <f t="shared" si="49"/>
        <v>0</v>
      </c>
      <c r="R1030" t="b">
        <f t="shared" si="50"/>
        <v>0</v>
      </c>
    </row>
    <row r="1031" spans="1:18" x14ac:dyDescent="0.25">
      <c r="A1031" t="s">
        <v>437</v>
      </c>
      <c r="B1031" t="s">
        <v>2914</v>
      </c>
      <c r="C1031" t="s">
        <v>4374</v>
      </c>
      <c r="D1031">
        <v>4.4655562867</v>
      </c>
      <c r="E1031">
        <v>7.9313732866999898</v>
      </c>
      <c r="F1031">
        <v>3.4658169999999999</v>
      </c>
      <c r="G1031">
        <v>-1.3372850000000001</v>
      </c>
      <c r="H1031">
        <v>2.1285319999999999</v>
      </c>
      <c r="I1031">
        <v>68</v>
      </c>
      <c r="J1031" t="s">
        <v>4440</v>
      </c>
      <c r="P1031" t="b">
        <f t="shared" si="48"/>
        <v>0</v>
      </c>
      <c r="Q1031" t="b">
        <f t="shared" si="49"/>
        <v>0</v>
      </c>
      <c r="R1031" t="b">
        <f t="shared" si="50"/>
        <v>0</v>
      </c>
    </row>
    <row r="1032" spans="1:18" x14ac:dyDescent="0.25">
      <c r="A1032" t="s">
        <v>5789</v>
      </c>
      <c r="B1032" t="s">
        <v>6108</v>
      </c>
      <c r="C1032" t="s">
        <v>6405</v>
      </c>
      <c r="D1032">
        <v>4.2703442819999999</v>
      </c>
      <c r="E1032">
        <v>7.4606542820000001</v>
      </c>
      <c r="F1032">
        <v>3.1903100000000002</v>
      </c>
      <c r="G1032">
        <v>-1.499179</v>
      </c>
      <c r="H1032">
        <v>1.6911309999999999</v>
      </c>
      <c r="I1032">
        <v>80</v>
      </c>
      <c r="J1032" t="s">
        <v>4440</v>
      </c>
      <c r="P1032" t="b">
        <f t="shared" si="48"/>
        <v>0</v>
      </c>
      <c r="Q1032" t="b">
        <f t="shared" si="49"/>
        <v>0</v>
      </c>
      <c r="R1032" t="b">
        <f t="shared" si="50"/>
        <v>0</v>
      </c>
    </row>
    <row r="1033" spans="1:18" x14ac:dyDescent="0.25">
      <c r="A1033" t="s">
        <v>4760</v>
      </c>
      <c r="B1033" t="s">
        <v>5376</v>
      </c>
      <c r="C1033" t="s">
        <v>5377</v>
      </c>
      <c r="D1033">
        <v>2.8648395279000001</v>
      </c>
      <c r="E1033">
        <v>6.7192385279</v>
      </c>
      <c r="F1033">
        <v>3.8543989999999999</v>
      </c>
      <c r="G1033">
        <v>-1.3870640000000001</v>
      </c>
      <c r="H1033">
        <v>2.4673349999999998</v>
      </c>
      <c r="I1033">
        <v>110</v>
      </c>
      <c r="J1033" t="s">
        <v>4440</v>
      </c>
      <c r="P1033" t="b">
        <f t="shared" si="48"/>
        <v>0</v>
      </c>
      <c r="Q1033" t="b">
        <f t="shared" si="49"/>
        <v>0</v>
      </c>
      <c r="R1033" t="b">
        <f t="shared" si="50"/>
        <v>0</v>
      </c>
    </row>
    <row r="1034" spans="1:18" x14ac:dyDescent="0.25">
      <c r="A1034" t="s">
        <v>4630</v>
      </c>
      <c r="B1034" t="s">
        <v>4656</v>
      </c>
      <c r="C1034" t="s">
        <v>5035</v>
      </c>
      <c r="D1034">
        <v>2.6801641723999898</v>
      </c>
      <c r="E1034">
        <v>5.3958761723999897</v>
      </c>
      <c r="F1034">
        <v>2.7157119999999999</v>
      </c>
      <c r="G1034">
        <v>0.181668</v>
      </c>
      <c r="H1034">
        <v>2.8973800000000001</v>
      </c>
      <c r="I1034">
        <v>104</v>
      </c>
      <c r="J1034" t="s">
        <v>4440</v>
      </c>
      <c r="P1034" t="b">
        <f t="shared" si="48"/>
        <v>0</v>
      </c>
      <c r="Q1034" t="b">
        <f t="shared" si="49"/>
        <v>0</v>
      </c>
      <c r="R1034" t="b">
        <f t="shared" si="50"/>
        <v>0</v>
      </c>
    </row>
    <row r="1035" spans="1:18" x14ac:dyDescent="0.25">
      <c r="A1035" t="s">
        <v>5015</v>
      </c>
      <c r="B1035" t="s">
        <v>5635</v>
      </c>
      <c r="C1035" t="s">
        <v>5636</v>
      </c>
      <c r="D1035">
        <v>2.1427680895999899</v>
      </c>
      <c r="E1035">
        <v>6.0204380895999998</v>
      </c>
      <c r="F1035">
        <v>3.8776700000000002</v>
      </c>
      <c r="G1035">
        <v>-0.86084099999999997</v>
      </c>
      <c r="H1035">
        <v>3.016829</v>
      </c>
      <c r="I1035">
        <v>62</v>
      </c>
      <c r="J1035" t="s">
        <v>4440</v>
      </c>
      <c r="P1035" t="b">
        <f t="shared" si="48"/>
        <v>0</v>
      </c>
      <c r="Q1035" t="b">
        <f t="shared" si="49"/>
        <v>0</v>
      </c>
      <c r="R1035" t="b">
        <f t="shared" si="50"/>
        <v>0</v>
      </c>
    </row>
    <row r="1036" spans="1:18" x14ac:dyDescent="0.25">
      <c r="A1036" t="s">
        <v>1172</v>
      </c>
      <c r="B1036" t="s">
        <v>1554</v>
      </c>
      <c r="C1036" t="s">
        <v>3043</v>
      </c>
      <c r="D1036">
        <v>3.5849491096000001</v>
      </c>
      <c r="E1036">
        <v>6.7166921096000003</v>
      </c>
      <c r="F1036">
        <v>3.13174299999999</v>
      </c>
      <c r="G1036">
        <v>-0.47048400000000001</v>
      </c>
      <c r="H1036">
        <v>2.6612589999999998</v>
      </c>
      <c r="I1036">
        <v>60</v>
      </c>
      <c r="J1036" t="s">
        <v>4440</v>
      </c>
      <c r="P1036" t="b">
        <f t="shared" si="48"/>
        <v>0</v>
      </c>
      <c r="Q1036" t="b">
        <f t="shared" si="49"/>
        <v>0</v>
      </c>
      <c r="R1036" t="b">
        <f t="shared" si="50"/>
        <v>0</v>
      </c>
    </row>
    <row r="1037" spans="1:18" x14ac:dyDescent="0.25">
      <c r="A1037" t="s">
        <v>1487</v>
      </c>
      <c r="B1037" t="s">
        <v>2940</v>
      </c>
      <c r="C1037" t="s">
        <v>4397</v>
      </c>
      <c r="D1037">
        <v>3.5177892356</v>
      </c>
      <c r="E1037">
        <v>6.6555732356000004</v>
      </c>
      <c r="F1037">
        <v>3.1377839999999999</v>
      </c>
      <c r="G1037">
        <v>-0.62245300000000003</v>
      </c>
      <c r="H1037">
        <v>2.5153310000000002</v>
      </c>
      <c r="I1037">
        <v>60</v>
      </c>
      <c r="J1037" t="s">
        <v>4440</v>
      </c>
      <c r="P1037" t="b">
        <f t="shared" si="48"/>
        <v>0</v>
      </c>
      <c r="Q1037" t="b">
        <f t="shared" si="49"/>
        <v>0</v>
      </c>
      <c r="R1037" t="b">
        <f t="shared" si="50"/>
        <v>0</v>
      </c>
    </row>
    <row r="1038" spans="1:18" x14ac:dyDescent="0.25">
      <c r="A1038" t="s">
        <v>5810</v>
      </c>
      <c r="B1038" t="s">
        <v>6129</v>
      </c>
      <c r="C1038" t="s">
        <v>6425</v>
      </c>
      <c r="D1038">
        <v>3.0660164297999999</v>
      </c>
      <c r="E1038">
        <v>5.9977484297999997</v>
      </c>
      <c r="F1038">
        <v>2.9317319999999998</v>
      </c>
      <c r="G1038">
        <v>-0.216805</v>
      </c>
      <c r="H1038">
        <v>2.7149269999999999</v>
      </c>
      <c r="I1038">
        <v>100</v>
      </c>
      <c r="J1038" t="s">
        <v>4440</v>
      </c>
      <c r="P1038" t="b">
        <f t="shared" si="48"/>
        <v>0</v>
      </c>
      <c r="Q1038" t="b">
        <f t="shared" si="49"/>
        <v>0</v>
      </c>
      <c r="R1038" t="b">
        <f t="shared" si="50"/>
        <v>0</v>
      </c>
    </row>
    <row r="1039" spans="1:18" x14ac:dyDescent="0.25">
      <c r="A1039" t="s">
        <v>57</v>
      </c>
      <c r="B1039" t="s">
        <v>2602</v>
      </c>
      <c r="C1039" t="s">
        <v>4075</v>
      </c>
      <c r="D1039">
        <v>2.3910710916000002</v>
      </c>
      <c r="E1039">
        <v>4.8640470915999998</v>
      </c>
      <c r="F1039">
        <v>2.4729760000000001</v>
      </c>
      <c r="G1039">
        <v>0.83471200000000001</v>
      </c>
      <c r="H1039">
        <v>3.3076880000000002</v>
      </c>
      <c r="I1039">
        <v>46</v>
      </c>
      <c r="J1039" t="s">
        <v>4440</v>
      </c>
      <c r="P1039" t="b">
        <f t="shared" si="48"/>
        <v>0</v>
      </c>
      <c r="Q1039" t="b">
        <f t="shared" si="49"/>
        <v>0</v>
      </c>
      <c r="R1039" t="b">
        <f t="shared" si="50"/>
        <v>0</v>
      </c>
    </row>
    <row r="1040" spans="1:18" x14ac:dyDescent="0.25">
      <c r="A1040" t="s">
        <v>4985</v>
      </c>
      <c r="B1040" t="s">
        <v>5090</v>
      </c>
      <c r="C1040" t="s">
        <v>5091</v>
      </c>
      <c r="D1040">
        <v>0.89455501749999999</v>
      </c>
      <c r="E1040">
        <v>5.2695390174999996</v>
      </c>
      <c r="F1040">
        <v>4.3749839999999898</v>
      </c>
      <c r="G1040">
        <v>-8.8729000000000002E-2</v>
      </c>
      <c r="H1040">
        <v>4.2862549999999997</v>
      </c>
      <c r="I1040">
        <v>189</v>
      </c>
      <c r="J1040" t="s">
        <v>4440</v>
      </c>
      <c r="P1040" t="b">
        <f t="shared" si="48"/>
        <v>0</v>
      </c>
      <c r="Q1040" t="b">
        <f t="shared" si="49"/>
        <v>0</v>
      </c>
      <c r="R1040" t="b">
        <f t="shared" si="50"/>
        <v>0</v>
      </c>
    </row>
    <row r="1041" spans="1:18" x14ac:dyDescent="0.25">
      <c r="A1041" t="s">
        <v>5032</v>
      </c>
      <c r="B1041" t="s">
        <v>5041</v>
      </c>
      <c r="C1041" t="s">
        <v>5042</v>
      </c>
      <c r="D1041">
        <v>3.2415660264999899</v>
      </c>
      <c r="E1041">
        <v>5.9783600264999999</v>
      </c>
      <c r="F1041">
        <v>2.7367940000000002</v>
      </c>
      <c r="G1041">
        <v>-0.35022300000000001</v>
      </c>
      <c r="H1041">
        <v>2.386571</v>
      </c>
      <c r="I1041">
        <v>52</v>
      </c>
      <c r="J1041" t="s">
        <v>4440</v>
      </c>
      <c r="P1041" t="b">
        <f t="shared" si="48"/>
        <v>0</v>
      </c>
      <c r="Q1041" t="b">
        <f t="shared" si="49"/>
        <v>0</v>
      </c>
      <c r="R1041" t="b">
        <f t="shared" si="50"/>
        <v>0</v>
      </c>
    </row>
    <row r="1042" spans="1:18" x14ac:dyDescent="0.25">
      <c r="A1042" t="s">
        <v>1489</v>
      </c>
      <c r="B1042" t="s">
        <v>2751</v>
      </c>
      <c r="C1042" t="s">
        <v>4218</v>
      </c>
      <c r="D1042">
        <v>2.55247981859999</v>
      </c>
      <c r="E1042">
        <v>6.2360298185999996</v>
      </c>
      <c r="F1042">
        <v>3.6835499999999999</v>
      </c>
      <c r="G1042">
        <v>-1.290527</v>
      </c>
      <c r="H1042">
        <v>2.3930229999999999</v>
      </c>
      <c r="I1042">
        <v>240</v>
      </c>
      <c r="J1042" t="s">
        <v>4440</v>
      </c>
      <c r="P1042" t="b">
        <f t="shared" si="48"/>
        <v>0</v>
      </c>
      <c r="Q1042" t="b">
        <f t="shared" si="49"/>
        <v>0</v>
      </c>
      <c r="R1042" t="b">
        <f t="shared" si="50"/>
        <v>0</v>
      </c>
    </row>
    <row r="1043" spans="1:18" x14ac:dyDescent="0.25">
      <c r="A1043" t="s">
        <v>5849</v>
      </c>
      <c r="B1043" t="s">
        <v>6168</v>
      </c>
      <c r="C1043" t="s">
        <v>6462</v>
      </c>
      <c r="D1043">
        <v>3.2630832567999901</v>
      </c>
      <c r="E1043">
        <v>6.3720092567999904</v>
      </c>
      <c r="F1043">
        <v>3.1089259999999999</v>
      </c>
      <c r="G1043">
        <v>7.27E-4</v>
      </c>
      <c r="H1043">
        <v>3.1096529999999998</v>
      </c>
      <c r="I1043">
        <v>92</v>
      </c>
      <c r="J1043" t="s">
        <v>4440</v>
      </c>
      <c r="P1043" t="b">
        <f t="shared" si="48"/>
        <v>0</v>
      </c>
      <c r="Q1043" t="b">
        <f t="shared" si="49"/>
        <v>0</v>
      </c>
      <c r="R1043" t="b">
        <f t="shared" si="50"/>
        <v>0</v>
      </c>
    </row>
    <row r="1044" spans="1:18" x14ac:dyDescent="0.25">
      <c r="A1044" t="s">
        <v>1028</v>
      </c>
      <c r="B1044" t="s">
        <v>2320</v>
      </c>
      <c r="C1044" t="s">
        <v>3803</v>
      </c>
      <c r="D1044">
        <v>3.6831597636</v>
      </c>
      <c r="E1044">
        <v>7.0529187636000001</v>
      </c>
      <c r="F1044">
        <v>3.36975899999999</v>
      </c>
      <c r="G1044">
        <v>-0.74813399999999997</v>
      </c>
      <c r="H1044">
        <v>2.6216249999999999</v>
      </c>
      <c r="I1044">
        <v>45</v>
      </c>
      <c r="J1044" t="s">
        <v>4440</v>
      </c>
      <c r="P1044" t="b">
        <f t="shared" si="48"/>
        <v>0</v>
      </c>
      <c r="Q1044" t="b">
        <f t="shared" si="49"/>
        <v>0</v>
      </c>
      <c r="R1044" t="b">
        <f t="shared" si="50"/>
        <v>0</v>
      </c>
    </row>
    <row r="1045" spans="1:18" x14ac:dyDescent="0.25">
      <c r="A1045" t="s">
        <v>5695</v>
      </c>
      <c r="B1045" t="s">
        <v>6014</v>
      </c>
      <c r="C1045" t="s">
        <v>6316</v>
      </c>
      <c r="D1045">
        <v>2.5820329572999898</v>
      </c>
      <c r="E1045">
        <v>6.4554519572999904</v>
      </c>
      <c r="F1045">
        <v>3.8734190000000002</v>
      </c>
      <c r="G1045">
        <v>-1.197881</v>
      </c>
      <c r="H1045">
        <v>2.675538</v>
      </c>
      <c r="I1045">
        <v>94</v>
      </c>
      <c r="J1045" t="s">
        <v>4440</v>
      </c>
      <c r="P1045" t="b">
        <f t="shared" si="48"/>
        <v>0</v>
      </c>
      <c r="Q1045" t="b">
        <f t="shared" si="49"/>
        <v>0</v>
      </c>
      <c r="R1045" t="b">
        <f t="shared" si="50"/>
        <v>0</v>
      </c>
    </row>
    <row r="1046" spans="1:18" x14ac:dyDescent="0.25">
      <c r="A1046" t="s">
        <v>712</v>
      </c>
      <c r="B1046" t="s">
        <v>2930</v>
      </c>
      <c r="C1046" t="s">
        <v>4388</v>
      </c>
      <c r="D1046">
        <v>2.8979093899999899</v>
      </c>
      <c r="E1046">
        <v>6.8033023899999998</v>
      </c>
      <c r="F1046">
        <v>3.9053930000000001</v>
      </c>
      <c r="G1046">
        <v>-0.89143799999999995</v>
      </c>
      <c r="H1046">
        <v>3.0139550000000002</v>
      </c>
      <c r="I1046">
        <v>43</v>
      </c>
      <c r="J1046" t="s">
        <v>4440</v>
      </c>
      <c r="P1046" t="b">
        <f t="shared" si="48"/>
        <v>0</v>
      </c>
      <c r="Q1046" t="b">
        <f t="shared" si="49"/>
        <v>0</v>
      </c>
      <c r="R1046" t="b">
        <f t="shared" si="50"/>
        <v>0</v>
      </c>
    </row>
    <row r="1047" spans="1:18" x14ac:dyDescent="0.25">
      <c r="A1047" t="s">
        <v>4577</v>
      </c>
      <c r="B1047" t="s">
        <v>4697</v>
      </c>
      <c r="C1047" t="s">
        <v>5270</v>
      </c>
      <c r="D1047">
        <v>3.2421603134999901</v>
      </c>
      <c r="E1047">
        <v>6.8585063134999897</v>
      </c>
      <c r="F1047">
        <v>3.6163460000000001</v>
      </c>
      <c r="G1047">
        <v>-1.1571499999999999</v>
      </c>
      <c r="H1047">
        <v>2.4591959999999999</v>
      </c>
      <c r="I1047">
        <v>101</v>
      </c>
      <c r="J1047" t="s">
        <v>4440</v>
      </c>
      <c r="P1047" t="b">
        <f t="shared" si="48"/>
        <v>0</v>
      </c>
      <c r="Q1047" t="b">
        <f t="shared" si="49"/>
        <v>0</v>
      </c>
      <c r="R1047" t="b">
        <f t="shared" si="50"/>
        <v>0</v>
      </c>
    </row>
    <row r="1048" spans="1:18" x14ac:dyDescent="0.25">
      <c r="A1048" t="s">
        <v>4587</v>
      </c>
      <c r="B1048" t="s">
        <v>4689</v>
      </c>
      <c r="C1048" t="s">
        <v>5205</v>
      </c>
      <c r="D1048">
        <v>3.3438453413000002</v>
      </c>
      <c r="E1048">
        <v>5.3487703412999998</v>
      </c>
      <c r="F1048">
        <v>2.0049249999999899</v>
      </c>
      <c r="G1048">
        <v>2.3045599999999999</v>
      </c>
      <c r="H1048">
        <v>4.3094849999999996</v>
      </c>
      <c r="I1048">
        <v>30</v>
      </c>
      <c r="J1048" t="s">
        <v>4440</v>
      </c>
      <c r="P1048" t="b">
        <f t="shared" si="48"/>
        <v>0</v>
      </c>
      <c r="Q1048" t="b">
        <f t="shared" si="49"/>
        <v>0</v>
      </c>
      <c r="R1048" t="b">
        <f t="shared" si="50"/>
        <v>0</v>
      </c>
    </row>
    <row r="1049" spans="1:18" x14ac:dyDescent="0.25">
      <c r="A1049" t="s">
        <v>5906</v>
      </c>
      <c r="B1049" t="s">
        <v>6225</v>
      </c>
      <c r="C1049" t="s">
        <v>3962</v>
      </c>
      <c r="D1049">
        <v>2.69050151499999</v>
      </c>
      <c r="E1049">
        <v>6.6963895149999999</v>
      </c>
      <c r="F1049">
        <v>4.0058879999999997</v>
      </c>
      <c r="G1049">
        <v>-2.6675740000000001</v>
      </c>
      <c r="H1049">
        <v>1.338314</v>
      </c>
      <c r="I1049">
        <v>108</v>
      </c>
      <c r="J1049" t="s">
        <v>4440</v>
      </c>
      <c r="P1049" t="b">
        <f t="shared" si="48"/>
        <v>0</v>
      </c>
      <c r="Q1049" t="b">
        <f t="shared" si="49"/>
        <v>0</v>
      </c>
      <c r="R1049" t="b">
        <f t="shared" si="50"/>
        <v>0</v>
      </c>
    </row>
    <row r="1050" spans="1:18" x14ac:dyDescent="0.25">
      <c r="A1050" t="s">
        <v>1142</v>
      </c>
      <c r="B1050" t="s">
        <v>2368</v>
      </c>
      <c r="C1050" t="s">
        <v>3849</v>
      </c>
      <c r="D1050">
        <v>3.5136719668</v>
      </c>
      <c r="E1050">
        <v>6.3640389667999999</v>
      </c>
      <c r="F1050">
        <v>2.8503669999999999</v>
      </c>
      <c r="G1050">
        <v>-1.800138</v>
      </c>
      <c r="H1050">
        <v>1.0502290000000001</v>
      </c>
      <c r="I1050">
        <v>66</v>
      </c>
      <c r="J1050" t="s">
        <v>4440</v>
      </c>
      <c r="P1050" t="b">
        <f t="shared" si="48"/>
        <v>0</v>
      </c>
      <c r="Q1050" t="b">
        <f t="shared" si="49"/>
        <v>0</v>
      </c>
      <c r="R1050" t="b">
        <f t="shared" si="50"/>
        <v>0</v>
      </c>
    </row>
    <row r="1051" spans="1:18" x14ac:dyDescent="0.25">
      <c r="A1051" t="s">
        <v>929</v>
      </c>
      <c r="B1051" t="s">
        <v>2810</v>
      </c>
      <c r="C1051" t="s">
        <v>4274</v>
      </c>
      <c r="D1051">
        <v>3.7399011347000002</v>
      </c>
      <c r="E1051">
        <v>6.5509001347</v>
      </c>
      <c r="F1051">
        <v>2.8109989999999998</v>
      </c>
      <c r="G1051">
        <v>0.2467</v>
      </c>
      <c r="H1051">
        <v>3.0576989999999999</v>
      </c>
      <c r="I1051">
        <v>120</v>
      </c>
      <c r="J1051" t="s">
        <v>4440</v>
      </c>
      <c r="P1051" t="b">
        <f t="shared" si="48"/>
        <v>0</v>
      </c>
      <c r="Q1051" t="b">
        <f t="shared" si="49"/>
        <v>0</v>
      </c>
      <c r="R1051" t="b">
        <f t="shared" si="50"/>
        <v>0</v>
      </c>
    </row>
    <row r="1052" spans="1:18" x14ac:dyDescent="0.25">
      <c r="A1052" t="s">
        <v>5771</v>
      </c>
      <c r="B1052" t="s">
        <v>6090</v>
      </c>
      <c r="C1052" t="s">
        <v>6387</v>
      </c>
      <c r="D1052">
        <v>3.3231071359999902</v>
      </c>
      <c r="E1052">
        <v>6.9656331359999903</v>
      </c>
      <c r="F1052">
        <v>3.6425260000000002</v>
      </c>
      <c r="G1052">
        <v>-0.49098700000000001</v>
      </c>
      <c r="H1052">
        <v>3.1515390000000001</v>
      </c>
      <c r="I1052">
        <v>112</v>
      </c>
      <c r="J1052" t="s">
        <v>4440</v>
      </c>
      <c r="P1052" t="b">
        <f t="shared" si="48"/>
        <v>0</v>
      </c>
      <c r="Q1052" t="b">
        <f t="shared" si="49"/>
        <v>0</v>
      </c>
      <c r="R1052" t="b">
        <f t="shared" si="50"/>
        <v>0</v>
      </c>
    </row>
    <row r="1053" spans="1:18" x14ac:dyDescent="0.25">
      <c r="A1053" t="s">
        <v>412</v>
      </c>
      <c r="B1053" t="s">
        <v>1837</v>
      </c>
      <c r="C1053" t="s">
        <v>3326</v>
      </c>
      <c r="D1053">
        <v>2.4353930200999998</v>
      </c>
      <c r="E1053">
        <v>5.6932070201</v>
      </c>
      <c r="F1053">
        <v>3.25781399999999</v>
      </c>
      <c r="G1053">
        <v>-0.46555999999999997</v>
      </c>
      <c r="H1053">
        <v>2.7922539999999998</v>
      </c>
      <c r="I1053">
        <v>132</v>
      </c>
      <c r="J1053" t="s">
        <v>4440</v>
      </c>
      <c r="P1053" t="b">
        <f t="shared" si="48"/>
        <v>0</v>
      </c>
      <c r="Q1053" t="b">
        <f t="shared" si="49"/>
        <v>0</v>
      </c>
      <c r="R1053" t="b">
        <f t="shared" si="50"/>
        <v>0</v>
      </c>
    </row>
    <row r="1054" spans="1:18" x14ac:dyDescent="0.25">
      <c r="A1054" t="s">
        <v>5813</v>
      </c>
      <c r="B1054" t="s">
        <v>6132</v>
      </c>
      <c r="C1054" t="s">
        <v>6428</v>
      </c>
      <c r="D1054">
        <v>2.9738343300999999</v>
      </c>
      <c r="E1054">
        <v>6.7222843300999999</v>
      </c>
      <c r="F1054">
        <v>3.7484500000000001</v>
      </c>
      <c r="G1054">
        <v>-1.058886</v>
      </c>
      <c r="H1054">
        <v>2.6895639999999998</v>
      </c>
      <c r="I1054">
        <v>45</v>
      </c>
      <c r="J1054" t="s">
        <v>4440</v>
      </c>
      <c r="P1054" t="b">
        <f t="shared" si="48"/>
        <v>0</v>
      </c>
      <c r="Q1054" t="b">
        <f t="shared" si="49"/>
        <v>0</v>
      </c>
      <c r="R1054" t="b">
        <f t="shared" si="50"/>
        <v>0</v>
      </c>
    </row>
    <row r="1055" spans="1:18" x14ac:dyDescent="0.25">
      <c r="A1055" t="s">
        <v>4756</v>
      </c>
      <c r="B1055" t="s">
        <v>5284</v>
      </c>
      <c r="C1055" t="s">
        <v>5285</v>
      </c>
      <c r="D1055">
        <v>2.6678698806000001</v>
      </c>
      <c r="E1055">
        <v>6.8777818805999997</v>
      </c>
      <c r="F1055">
        <v>4.2099120000000001</v>
      </c>
      <c r="G1055">
        <v>-1.5579670000000001</v>
      </c>
      <c r="H1055">
        <v>2.651945</v>
      </c>
      <c r="I1055">
        <v>108</v>
      </c>
      <c r="J1055" t="s">
        <v>4440</v>
      </c>
      <c r="P1055" t="b">
        <f t="shared" si="48"/>
        <v>0</v>
      </c>
      <c r="Q1055" t="b">
        <f t="shared" si="49"/>
        <v>0</v>
      </c>
      <c r="R1055" t="b">
        <f t="shared" si="50"/>
        <v>0</v>
      </c>
    </row>
    <row r="1056" spans="1:18" x14ac:dyDescent="0.25">
      <c r="A1056" t="s">
        <v>4582</v>
      </c>
      <c r="B1056" t="s">
        <v>4671</v>
      </c>
      <c r="C1056" t="s">
        <v>5120</v>
      </c>
      <c r="D1056">
        <v>3.2514261437999998</v>
      </c>
      <c r="E1056">
        <v>5.5924801437999996</v>
      </c>
      <c r="F1056">
        <v>2.3410540000000002</v>
      </c>
      <c r="G1056">
        <v>-0.99247300000000005</v>
      </c>
      <c r="H1056">
        <v>1.348581</v>
      </c>
      <c r="I1056">
        <v>55</v>
      </c>
      <c r="J1056" t="s">
        <v>4440</v>
      </c>
      <c r="P1056" t="b">
        <f t="shared" si="48"/>
        <v>0</v>
      </c>
      <c r="Q1056" t="b">
        <f t="shared" si="49"/>
        <v>0</v>
      </c>
      <c r="R1056" t="b">
        <f t="shared" si="50"/>
        <v>0</v>
      </c>
    </row>
    <row r="1057" spans="1:18" x14ac:dyDescent="0.25">
      <c r="A1057" t="s">
        <v>5768</v>
      </c>
      <c r="B1057" t="s">
        <v>6087</v>
      </c>
      <c r="C1057" t="s">
        <v>6384</v>
      </c>
      <c r="D1057">
        <v>3.0766039004999999</v>
      </c>
      <c r="E1057">
        <v>6.2414539004999998</v>
      </c>
      <c r="F1057">
        <v>3.1648499999999999</v>
      </c>
      <c r="G1057">
        <v>-3.2144469999999998</v>
      </c>
      <c r="H1057">
        <v>-4.9597000000000002E-2</v>
      </c>
      <c r="I1057">
        <v>220</v>
      </c>
      <c r="J1057" t="s">
        <v>4440</v>
      </c>
      <c r="P1057" t="b">
        <f t="shared" si="48"/>
        <v>0</v>
      </c>
      <c r="Q1057" t="b">
        <f t="shared" si="49"/>
        <v>0</v>
      </c>
      <c r="R1057" t="b">
        <f t="shared" si="50"/>
        <v>0</v>
      </c>
    </row>
    <row r="1058" spans="1:18" x14ac:dyDescent="0.25">
      <c r="A1058" t="s">
        <v>5802</v>
      </c>
      <c r="B1058" t="s">
        <v>6121</v>
      </c>
      <c r="C1058" t="s">
        <v>6418</v>
      </c>
      <c r="D1058">
        <v>3.2204492919999899</v>
      </c>
      <c r="E1058">
        <v>6.1388632919999999</v>
      </c>
      <c r="F1058">
        <v>2.9184139999999998</v>
      </c>
      <c r="G1058">
        <v>-1.8001590000000001</v>
      </c>
      <c r="H1058">
        <v>1.118255</v>
      </c>
      <c r="I1058">
        <v>110</v>
      </c>
      <c r="J1058" t="s">
        <v>4440</v>
      </c>
      <c r="P1058" t="b">
        <f t="shared" si="48"/>
        <v>0</v>
      </c>
      <c r="Q1058" t="b">
        <f t="shared" si="49"/>
        <v>0</v>
      </c>
      <c r="R1058" t="b">
        <f t="shared" si="50"/>
        <v>0</v>
      </c>
    </row>
    <row r="1059" spans="1:18" x14ac:dyDescent="0.25">
      <c r="A1059" t="s">
        <v>4934</v>
      </c>
      <c r="B1059" t="s">
        <v>5093</v>
      </c>
      <c r="C1059" t="s">
        <v>5094</v>
      </c>
      <c r="D1059">
        <v>2.6096081135000002</v>
      </c>
      <c r="E1059">
        <v>4.9776411134999998</v>
      </c>
      <c r="F1059">
        <v>2.3680330000000001</v>
      </c>
      <c r="G1059">
        <v>0.46549400000000002</v>
      </c>
      <c r="H1059">
        <v>2.8335270000000001</v>
      </c>
      <c r="I1059">
        <v>72</v>
      </c>
      <c r="J1059" t="s">
        <v>4440</v>
      </c>
      <c r="P1059" t="b">
        <f t="shared" si="48"/>
        <v>0</v>
      </c>
      <c r="Q1059" t="b">
        <f t="shared" si="49"/>
        <v>0</v>
      </c>
      <c r="R1059" t="b">
        <f t="shared" si="50"/>
        <v>0</v>
      </c>
    </row>
    <row r="1060" spans="1:18" x14ac:dyDescent="0.25">
      <c r="A1060" t="s">
        <v>1233</v>
      </c>
      <c r="B1060" t="s">
        <v>2605</v>
      </c>
      <c r="C1060" t="s">
        <v>3608</v>
      </c>
      <c r="D1060">
        <v>2.7389793159</v>
      </c>
      <c r="E1060">
        <v>5.4050133158999998</v>
      </c>
      <c r="F1060">
        <v>2.6660339999999998</v>
      </c>
      <c r="G1060">
        <v>-2.0706039999999999</v>
      </c>
      <c r="H1060">
        <v>0.59543000000000001</v>
      </c>
      <c r="I1060">
        <v>156</v>
      </c>
      <c r="J1060" t="s">
        <v>4440</v>
      </c>
      <c r="P1060" t="b">
        <f t="shared" si="48"/>
        <v>0</v>
      </c>
      <c r="Q1060" t="b">
        <f t="shared" si="49"/>
        <v>0</v>
      </c>
      <c r="R1060" t="b">
        <f t="shared" si="50"/>
        <v>0</v>
      </c>
    </row>
    <row r="1061" spans="1:18" x14ac:dyDescent="0.25">
      <c r="A1061" t="s">
        <v>88</v>
      </c>
      <c r="B1061" t="s">
        <v>2121</v>
      </c>
      <c r="C1061" t="s">
        <v>3608</v>
      </c>
      <c r="D1061">
        <v>2.7406577582999998</v>
      </c>
      <c r="E1061">
        <v>5.6637557582999998</v>
      </c>
      <c r="F1061">
        <v>2.923098</v>
      </c>
      <c r="G1061">
        <v>-2.2996949999999998</v>
      </c>
      <c r="H1061">
        <v>0.62340300000000004</v>
      </c>
      <c r="I1061">
        <v>156</v>
      </c>
      <c r="J1061" t="s">
        <v>4440</v>
      </c>
      <c r="P1061" t="b">
        <f t="shared" si="48"/>
        <v>0</v>
      </c>
      <c r="Q1061" t="b">
        <f t="shared" si="49"/>
        <v>0</v>
      </c>
      <c r="R1061" t="b">
        <f t="shared" si="50"/>
        <v>0</v>
      </c>
    </row>
    <row r="1062" spans="1:18" x14ac:dyDescent="0.25">
      <c r="A1062" t="s">
        <v>1290</v>
      </c>
      <c r="B1062" t="s">
        <v>2032</v>
      </c>
      <c r="C1062" t="s">
        <v>3521</v>
      </c>
      <c r="D1062">
        <v>2.54948082359999</v>
      </c>
      <c r="E1062">
        <v>6.5743968235999999</v>
      </c>
      <c r="F1062">
        <v>4.0249160000000002</v>
      </c>
      <c r="G1062">
        <v>-1.466817</v>
      </c>
      <c r="H1062">
        <v>2.5580989999999999</v>
      </c>
      <c r="I1062">
        <v>84</v>
      </c>
      <c r="J1062" t="s">
        <v>4440</v>
      </c>
      <c r="P1062" t="b">
        <f t="shared" si="48"/>
        <v>0</v>
      </c>
      <c r="Q1062" t="b">
        <f t="shared" si="49"/>
        <v>0</v>
      </c>
      <c r="R1062" t="b">
        <f t="shared" si="50"/>
        <v>0</v>
      </c>
    </row>
    <row r="1063" spans="1:18" x14ac:dyDescent="0.25">
      <c r="A1063" t="s">
        <v>49</v>
      </c>
      <c r="B1063" t="s">
        <v>1968</v>
      </c>
      <c r="C1063" t="s">
        <v>3457</v>
      </c>
      <c r="D1063">
        <v>2.9199204626999999</v>
      </c>
      <c r="E1063">
        <v>5.7979664626999998</v>
      </c>
      <c r="F1063">
        <v>2.8780459999999999</v>
      </c>
      <c r="G1063">
        <v>-0.560527</v>
      </c>
      <c r="H1063">
        <v>2.3175189999999999</v>
      </c>
      <c r="I1063">
        <v>148</v>
      </c>
      <c r="J1063" t="s">
        <v>4440</v>
      </c>
      <c r="P1063" t="b">
        <f t="shared" si="48"/>
        <v>0</v>
      </c>
      <c r="Q1063" t="b">
        <f t="shared" si="49"/>
        <v>0</v>
      </c>
      <c r="R1063" t="b">
        <f t="shared" si="50"/>
        <v>0</v>
      </c>
    </row>
    <row r="1064" spans="1:18" x14ac:dyDescent="0.25">
      <c r="A1064" t="s">
        <v>1140</v>
      </c>
      <c r="B1064" t="s">
        <v>2576</v>
      </c>
      <c r="C1064" t="s">
        <v>4051</v>
      </c>
      <c r="D1064">
        <v>3.8029467182999999</v>
      </c>
      <c r="E1064">
        <v>6.4810077182999999</v>
      </c>
      <c r="F1064">
        <v>2.678061</v>
      </c>
      <c r="G1064">
        <v>-1.7422E-2</v>
      </c>
      <c r="H1064">
        <v>2.6606390000000002</v>
      </c>
      <c r="I1064">
        <v>48</v>
      </c>
      <c r="J1064" t="s">
        <v>4440</v>
      </c>
      <c r="P1064" t="b">
        <f t="shared" si="48"/>
        <v>0</v>
      </c>
      <c r="Q1064" t="b">
        <f t="shared" si="49"/>
        <v>0</v>
      </c>
      <c r="R1064" t="b">
        <f t="shared" si="50"/>
        <v>0</v>
      </c>
    </row>
    <row r="1065" spans="1:18" x14ac:dyDescent="0.25">
      <c r="A1065" t="s">
        <v>223</v>
      </c>
      <c r="B1065" t="s">
        <v>2952</v>
      </c>
      <c r="C1065" t="s">
        <v>4408</v>
      </c>
      <c r="D1065">
        <v>3.2357503361000002</v>
      </c>
      <c r="E1065">
        <v>5.6648853361000002</v>
      </c>
      <c r="F1065">
        <v>2.429135</v>
      </c>
      <c r="G1065">
        <v>1.7690999999999998E-2</v>
      </c>
      <c r="H1065">
        <v>2.4468260000000002</v>
      </c>
      <c r="I1065">
        <v>110</v>
      </c>
      <c r="J1065" t="s">
        <v>4440</v>
      </c>
      <c r="P1065" t="b">
        <f t="shared" si="48"/>
        <v>0</v>
      </c>
      <c r="Q1065" t="b">
        <f t="shared" si="49"/>
        <v>0</v>
      </c>
      <c r="R1065" t="b">
        <f t="shared" si="50"/>
        <v>0</v>
      </c>
    </row>
    <row r="1066" spans="1:18" x14ac:dyDescent="0.25">
      <c r="A1066" t="s">
        <v>550</v>
      </c>
      <c r="B1066" t="s">
        <v>2431</v>
      </c>
      <c r="C1066" t="s">
        <v>3910</v>
      </c>
      <c r="D1066">
        <v>3.2258503747999998</v>
      </c>
      <c r="E1066">
        <v>6.7874893747999998</v>
      </c>
      <c r="F1066">
        <v>3.561639</v>
      </c>
      <c r="G1066">
        <v>-0.75756100000000004</v>
      </c>
      <c r="H1066">
        <v>2.8040780000000001</v>
      </c>
      <c r="I1066">
        <v>144</v>
      </c>
      <c r="J1066" t="s">
        <v>4440</v>
      </c>
      <c r="P1066" t="b">
        <f t="shared" si="48"/>
        <v>0</v>
      </c>
      <c r="Q1066" t="b">
        <f t="shared" si="49"/>
        <v>0</v>
      </c>
      <c r="R1066" t="b">
        <f t="shared" si="50"/>
        <v>0</v>
      </c>
    </row>
    <row r="1067" spans="1:18" x14ac:dyDescent="0.25">
      <c r="A1067" t="s">
        <v>1101</v>
      </c>
      <c r="B1067" t="s">
        <v>1618</v>
      </c>
      <c r="C1067" t="s">
        <v>3108</v>
      </c>
      <c r="D1067">
        <v>2.5007218295999998</v>
      </c>
      <c r="E1067">
        <v>6.3119938296000004</v>
      </c>
      <c r="F1067">
        <v>3.8112720000000002</v>
      </c>
      <c r="G1067">
        <v>-0.85745300000000002</v>
      </c>
      <c r="H1067">
        <v>2.9538190000000002</v>
      </c>
      <c r="I1067">
        <v>73</v>
      </c>
      <c r="J1067" t="s">
        <v>4440</v>
      </c>
      <c r="P1067" t="b">
        <f t="shared" si="48"/>
        <v>0</v>
      </c>
      <c r="Q1067" t="b">
        <f t="shared" si="49"/>
        <v>0</v>
      </c>
      <c r="R1067" t="b">
        <f t="shared" si="50"/>
        <v>0</v>
      </c>
    </row>
    <row r="1068" spans="1:18" x14ac:dyDescent="0.25">
      <c r="A1068" t="s">
        <v>4780</v>
      </c>
      <c r="B1068" t="s">
        <v>5439</v>
      </c>
      <c r="C1068" t="s">
        <v>5440</v>
      </c>
      <c r="D1068">
        <v>2.22889018149999</v>
      </c>
      <c r="E1068">
        <v>5.5213011814999904</v>
      </c>
      <c r="F1068">
        <v>3.292411</v>
      </c>
      <c r="G1068">
        <v>3.8261000000000003E-2</v>
      </c>
      <c r="H1068">
        <v>3.3306719999999999</v>
      </c>
      <c r="I1068">
        <v>67</v>
      </c>
      <c r="J1068" t="s">
        <v>4440</v>
      </c>
      <c r="P1068" t="b">
        <f t="shared" si="48"/>
        <v>0</v>
      </c>
      <c r="Q1068" t="b">
        <f t="shared" si="49"/>
        <v>0</v>
      </c>
      <c r="R1068" t="b">
        <f t="shared" si="50"/>
        <v>0</v>
      </c>
    </row>
    <row r="1069" spans="1:18" x14ac:dyDescent="0.25">
      <c r="A1069" t="s">
        <v>312</v>
      </c>
      <c r="B1069" t="s">
        <v>1794</v>
      </c>
      <c r="C1069" t="s">
        <v>3283</v>
      </c>
      <c r="D1069">
        <v>2.4175060115999898</v>
      </c>
      <c r="E1069">
        <v>5.9346700115999997</v>
      </c>
      <c r="F1069">
        <v>3.5171640000000002</v>
      </c>
      <c r="G1069">
        <v>-0.38879200000000003</v>
      </c>
      <c r="H1069">
        <v>3.1283720000000002</v>
      </c>
      <c r="I1069">
        <v>73</v>
      </c>
      <c r="J1069" t="s">
        <v>4440</v>
      </c>
      <c r="P1069" t="b">
        <f t="shared" si="48"/>
        <v>0</v>
      </c>
      <c r="Q1069" t="b">
        <f t="shared" si="49"/>
        <v>0</v>
      </c>
      <c r="R1069" t="b">
        <f t="shared" si="50"/>
        <v>0</v>
      </c>
    </row>
    <row r="1070" spans="1:18" x14ac:dyDescent="0.25">
      <c r="A1070" t="s">
        <v>1048</v>
      </c>
      <c r="B1070" t="s">
        <v>1875</v>
      </c>
      <c r="C1070" t="s">
        <v>3364</v>
      </c>
      <c r="D1070">
        <v>2.2309697246</v>
      </c>
      <c r="E1070">
        <v>5.4762157246000003</v>
      </c>
      <c r="F1070">
        <v>3.2452459999999999</v>
      </c>
      <c r="G1070">
        <v>-0.63592199999999999</v>
      </c>
      <c r="H1070">
        <v>2.609324</v>
      </c>
      <c r="I1070">
        <v>54</v>
      </c>
      <c r="J1070" t="s">
        <v>4440</v>
      </c>
      <c r="P1070" t="b">
        <f t="shared" si="48"/>
        <v>0</v>
      </c>
      <c r="Q1070" t="b">
        <f t="shared" si="49"/>
        <v>0</v>
      </c>
      <c r="R1070" t="b">
        <f t="shared" si="50"/>
        <v>0</v>
      </c>
    </row>
    <row r="1071" spans="1:18" x14ac:dyDescent="0.25">
      <c r="A1071" t="s">
        <v>182</v>
      </c>
      <c r="B1071" t="s">
        <v>2056</v>
      </c>
      <c r="C1071" t="s">
        <v>3545</v>
      </c>
      <c r="D1071">
        <v>3.7869437239999901</v>
      </c>
      <c r="E1071">
        <v>7.8464727239999998</v>
      </c>
      <c r="F1071">
        <v>4.0595290000000004</v>
      </c>
      <c r="G1071">
        <v>-1.6821680000000001</v>
      </c>
      <c r="H1071">
        <v>2.3773610000000001</v>
      </c>
      <c r="I1071">
        <v>176</v>
      </c>
      <c r="J1071" t="s">
        <v>4440</v>
      </c>
      <c r="P1071" t="b">
        <f t="shared" si="48"/>
        <v>0</v>
      </c>
      <c r="Q1071" t="b">
        <f t="shared" si="49"/>
        <v>0</v>
      </c>
      <c r="R1071" t="b">
        <f t="shared" si="50"/>
        <v>0</v>
      </c>
    </row>
    <row r="1072" spans="1:18" x14ac:dyDescent="0.25">
      <c r="A1072" t="s">
        <v>969</v>
      </c>
      <c r="B1072" t="s">
        <v>1648</v>
      </c>
      <c r="C1072" t="s">
        <v>3137</v>
      </c>
      <c r="D1072">
        <v>1.8859822602999901</v>
      </c>
      <c r="E1072">
        <v>5.5435472602999996</v>
      </c>
      <c r="F1072">
        <v>3.657565</v>
      </c>
      <c r="G1072">
        <v>-0.49990400000000002</v>
      </c>
      <c r="H1072">
        <v>3.1576610000000001</v>
      </c>
      <c r="I1072">
        <v>58</v>
      </c>
      <c r="J1072" t="s">
        <v>4440</v>
      </c>
      <c r="P1072" t="b">
        <f t="shared" si="48"/>
        <v>0</v>
      </c>
      <c r="Q1072" t="b">
        <f t="shared" si="49"/>
        <v>0</v>
      </c>
      <c r="R1072" t="b">
        <f t="shared" si="50"/>
        <v>0</v>
      </c>
    </row>
    <row r="1073" spans="1:18" x14ac:dyDescent="0.25">
      <c r="A1073" t="s">
        <v>5753</v>
      </c>
      <c r="B1073" t="s">
        <v>6072</v>
      </c>
      <c r="C1073" t="s">
        <v>6371</v>
      </c>
      <c r="D1073">
        <v>2.7861307837999898</v>
      </c>
      <c r="E1073">
        <v>6.7593947837999897</v>
      </c>
      <c r="F1073">
        <v>3.9732639999999999</v>
      </c>
      <c r="G1073">
        <v>-1.095458</v>
      </c>
      <c r="H1073">
        <v>2.8778060000000001</v>
      </c>
      <c r="I1073">
        <v>132</v>
      </c>
      <c r="J1073" t="s">
        <v>4440</v>
      </c>
      <c r="P1073" t="b">
        <f t="shared" si="48"/>
        <v>0</v>
      </c>
      <c r="Q1073" t="b">
        <f t="shared" si="49"/>
        <v>0</v>
      </c>
      <c r="R1073" t="b">
        <f t="shared" si="50"/>
        <v>0</v>
      </c>
    </row>
    <row r="1074" spans="1:18" x14ac:dyDescent="0.25">
      <c r="A1074" t="s">
        <v>449</v>
      </c>
      <c r="B1074" t="s">
        <v>2238</v>
      </c>
      <c r="C1074" t="s">
        <v>3723</v>
      </c>
      <c r="D1074">
        <v>3.1233843614999901</v>
      </c>
      <c r="E1074">
        <v>6.4908293614999897</v>
      </c>
      <c r="F1074">
        <v>3.367445</v>
      </c>
      <c r="G1074">
        <v>7.3648000000000005E-2</v>
      </c>
      <c r="H1074">
        <v>3.441093</v>
      </c>
      <c r="I1074">
        <v>66</v>
      </c>
      <c r="J1074" t="s">
        <v>4440</v>
      </c>
      <c r="P1074" t="b">
        <f t="shared" si="48"/>
        <v>0</v>
      </c>
      <c r="Q1074" t="b">
        <f t="shared" si="49"/>
        <v>0</v>
      </c>
      <c r="R1074" t="b">
        <f t="shared" si="50"/>
        <v>0</v>
      </c>
    </row>
    <row r="1075" spans="1:18" x14ac:dyDescent="0.25">
      <c r="A1075" t="s">
        <v>592</v>
      </c>
      <c r="B1075" t="s">
        <v>2714</v>
      </c>
      <c r="C1075" t="s">
        <v>4182</v>
      </c>
      <c r="D1075">
        <v>2.4200347332000001</v>
      </c>
      <c r="E1075">
        <v>5.9950687332000001</v>
      </c>
      <c r="F1075">
        <v>3.575034</v>
      </c>
      <c r="G1075">
        <v>-0.99134500000000003</v>
      </c>
      <c r="H1075">
        <v>2.5836890000000001</v>
      </c>
      <c r="I1075">
        <v>121</v>
      </c>
      <c r="J1075" t="s">
        <v>4440</v>
      </c>
      <c r="P1075" t="b">
        <f t="shared" si="48"/>
        <v>0</v>
      </c>
      <c r="Q1075" t="b">
        <f t="shared" si="49"/>
        <v>0</v>
      </c>
      <c r="R1075" t="b">
        <f t="shared" si="50"/>
        <v>0</v>
      </c>
    </row>
    <row r="1076" spans="1:18" x14ac:dyDescent="0.25">
      <c r="A1076" t="s">
        <v>783</v>
      </c>
      <c r="B1076" t="s">
        <v>2654</v>
      </c>
      <c r="C1076" t="s">
        <v>4124</v>
      </c>
      <c r="D1076">
        <v>4.5938401105000004</v>
      </c>
      <c r="E1076">
        <v>6.4834601105000003</v>
      </c>
      <c r="F1076">
        <v>1.8896200000000001</v>
      </c>
      <c r="G1076">
        <v>-0.60213300000000003</v>
      </c>
      <c r="H1076">
        <v>1.287487</v>
      </c>
      <c r="I1076">
        <v>148</v>
      </c>
      <c r="J1076" t="s">
        <v>4440</v>
      </c>
      <c r="P1076" t="b">
        <f t="shared" si="48"/>
        <v>0</v>
      </c>
      <c r="Q1076" t="b">
        <f t="shared" si="49"/>
        <v>0</v>
      </c>
      <c r="R1076" t="b">
        <f t="shared" si="50"/>
        <v>0</v>
      </c>
    </row>
    <row r="1077" spans="1:18" x14ac:dyDescent="0.25">
      <c r="A1077" t="s">
        <v>420</v>
      </c>
      <c r="B1077" t="s">
        <v>2766</v>
      </c>
      <c r="C1077" t="s">
        <v>4232</v>
      </c>
      <c r="D1077">
        <v>2.4446858381999998</v>
      </c>
      <c r="E1077">
        <v>5.2115048381999998</v>
      </c>
      <c r="F1077">
        <v>2.7668189999999999</v>
      </c>
      <c r="G1077">
        <v>-0.60790599999999995</v>
      </c>
      <c r="H1077">
        <v>2.1589130000000001</v>
      </c>
      <c r="I1077">
        <v>134</v>
      </c>
      <c r="J1077" t="s">
        <v>4440</v>
      </c>
      <c r="P1077" t="b">
        <f t="shared" si="48"/>
        <v>0</v>
      </c>
      <c r="Q1077" t="b">
        <f t="shared" si="49"/>
        <v>0</v>
      </c>
      <c r="R1077" t="b">
        <f t="shared" si="50"/>
        <v>0</v>
      </c>
    </row>
    <row r="1078" spans="1:18" x14ac:dyDescent="0.25">
      <c r="A1078" t="s">
        <v>352</v>
      </c>
      <c r="B1078" t="s">
        <v>1831</v>
      </c>
      <c r="C1078" t="s">
        <v>3320</v>
      </c>
      <c r="D1078">
        <v>2.8536859478999999</v>
      </c>
      <c r="E1078">
        <v>2.9820889478999999</v>
      </c>
      <c r="F1078">
        <v>0.12840299999999999</v>
      </c>
      <c r="G1078">
        <v>0.62792599999999998</v>
      </c>
      <c r="H1078">
        <v>0.75632900000000003</v>
      </c>
      <c r="I1078">
        <v>90</v>
      </c>
      <c r="J1078" t="s">
        <v>4440</v>
      </c>
      <c r="P1078" t="b">
        <f t="shared" si="48"/>
        <v>0</v>
      </c>
      <c r="Q1078" t="b">
        <f t="shared" si="49"/>
        <v>0</v>
      </c>
      <c r="R1078" t="b">
        <f t="shared" si="50"/>
        <v>0</v>
      </c>
    </row>
    <row r="1079" spans="1:18" x14ac:dyDescent="0.25">
      <c r="A1079" t="s">
        <v>365</v>
      </c>
      <c r="B1079" t="s">
        <v>2444</v>
      </c>
      <c r="C1079" t="s">
        <v>3923</v>
      </c>
      <c r="D1079">
        <v>3.1253226003000001</v>
      </c>
      <c r="E1079">
        <v>5.7381316003</v>
      </c>
      <c r="F1079">
        <v>2.6128089999999999</v>
      </c>
      <c r="G1079">
        <v>0.116657</v>
      </c>
      <c r="H1079">
        <v>2.7294659999999999</v>
      </c>
      <c r="I1079">
        <v>28</v>
      </c>
      <c r="J1079" t="s">
        <v>4440</v>
      </c>
      <c r="P1079" t="b">
        <f t="shared" si="48"/>
        <v>0</v>
      </c>
      <c r="Q1079" t="b">
        <f t="shared" si="49"/>
        <v>0</v>
      </c>
      <c r="R1079" t="b">
        <f t="shared" si="50"/>
        <v>0</v>
      </c>
    </row>
    <row r="1080" spans="1:18" x14ac:dyDescent="0.25">
      <c r="A1080" t="s">
        <v>1325</v>
      </c>
      <c r="B1080" t="s">
        <v>2547</v>
      </c>
      <c r="C1080" t="s">
        <v>4022</v>
      </c>
      <c r="D1080">
        <v>3.3478291380999998</v>
      </c>
      <c r="E1080">
        <v>7.0546411381</v>
      </c>
      <c r="F1080">
        <v>3.7068120000000002</v>
      </c>
      <c r="G1080">
        <v>-0.89959199999999995</v>
      </c>
      <c r="H1080">
        <v>2.80722</v>
      </c>
      <c r="I1080">
        <v>84</v>
      </c>
      <c r="J1080" t="s">
        <v>4440</v>
      </c>
      <c r="P1080" t="b">
        <f t="shared" si="48"/>
        <v>0</v>
      </c>
      <c r="Q1080" t="b">
        <f t="shared" si="49"/>
        <v>0</v>
      </c>
      <c r="R1080" t="b">
        <f t="shared" si="50"/>
        <v>0</v>
      </c>
    </row>
    <row r="1081" spans="1:18" x14ac:dyDescent="0.25">
      <c r="A1081" t="s">
        <v>519</v>
      </c>
      <c r="B1081" t="s">
        <v>2452</v>
      </c>
      <c r="C1081" t="s">
        <v>3931</v>
      </c>
      <c r="D1081">
        <v>3.2776394707000001</v>
      </c>
      <c r="E1081">
        <v>6.5997124707000001</v>
      </c>
      <c r="F1081">
        <v>3.3220730000000001</v>
      </c>
      <c r="G1081">
        <v>-1.4481740000000001</v>
      </c>
      <c r="H1081">
        <v>1.873899</v>
      </c>
      <c r="I1081">
        <v>46</v>
      </c>
      <c r="J1081" t="s">
        <v>4440</v>
      </c>
      <c r="P1081" t="b">
        <f t="shared" si="48"/>
        <v>0</v>
      </c>
      <c r="Q1081" t="b">
        <f t="shared" si="49"/>
        <v>0</v>
      </c>
      <c r="R1081" t="b">
        <f t="shared" si="50"/>
        <v>0</v>
      </c>
    </row>
    <row r="1082" spans="1:18" x14ac:dyDescent="0.25">
      <c r="A1082" t="s">
        <v>26</v>
      </c>
      <c r="B1082" t="s">
        <v>2532</v>
      </c>
      <c r="C1082" t="s">
        <v>4008</v>
      </c>
      <c r="D1082">
        <v>2.6524736495000001</v>
      </c>
      <c r="E1082">
        <v>4.8757926495000001</v>
      </c>
      <c r="F1082">
        <v>2.223319</v>
      </c>
      <c r="G1082">
        <v>2.1616019999999998</v>
      </c>
      <c r="H1082">
        <v>4.3849210000000003</v>
      </c>
      <c r="I1082">
        <v>26</v>
      </c>
      <c r="J1082" t="s">
        <v>4440</v>
      </c>
      <c r="P1082" t="b">
        <f t="shared" si="48"/>
        <v>0</v>
      </c>
      <c r="Q1082" t="b">
        <f t="shared" si="49"/>
        <v>0</v>
      </c>
      <c r="R1082" t="b">
        <f t="shared" si="50"/>
        <v>0</v>
      </c>
    </row>
    <row r="1083" spans="1:18" x14ac:dyDescent="0.25">
      <c r="A1083" t="s">
        <v>1228</v>
      </c>
      <c r="B1083" t="s">
        <v>2340</v>
      </c>
      <c r="C1083" t="s">
        <v>3823</v>
      </c>
      <c r="D1083">
        <v>3.0059944887999999</v>
      </c>
      <c r="E1083">
        <v>5.5220064887999998</v>
      </c>
      <c r="F1083">
        <v>2.5160119999999999</v>
      </c>
      <c r="G1083">
        <v>1.3866080000000001</v>
      </c>
      <c r="H1083">
        <v>3.9026200000000002</v>
      </c>
      <c r="I1083">
        <v>36</v>
      </c>
      <c r="J1083" t="s">
        <v>4440</v>
      </c>
      <c r="P1083" t="b">
        <f t="shared" si="48"/>
        <v>0</v>
      </c>
      <c r="Q1083" t="b">
        <f t="shared" si="49"/>
        <v>0</v>
      </c>
      <c r="R1083" t="b">
        <f t="shared" si="50"/>
        <v>0</v>
      </c>
    </row>
    <row r="1084" spans="1:18" x14ac:dyDescent="0.25">
      <c r="A1084" t="s">
        <v>575</v>
      </c>
      <c r="B1084" t="s">
        <v>2879</v>
      </c>
      <c r="C1084" t="s">
        <v>4343</v>
      </c>
      <c r="D1084">
        <v>4.0643073127999996</v>
      </c>
      <c r="E1084">
        <v>7.4189573127999999</v>
      </c>
      <c r="F1084">
        <v>3.3546499999999999</v>
      </c>
      <c r="G1084">
        <v>-1.3929020000000001</v>
      </c>
      <c r="H1084">
        <v>1.961748</v>
      </c>
      <c r="I1084">
        <v>84</v>
      </c>
      <c r="J1084" t="s">
        <v>4440</v>
      </c>
      <c r="P1084" t="b">
        <f t="shared" si="48"/>
        <v>0</v>
      </c>
      <c r="Q1084" t="b">
        <f t="shared" si="49"/>
        <v>0</v>
      </c>
      <c r="R1084" t="b">
        <f t="shared" si="50"/>
        <v>0</v>
      </c>
    </row>
    <row r="1085" spans="1:18" x14ac:dyDescent="0.25">
      <c r="A1085" t="s">
        <v>764</v>
      </c>
      <c r="B1085" t="s">
        <v>1806</v>
      </c>
      <c r="C1085" t="s">
        <v>3295</v>
      </c>
      <c r="D1085">
        <v>2.4686678586999999</v>
      </c>
      <c r="E1085">
        <v>5.0619168587000001</v>
      </c>
      <c r="F1085">
        <v>2.5932490000000001</v>
      </c>
      <c r="G1085">
        <v>0.37948199999999999</v>
      </c>
      <c r="H1085">
        <v>2.972731</v>
      </c>
      <c r="I1085">
        <v>136</v>
      </c>
      <c r="J1085" t="s">
        <v>4440</v>
      </c>
      <c r="P1085" t="b">
        <f t="shared" si="48"/>
        <v>0</v>
      </c>
      <c r="Q1085" t="b">
        <f t="shared" si="49"/>
        <v>0</v>
      </c>
      <c r="R1085" t="b">
        <f t="shared" si="50"/>
        <v>0</v>
      </c>
    </row>
    <row r="1086" spans="1:18" x14ac:dyDescent="0.25">
      <c r="A1086" t="s">
        <v>250</v>
      </c>
      <c r="B1086" t="s">
        <v>2534</v>
      </c>
      <c r="C1086" t="s">
        <v>4009</v>
      </c>
      <c r="D1086">
        <v>2.9182543066000002</v>
      </c>
      <c r="E1086">
        <v>5.4344603066000001</v>
      </c>
      <c r="F1086">
        <v>2.5162059999999999</v>
      </c>
      <c r="G1086">
        <v>0.72943199999999997</v>
      </c>
      <c r="H1086">
        <v>3.245638</v>
      </c>
      <c r="I1086">
        <v>82</v>
      </c>
      <c r="J1086" t="s">
        <v>4440</v>
      </c>
      <c r="P1086" t="b">
        <f t="shared" si="48"/>
        <v>0</v>
      </c>
      <c r="Q1086" t="b">
        <f t="shared" si="49"/>
        <v>0</v>
      </c>
      <c r="R1086" t="b">
        <f t="shared" si="50"/>
        <v>0</v>
      </c>
    </row>
    <row r="1087" spans="1:18" x14ac:dyDescent="0.25">
      <c r="A1087" t="s">
        <v>4990</v>
      </c>
      <c r="B1087" t="s">
        <v>5527</v>
      </c>
      <c r="C1087" t="s">
        <v>3449</v>
      </c>
      <c r="D1087">
        <v>2.8242781880000001</v>
      </c>
      <c r="E1087">
        <v>5.3566181879999997</v>
      </c>
      <c r="F1087">
        <v>2.5323399999999898</v>
      </c>
      <c r="G1087">
        <v>1.315685</v>
      </c>
      <c r="H1087">
        <v>3.8480249999999998</v>
      </c>
      <c r="I1087">
        <v>36</v>
      </c>
      <c r="J1087" t="s">
        <v>4440</v>
      </c>
      <c r="P1087" t="b">
        <f t="shared" si="48"/>
        <v>0</v>
      </c>
      <c r="Q1087" t="b">
        <f t="shared" si="49"/>
        <v>0</v>
      </c>
      <c r="R1087" t="b">
        <f t="shared" si="50"/>
        <v>0</v>
      </c>
    </row>
    <row r="1088" spans="1:18" x14ac:dyDescent="0.25">
      <c r="A1088" t="s">
        <v>4632</v>
      </c>
      <c r="B1088" t="s">
        <v>4734</v>
      </c>
      <c r="C1088" t="s">
        <v>5475</v>
      </c>
      <c r="D1088">
        <v>3.4492621200000002</v>
      </c>
      <c r="E1088">
        <v>6.1509331200000004</v>
      </c>
      <c r="F1088">
        <v>2.7016710000000002</v>
      </c>
      <c r="G1088">
        <v>-1.897553</v>
      </c>
      <c r="H1088">
        <v>0.804118</v>
      </c>
      <c r="I1088">
        <v>232</v>
      </c>
      <c r="J1088" t="s">
        <v>4440</v>
      </c>
      <c r="P1088" t="b">
        <f t="shared" si="48"/>
        <v>0</v>
      </c>
      <c r="Q1088" t="b">
        <f t="shared" si="49"/>
        <v>0</v>
      </c>
      <c r="R1088" t="b">
        <f t="shared" si="50"/>
        <v>0</v>
      </c>
    </row>
    <row r="1089" spans="1:18" x14ac:dyDescent="0.25">
      <c r="A1089" t="s">
        <v>4964</v>
      </c>
      <c r="B1089" t="s">
        <v>5336</v>
      </c>
      <c r="C1089" t="s">
        <v>5337</v>
      </c>
      <c r="D1089">
        <v>3.4490344613999899</v>
      </c>
      <c r="E1089">
        <v>6.1632944613999996</v>
      </c>
      <c r="F1089">
        <v>2.7142599999999999</v>
      </c>
      <c r="G1089">
        <v>-1.8736379999999999</v>
      </c>
      <c r="H1089">
        <v>0.84062199999999998</v>
      </c>
      <c r="I1089">
        <v>232</v>
      </c>
      <c r="J1089" t="s">
        <v>4440</v>
      </c>
      <c r="P1089" t="b">
        <f t="shared" si="48"/>
        <v>0</v>
      </c>
      <c r="Q1089" t="b">
        <f t="shared" si="49"/>
        <v>0</v>
      </c>
      <c r="R1089" t="b">
        <f t="shared" si="50"/>
        <v>0</v>
      </c>
    </row>
    <row r="1090" spans="1:18" x14ac:dyDescent="0.25">
      <c r="A1090" t="s">
        <v>1475</v>
      </c>
      <c r="B1090" t="s">
        <v>2876</v>
      </c>
      <c r="C1090" t="s">
        <v>4340</v>
      </c>
      <c r="D1090">
        <v>3.4338511011999899</v>
      </c>
      <c r="E1090">
        <v>6.1328231011999996</v>
      </c>
      <c r="F1090">
        <v>2.6989719999999999</v>
      </c>
      <c r="G1090">
        <v>-1.877643</v>
      </c>
      <c r="H1090">
        <v>0.82132899999999998</v>
      </c>
      <c r="I1090">
        <v>232</v>
      </c>
      <c r="J1090" t="s">
        <v>4440</v>
      </c>
      <c r="P1090" t="b">
        <f t="shared" si="48"/>
        <v>0</v>
      </c>
      <c r="Q1090" t="b">
        <f t="shared" si="49"/>
        <v>0</v>
      </c>
      <c r="R1090" t="b">
        <f t="shared" si="50"/>
        <v>0</v>
      </c>
    </row>
    <row r="1091" spans="1:18" x14ac:dyDescent="0.25">
      <c r="A1091" t="s">
        <v>1460</v>
      </c>
      <c r="B1091" t="s">
        <v>2738</v>
      </c>
      <c r="C1091" t="s">
        <v>4205</v>
      </c>
      <c r="D1091">
        <v>2.7016317292999998</v>
      </c>
      <c r="E1091">
        <v>4.8942847292999998</v>
      </c>
      <c r="F1091">
        <v>2.192653</v>
      </c>
      <c r="G1091">
        <v>2.197962</v>
      </c>
      <c r="H1091">
        <v>4.3906150000000004</v>
      </c>
      <c r="I1091">
        <v>28</v>
      </c>
      <c r="J1091" t="s">
        <v>4440</v>
      </c>
      <c r="P1091" t="b">
        <f t="shared" ref="P1091:P1154" si="51">IF(AND($M$5 &lt; -D1091, $M$4 &gt; -E1091, F1091 &gt; 1.9, F1091 &lt; 2.5), TRUE, FALSE)</f>
        <v>0</v>
      </c>
      <c r="Q1091" t="b">
        <f t="shared" ref="Q1091:Q1154" si="52">IF(AND($M$6 &lt; -D1091, $M$4 &gt; -E1091, F1091 &gt; 1.9, F1091 &lt; 2.5), TRUE, FALSE)</f>
        <v>0</v>
      </c>
      <c r="R1091" t="b">
        <f t="shared" ref="R1091:R1154" si="53">IF(AND($M$7 &lt; -D1091, $M$4 &gt; -E1091, F1091 &gt; 1.9, F1091 &lt; 2.5), TRUE, FALSE)</f>
        <v>0</v>
      </c>
    </row>
    <row r="1092" spans="1:18" x14ac:dyDescent="0.25">
      <c r="A1092" t="s">
        <v>1359</v>
      </c>
      <c r="B1092" t="s">
        <v>2688</v>
      </c>
      <c r="C1092" t="s">
        <v>4158</v>
      </c>
      <c r="D1092">
        <v>3.9503348406000001</v>
      </c>
      <c r="E1092">
        <v>6.1361308405999999</v>
      </c>
      <c r="F1092">
        <v>2.1857959999999999</v>
      </c>
      <c r="G1092">
        <v>0.30210300000000001</v>
      </c>
      <c r="H1092">
        <v>2.4878990000000001</v>
      </c>
      <c r="I1092">
        <v>40</v>
      </c>
      <c r="J1092" t="s">
        <v>4440</v>
      </c>
      <c r="P1092" t="b">
        <f t="shared" si="51"/>
        <v>0</v>
      </c>
      <c r="Q1092" t="b">
        <f t="shared" si="52"/>
        <v>0</v>
      </c>
      <c r="R1092" t="b">
        <f t="shared" si="53"/>
        <v>0</v>
      </c>
    </row>
    <row r="1093" spans="1:18" x14ac:dyDescent="0.25">
      <c r="A1093" t="s">
        <v>294</v>
      </c>
      <c r="B1093" t="s">
        <v>2811</v>
      </c>
      <c r="C1093" t="s">
        <v>4275</v>
      </c>
      <c r="D1093">
        <v>3.2419775235999899</v>
      </c>
      <c r="E1093">
        <v>7.0882455235999897</v>
      </c>
      <c r="F1093">
        <v>3.8462679999999998</v>
      </c>
      <c r="G1093">
        <v>-1.2001230000000001</v>
      </c>
      <c r="H1093">
        <v>2.6461450000000002</v>
      </c>
      <c r="I1093">
        <v>33</v>
      </c>
      <c r="J1093" t="s">
        <v>4440</v>
      </c>
      <c r="P1093" t="b">
        <f t="shared" si="51"/>
        <v>0</v>
      </c>
      <c r="Q1093" t="b">
        <f t="shared" si="52"/>
        <v>0</v>
      </c>
      <c r="R1093" t="b">
        <f t="shared" si="53"/>
        <v>0</v>
      </c>
    </row>
    <row r="1094" spans="1:18" x14ac:dyDescent="0.25">
      <c r="A1094" t="s">
        <v>139</v>
      </c>
      <c r="B1094" t="s">
        <v>2064</v>
      </c>
      <c r="C1094" t="s">
        <v>3553</v>
      </c>
      <c r="D1094">
        <v>3.1102218922999998</v>
      </c>
      <c r="E1094">
        <v>6.6809178923000001</v>
      </c>
      <c r="F1094">
        <v>3.5706959999999999</v>
      </c>
      <c r="G1094">
        <v>-0.72286600000000001</v>
      </c>
      <c r="H1094">
        <v>2.8478300000000001</v>
      </c>
      <c r="I1094">
        <v>75</v>
      </c>
      <c r="J1094" t="s">
        <v>4440</v>
      </c>
      <c r="P1094" t="b">
        <f t="shared" si="51"/>
        <v>0</v>
      </c>
      <c r="Q1094" t="b">
        <f t="shared" si="52"/>
        <v>0</v>
      </c>
      <c r="R1094" t="b">
        <f t="shared" si="53"/>
        <v>0</v>
      </c>
    </row>
    <row r="1095" spans="1:18" x14ac:dyDescent="0.25">
      <c r="A1095" t="s">
        <v>185</v>
      </c>
      <c r="B1095" t="s">
        <v>1986</v>
      </c>
      <c r="C1095" t="s">
        <v>3475</v>
      </c>
      <c r="D1095">
        <v>3.89450193619999</v>
      </c>
      <c r="E1095">
        <v>6.1788739361999996</v>
      </c>
      <c r="F1095">
        <v>2.2843719999999998</v>
      </c>
      <c r="G1095">
        <v>-0.287495</v>
      </c>
      <c r="H1095">
        <v>1.996877</v>
      </c>
      <c r="I1095">
        <v>94</v>
      </c>
      <c r="J1095" t="s">
        <v>4440</v>
      </c>
      <c r="P1095" t="b">
        <f t="shared" si="51"/>
        <v>0</v>
      </c>
      <c r="Q1095" t="b">
        <f t="shared" si="52"/>
        <v>0</v>
      </c>
      <c r="R1095" t="b">
        <f t="shared" si="53"/>
        <v>0</v>
      </c>
    </row>
    <row r="1096" spans="1:18" x14ac:dyDescent="0.25">
      <c r="A1096" t="s">
        <v>5921</v>
      </c>
      <c r="B1096" t="s">
        <v>6240</v>
      </c>
      <c r="C1096" t="s">
        <v>6529</v>
      </c>
      <c r="D1096">
        <v>3.3814345356</v>
      </c>
      <c r="E1096">
        <v>7.2579145356000003</v>
      </c>
      <c r="F1096">
        <v>3.8764799999999999</v>
      </c>
      <c r="G1096">
        <v>-0.943523</v>
      </c>
      <c r="H1096">
        <v>2.932957</v>
      </c>
      <c r="I1096">
        <v>68</v>
      </c>
      <c r="J1096" t="s">
        <v>4440</v>
      </c>
      <c r="P1096" t="b">
        <f t="shared" si="51"/>
        <v>0</v>
      </c>
      <c r="Q1096" t="b">
        <f t="shared" si="52"/>
        <v>0</v>
      </c>
      <c r="R1096" t="b">
        <f t="shared" si="53"/>
        <v>0</v>
      </c>
    </row>
    <row r="1097" spans="1:18" x14ac:dyDescent="0.25">
      <c r="A1097" t="s">
        <v>5743</v>
      </c>
      <c r="B1097" t="s">
        <v>6062</v>
      </c>
      <c r="C1097" t="s">
        <v>6361</v>
      </c>
      <c r="D1097">
        <v>2.1748693401999999</v>
      </c>
      <c r="E1097">
        <v>6.2501823402000003</v>
      </c>
      <c r="F1097">
        <v>4.0753130000000004</v>
      </c>
      <c r="G1097">
        <v>-2.0106860000000002</v>
      </c>
      <c r="H1097">
        <v>2.0646270000000002</v>
      </c>
      <c r="I1097">
        <v>178</v>
      </c>
      <c r="J1097" t="s">
        <v>4440</v>
      </c>
      <c r="P1097" t="b">
        <f t="shared" si="51"/>
        <v>0</v>
      </c>
      <c r="Q1097" t="b">
        <f t="shared" si="52"/>
        <v>0</v>
      </c>
      <c r="R1097" t="b">
        <f t="shared" si="53"/>
        <v>0</v>
      </c>
    </row>
    <row r="1098" spans="1:18" x14ac:dyDescent="0.25">
      <c r="A1098" t="s">
        <v>5758</v>
      </c>
      <c r="B1098" t="s">
        <v>6077</v>
      </c>
      <c r="C1098" t="s">
        <v>6375</v>
      </c>
      <c r="D1098">
        <v>2.1487585482</v>
      </c>
      <c r="E1098">
        <v>6.2455095482000003</v>
      </c>
      <c r="F1098">
        <v>4.0967510000000003</v>
      </c>
      <c r="G1098">
        <v>-2.0775030000000001</v>
      </c>
      <c r="H1098">
        <v>2.0192480000000002</v>
      </c>
      <c r="I1098">
        <v>178</v>
      </c>
      <c r="J1098" t="s">
        <v>4440</v>
      </c>
      <c r="P1098" t="b">
        <f t="shared" si="51"/>
        <v>0</v>
      </c>
      <c r="Q1098" t="b">
        <f t="shared" si="52"/>
        <v>0</v>
      </c>
      <c r="R1098" t="b">
        <f t="shared" si="53"/>
        <v>0</v>
      </c>
    </row>
    <row r="1099" spans="1:18" x14ac:dyDescent="0.25">
      <c r="A1099" t="s">
        <v>5698</v>
      </c>
      <c r="B1099" t="s">
        <v>6017</v>
      </c>
      <c r="C1099" t="s">
        <v>6319</v>
      </c>
      <c r="D1099">
        <v>2.1422805565999998</v>
      </c>
      <c r="E1099">
        <v>6.2397275566000001</v>
      </c>
      <c r="F1099">
        <v>4.0974469999999998</v>
      </c>
      <c r="G1099">
        <v>-2.0141619999999998</v>
      </c>
      <c r="H1099">
        <v>2.0832850000000001</v>
      </c>
      <c r="I1099">
        <v>178</v>
      </c>
      <c r="J1099" t="s">
        <v>4440</v>
      </c>
      <c r="P1099" t="b">
        <f t="shared" si="51"/>
        <v>0</v>
      </c>
      <c r="Q1099" t="b">
        <f t="shared" si="52"/>
        <v>0</v>
      </c>
      <c r="R1099" t="b">
        <f t="shared" si="53"/>
        <v>0</v>
      </c>
    </row>
    <row r="1100" spans="1:18" x14ac:dyDescent="0.25">
      <c r="A1100" t="s">
        <v>4868</v>
      </c>
      <c r="B1100" t="s">
        <v>5264</v>
      </c>
      <c r="C1100" t="s">
        <v>5265</v>
      </c>
      <c r="D1100">
        <v>2.5835944689999901</v>
      </c>
      <c r="E1100">
        <v>5.0148044689999898</v>
      </c>
      <c r="F1100">
        <v>2.4312100000000001</v>
      </c>
      <c r="G1100">
        <v>1.568648</v>
      </c>
      <c r="H1100">
        <v>3.9998580000000001</v>
      </c>
      <c r="I1100">
        <v>60</v>
      </c>
      <c r="J1100" t="s">
        <v>4440</v>
      </c>
      <c r="P1100" t="b">
        <f t="shared" si="51"/>
        <v>0</v>
      </c>
      <c r="Q1100" t="b">
        <f t="shared" si="52"/>
        <v>0</v>
      </c>
      <c r="R1100" t="b">
        <f t="shared" si="53"/>
        <v>0</v>
      </c>
    </row>
    <row r="1101" spans="1:18" x14ac:dyDescent="0.25">
      <c r="A1101" t="s">
        <v>96</v>
      </c>
      <c r="B1101" t="s">
        <v>2049</v>
      </c>
      <c r="C1101" t="s">
        <v>3538</v>
      </c>
      <c r="D1101">
        <v>3.2518358797000002</v>
      </c>
      <c r="E1101">
        <v>5.5142478797000001</v>
      </c>
      <c r="F1101">
        <v>2.2624119999999999</v>
      </c>
      <c r="G1101">
        <v>-6.4577999999999997E-2</v>
      </c>
      <c r="H1101">
        <v>2.1978339999999998</v>
      </c>
      <c r="I1101">
        <v>112</v>
      </c>
      <c r="J1101" t="s">
        <v>4440</v>
      </c>
      <c r="P1101" t="b">
        <f t="shared" si="51"/>
        <v>0</v>
      </c>
      <c r="Q1101" t="b">
        <f t="shared" si="52"/>
        <v>0</v>
      </c>
      <c r="R1101" t="b">
        <f t="shared" si="53"/>
        <v>0</v>
      </c>
    </row>
    <row r="1102" spans="1:18" x14ac:dyDescent="0.25">
      <c r="A1102" t="s">
        <v>153</v>
      </c>
      <c r="B1102" t="s">
        <v>2240</v>
      </c>
      <c r="C1102" t="s">
        <v>3725</v>
      </c>
      <c r="D1102">
        <v>1.1166538455999899</v>
      </c>
      <c r="E1102">
        <v>5.6087368455999904</v>
      </c>
      <c r="F1102">
        <v>4.492083</v>
      </c>
      <c r="G1102">
        <v>-1.025013</v>
      </c>
      <c r="H1102">
        <v>3.4670700000000001</v>
      </c>
      <c r="I1102">
        <v>70</v>
      </c>
      <c r="J1102" t="s">
        <v>4440</v>
      </c>
      <c r="P1102" t="b">
        <f t="shared" si="51"/>
        <v>0</v>
      </c>
      <c r="Q1102" t="b">
        <f t="shared" si="52"/>
        <v>0</v>
      </c>
      <c r="R1102" t="b">
        <f t="shared" si="53"/>
        <v>0</v>
      </c>
    </row>
    <row r="1103" spans="1:18" x14ac:dyDescent="0.25">
      <c r="A1103" t="s">
        <v>4996</v>
      </c>
      <c r="B1103" t="s">
        <v>5317</v>
      </c>
      <c r="C1103" t="s">
        <v>4104</v>
      </c>
      <c r="D1103">
        <v>3.3226752209999999</v>
      </c>
      <c r="E1103">
        <v>6.8421662210000003</v>
      </c>
      <c r="F1103">
        <v>3.5194909999999999</v>
      </c>
      <c r="G1103">
        <v>-3.642395</v>
      </c>
      <c r="H1103">
        <v>-0.122904</v>
      </c>
      <c r="I1103">
        <v>72</v>
      </c>
      <c r="J1103" t="s">
        <v>4440</v>
      </c>
      <c r="P1103" t="b">
        <f t="shared" si="51"/>
        <v>0</v>
      </c>
      <c r="Q1103" t="b">
        <f t="shared" si="52"/>
        <v>0</v>
      </c>
      <c r="R1103" t="b">
        <f t="shared" si="53"/>
        <v>0</v>
      </c>
    </row>
    <row r="1104" spans="1:18" x14ac:dyDescent="0.25">
      <c r="A1104" t="s">
        <v>5765</v>
      </c>
      <c r="B1104" t="s">
        <v>6084</v>
      </c>
      <c r="C1104" t="s">
        <v>6381</v>
      </c>
      <c r="D1104">
        <v>3.3527197238999999</v>
      </c>
      <c r="E1104">
        <v>6.8276347239000001</v>
      </c>
      <c r="F1104">
        <v>3.4749150000000002</v>
      </c>
      <c r="G1104">
        <v>-3.6395550000000001</v>
      </c>
      <c r="H1104">
        <v>-0.16464000000000001</v>
      </c>
      <c r="I1104">
        <v>36</v>
      </c>
      <c r="J1104" t="s">
        <v>4440</v>
      </c>
      <c r="P1104" t="b">
        <f t="shared" si="51"/>
        <v>0</v>
      </c>
      <c r="Q1104" t="b">
        <f t="shared" si="52"/>
        <v>0</v>
      </c>
      <c r="R1104" t="b">
        <f t="shared" si="53"/>
        <v>0</v>
      </c>
    </row>
    <row r="1105" spans="1:18" x14ac:dyDescent="0.25">
      <c r="A1105" t="s">
        <v>815</v>
      </c>
      <c r="B1105" t="s">
        <v>1860</v>
      </c>
      <c r="C1105" t="s">
        <v>3349</v>
      </c>
      <c r="D1105">
        <v>3.4544083318999999</v>
      </c>
      <c r="E1105">
        <v>6.5809593318999999</v>
      </c>
      <c r="F1105">
        <v>3.1265510000000001</v>
      </c>
      <c r="G1105">
        <v>-1.2240740000000001</v>
      </c>
      <c r="H1105">
        <v>1.902477</v>
      </c>
      <c r="I1105">
        <v>136</v>
      </c>
      <c r="J1105" t="s">
        <v>4440</v>
      </c>
      <c r="P1105" t="b">
        <f t="shared" si="51"/>
        <v>0</v>
      </c>
      <c r="Q1105" t="b">
        <f t="shared" si="52"/>
        <v>0</v>
      </c>
      <c r="R1105" t="b">
        <f t="shared" si="53"/>
        <v>0</v>
      </c>
    </row>
    <row r="1106" spans="1:18" x14ac:dyDescent="0.25">
      <c r="A1106" t="s">
        <v>1416</v>
      </c>
      <c r="B1106" t="s">
        <v>2153</v>
      </c>
      <c r="C1106" t="s">
        <v>3640</v>
      </c>
      <c r="D1106">
        <v>3.4306448663000002</v>
      </c>
      <c r="E1106">
        <v>6.5553828663000004</v>
      </c>
      <c r="F1106">
        <v>3.1247379999999998</v>
      </c>
      <c r="G1106">
        <v>-1.556686</v>
      </c>
      <c r="H1106">
        <v>1.568052</v>
      </c>
      <c r="I1106">
        <v>120</v>
      </c>
      <c r="J1106" t="s">
        <v>4440</v>
      </c>
      <c r="P1106" t="b">
        <f t="shared" si="51"/>
        <v>0</v>
      </c>
      <c r="Q1106" t="b">
        <f t="shared" si="52"/>
        <v>0</v>
      </c>
      <c r="R1106" t="b">
        <f t="shared" si="53"/>
        <v>0</v>
      </c>
    </row>
    <row r="1107" spans="1:18" x14ac:dyDescent="0.25">
      <c r="A1107" t="s">
        <v>5863</v>
      </c>
      <c r="B1107" t="s">
        <v>6182</v>
      </c>
      <c r="C1107" t="s">
        <v>6476</v>
      </c>
      <c r="D1107">
        <v>4.1651147009000002</v>
      </c>
      <c r="E1107">
        <v>7.9122027009</v>
      </c>
      <c r="F1107">
        <v>3.74708799999999</v>
      </c>
      <c r="G1107">
        <v>-1.2849539999999999</v>
      </c>
      <c r="H1107">
        <v>2.4621339999999998</v>
      </c>
      <c r="I1107">
        <v>88</v>
      </c>
      <c r="J1107" t="s">
        <v>4440</v>
      </c>
      <c r="P1107" t="b">
        <f t="shared" si="51"/>
        <v>0</v>
      </c>
      <c r="Q1107" t="b">
        <f t="shared" si="52"/>
        <v>0</v>
      </c>
      <c r="R1107" t="b">
        <f t="shared" si="53"/>
        <v>0</v>
      </c>
    </row>
    <row r="1108" spans="1:18" x14ac:dyDescent="0.25">
      <c r="A1108" t="s">
        <v>266</v>
      </c>
      <c r="B1108" t="s">
        <v>1919</v>
      </c>
      <c r="C1108" t="s">
        <v>3408</v>
      </c>
      <c r="D1108">
        <v>3.2182310618999899</v>
      </c>
      <c r="E1108">
        <v>7.0147460618999897</v>
      </c>
      <c r="F1108">
        <v>3.7965149999999999</v>
      </c>
      <c r="G1108">
        <v>-1.732982</v>
      </c>
      <c r="H1108">
        <v>2.0635330000000001</v>
      </c>
      <c r="I1108">
        <v>66</v>
      </c>
      <c r="J1108" t="s">
        <v>4440</v>
      </c>
      <c r="P1108" t="b">
        <f t="shared" si="51"/>
        <v>0</v>
      </c>
      <c r="Q1108" t="b">
        <f t="shared" si="52"/>
        <v>0</v>
      </c>
      <c r="R1108" t="b">
        <f t="shared" si="53"/>
        <v>0</v>
      </c>
    </row>
    <row r="1109" spans="1:18" x14ac:dyDescent="0.25">
      <c r="A1109" t="s">
        <v>4901</v>
      </c>
      <c r="B1109" t="s">
        <v>5045</v>
      </c>
      <c r="C1109" t="s">
        <v>5046</v>
      </c>
      <c r="D1109">
        <v>3.4621893324999999</v>
      </c>
      <c r="E1109">
        <v>6.8884523325</v>
      </c>
      <c r="F1109">
        <v>3.4262630000000001</v>
      </c>
      <c r="G1109">
        <v>0.30521599999999999</v>
      </c>
      <c r="H1109">
        <v>3.7314790000000002</v>
      </c>
      <c r="I1109">
        <v>83</v>
      </c>
      <c r="J1109" t="s">
        <v>4440</v>
      </c>
      <c r="P1109" t="b">
        <f t="shared" si="51"/>
        <v>0</v>
      </c>
      <c r="Q1109" t="b">
        <f t="shared" si="52"/>
        <v>0</v>
      </c>
      <c r="R1109" t="b">
        <f t="shared" si="53"/>
        <v>0</v>
      </c>
    </row>
    <row r="1110" spans="1:18" x14ac:dyDescent="0.25">
      <c r="A1110" t="s">
        <v>1182</v>
      </c>
      <c r="B1110" t="s">
        <v>1947</v>
      </c>
      <c r="C1110" t="s">
        <v>3436</v>
      </c>
      <c r="D1110">
        <v>3.4295307357999998</v>
      </c>
      <c r="E1110">
        <v>5.5110277357999999</v>
      </c>
      <c r="F1110">
        <v>2.0814969999999899</v>
      </c>
      <c r="G1110">
        <v>0.95215099999999997</v>
      </c>
      <c r="H1110">
        <v>3.0336479999999999</v>
      </c>
      <c r="I1110">
        <v>118</v>
      </c>
      <c r="J1110" t="s">
        <v>4440</v>
      </c>
      <c r="P1110" t="b">
        <f t="shared" si="51"/>
        <v>0</v>
      </c>
      <c r="Q1110" t="b">
        <f t="shared" si="52"/>
        <v>0</v>
      </c>
      <c r="R1110" t="b">
        <f t="shared" si="53"/>
        <v>0</v>
      </c>
    </row>
    <row r="1111" spans="1:18" x14ac:dyDescent="0.25">
      <c r="A1111" t="s">
        <v>4580</v>
      </c>
      <c r="B1111" t="s">
        <v>4695</v>
      </c>
      <c r="C1111" t="s">
        <v>5258</v>
      </c>
      <c r="D1111">
        <v>4.0516840984</v>
      </c>
      <c r="E1111">
        <v>6.8521230983999999</v>
      </c>
      <c r="F1111">
        <v>2.8004389999999999</v>
      </c>
      <c r="G1111">
        <v>-0.69738699999999998</v>
      </c>
      <c r="H1111">
        <v>2.1030519999999999</v>
      </c>
      <c r="I1111">
        <v>78</v>
      </c>
      <c r="J1111" t="s">
        <v>4440</v>
      </c>
      <c r="P1111" t="b">
        <f t="shared" si="51"/>
        <v>0</v>
      </c>
      <c r="Q1111" t="b">
        <f t="shared" si="52"/>
        <v>0</v>
      </c>
      <c r="R1111" t="b">
        <f t="shared" si="53"/>
        <v>0</v>
      </c>
    </row>
    <row r="1112" spans="1:18" x14ac:dyDescent="0.25">
      <c r="A1112" t="s">
        <v>254</v>
      </c>
      <c r="B1112" t="s">
        <v>2260</v>
      </c>
      <c r="C1112" t="s">
        <v>3744</v>
      </c>
      <c r="D1112">
        <v>2.35146105569999</v>
      </c>
      <c r="E1112">
        <v>4.9838710556999999</v>
      </c>
      <c r="F1112">
        <v>2.6324100000000001</v>
      </c>
      <c r="G1112">
        <v>0.73972199999999999</v>
      </c>
      <c r="H1112">
        <v>3.3721320000000001</v>
      </c>
      <c r="I1112">
        <v>124</v>
      </c>
      <c r="J1112" t="s">
        <v>4440</v>
      </c>
      <c r="P1112" t="b">
        <f t="shared" si="51"/>
        <v>0</v>
      </c>
      <c r="Q1112" t="b">
        <f t="shared" si="52"/>
        <v>0</v>
      </c>
      <c r="R1112" t="b">
        <f t="shared" si="53"/>
        <v>0</v>
      </c>
    </row>
    <row r="1113" spans="1:18" x14ac:dyDescent="0.25">
      <c r="A1113" t="s">
        <v>321</v>
      </c>
      <c r="B1113" t="s">
        <v>2694</v>
      </c>
      <c r="C1113" t="s">
        <v>4164</v>
      </c>
      <c r="D1113">
        <v>2.9805754622</v>
      </c>
      <c r="E1113">
        <v>6.4997094622000002</v>
      </c>
      <c r="F1113">
        <v>3.5191340000000002</v>
      </c>
      <c r="G1113">
        <v>-0.347302</v>
      </c>
      <c r="H1113">
        <v>3.1718320000000002</v>
      </c>
      <c r="I1113">
        <v>94</v>
      </c>
      <c r="J1113" t="s">
        <v>4440</v>
      </c>
      <c r="P1113" t="b">
        <f t="shared" si="51"/>
        <v>0</v>
      </c>
      <c r="Q1113" t="b">
        <f t="shared" si="52"/>
        <v>0</v>
      </c>
      <c r="R1113" t="b">
        <f t="shared" si="53"/>
        <v>0</v>
      </c>
    </row>
    <row r="1114" spans="1:18" x14ac:dyDescent="0.25">
      <c r="A1114" t="s">
        <v>5824</v>
      </c>
      <c r="B1114" t="s">
        <v>6143</v>
      </c>
      <c r="C1114" t="s">
        <v>6439</v>
      </c>
      <c r="D1114">
        <v>3.5684688693000002</v>
      </c>
      <c r="E1114">
        <v>7.3180178693000002</v>
      </c>
      <c r="F1114">
        <v>3.749549</v>
      </c>
      <c r="G1114">
        <v>-1.1182650000000001</v>
      </c>
      <c r="H1114">
        <v>2.631284</v>
      </c>
      <c r="I1114">
        <v>144</v>
      </c>
      <c r="J1114" t="s">
        <v>4440</v>
      </c>
      <c r="P1114" t="b">
        <f t="shared" si="51"/>
        <v>0</v>
      </c>
      <c r="Q1114" t="b">
        <f t="shared" si="52"/>
        <v>0</v>
      </c>
      <c r="R1114" t="b">
        <f t="shared" si="53"/>
        <v>0</v>
      </c>
    </row>
    <row r="1115" spans="1:18" x14ac:dyDescent="0.25">
      <c r="A1115" t="s">
        <v>5846</v>
      </c>
      <c r="B1115" t="s">
        <v>6165</v>
      </c>
      <c r="C1115" t="s">
        <v>6459</v>
      </c>
      <c r="D1115">
        <v>3.3522864277000002</v>
      </c>
      <c r="E1115">
        <v>7.0454764276999997</v>
      </c>
      <c r="F1115">
        <v>3.6931899999999902</v>
      </c>
      <c r="G1115">
        <v>-1.449209</v>
      </c>
      <c r="H1115">
        <v>2.2439809999999998</v>
      </c>
      <c r="I1115">
        <v>88</v>
      </c>
      <c r="J1115" t="s">
        <v>4440</v>
      </c>
      <c r="P1115" t="b">
        <f t="shared" si="51"/>
        <v>0</v>
      </c>
      <c r="Q1115" t="b">
        <f t="shared" si="52"/>
        <v>0</v>
      </c>
      <c r="R1115" t="b">
        <f t="shared" si="53"/>
        <v>0</v>
      </c>
    </row>
    <row r="1116" spans="1:18" x14ac:dyDescent="0.25">
      <c r="A1116" t="s">
        <v>175</v>
      </c>
      <c r="B1116" t="s">
        <v>1624</v>
      </c>
      <c r="C1116" t="s">
        <v>3114</v>
      </c>
      <c r="D1116">
        <v>4.1316033963000001</v>
      </c>
      <c r="E1116">
        <v>6.8128953963000001</v>
      </c>
      <c r="F1116">
        <v>2.681292</v>
      </c>
      <c r="G1116">
        <v>-2.6072929999999999</v>
      </c>
      <c r="H1116">
        <v>7.3998999999999995E-2</v>
      </c>
      <c r="I1116">
        <v>123</v>
      </c>
      <c r="J1116" t="s">
        <v>4440</v>
      </c>
      <c r="P1116" t="b">
        <f t="shared" si="51"/>
        <v>0</v>
      </c>
      <c r="Q1116" t="b">
        <f t="shared" si="52"/>
        <v>0</v>
      </c>
      <c r="R1116" t="b">
        <f t="shared" si="53"/>
        <v>0</v>
      </c>
    </row>
    <row r="1117" spans="1:18" x14ac:dyDescent="0.25">
      <c r="A1117" t="s">
        <v>860</v>
      </c>
      <c r="B1117" t="s">
        <v>2472</v>
      </c>
      <c r="C1117" t="s">
        <v>3950</v>
      </c>
      <c r="D1117">
        <v>3.8088209188999902</v>
      </c>
      <c r="E1117">
        <v>7.7643589188999904</v>
      </c>
      <c r="F1117">
        <v>3.95553799999999</v>
      </c>
      <c r="G1117">
        <v>-1.2285649999999999</v>
      </c>
      <c r="H1117">
        <v>2.7269730000000001</v>
      </c>
      <c r="I1117">
        <v>90</v>
      </c>
      <c r="J1117" t="s">
        <v>4440</v>
      </c>
      <c r="P1117" t="b">
        <f t="shared" si="51"/>
        <v>0</v>
      </c>
      <c r="Q1117" t="b">
        <f t="shared" si="52"/>
        <v>0</v>
      </c>
      <c r="R1117" t="b">
        <f t="shared" si="53"/>
        <v>0</v>
      </c>
    </row>
    <row r="1118" spans="1:18" x14ac:dyDescent="0.25">
      <c r="A1118" t="s">
        <v>789</v>
      </c>
      <c r="B1118" t="s">
        <v>1819</v>
      </c>
      <c r="C1118" t="s">
        <v>3308</v>
      </c>
      <c r="D1118">
        <v>3.7240885026999999</v>
      </c>
      <c r="E1118">
        <v>7.7369395026999896</v>
      </c>
      <c r="F1118">
        <v>4.0128509999999897</v>
      </c>
      <c r="G1118">
        <v>-1.4940629999999999</v>
      </c>
      <c r="H1118">
        <v>2.5187879999999998</v>
      </c>
      <c r="I1118">
        <v>90</v>
      </c>
      <c r="J1118" t="s">
        <v>4440</v>
      </c>
      <c r="P1118" t="b">
        <f t="shared" si="51"/>
        <v>0</v>
      </c>
      <c r="Q1118" t="b">
        <f t="shared" si="52"/>
        <v>0</v>
      </c>
      <c r="R1118" t="b">
        <f t="shared" si="53"/>
        <v>0</v>
      </c>
    </row>
    <row r="1119" spans="1:18" x14ac:dyDescent="0.25">
      <c r="A1119" t="s">
        <v>903</v>
      </c>
      <c r="B1119" t="s">
        <v>2548</v>
      </c>
      <c r="C1119" t="s">
        <v>4023</v>
      </c>
      <c r="D1119">
        <v>3.74853213699999</v>
      </c>
      <c r="E1119">
        <v>7.7120591369999998</v>
      </c>
      <c r="F1119">
        <v>3.963527</v>
      </c>
      <c r="G1119">
        <v>-1.4707840000000001</v>
      </c>
      <c r="H1119">
        <v>2.4927429999999999</v>
      </c>
      <c r="I1119">
        <v>90</v>
      </c>
      <c r="J1119" t="s">
        <v>4440</v>
      </c>
      <c r="P1119" t="b">
        <f t="shared" si="51"/>
        <v>0</v>
      </c>
      <c r="Q1119" t="b">
        <f t="shared" si="52"/>
        <v>0</v>
      </c>
      <c r="R1119" t="b">
        <f t="shared" si="53"/>
        <v>0</v>
      </c>
    </row>
    <row r="1120" spans="1:18" x14ac:dyDescent="0.25">
      <c r="A1120" t="s">
        <v>4562</v>
      </c>
      <c r="B1120" t="s">
        <v>4667</v>
      </c>
      <c r="C1120" t="s">
        <v>5092</v>
      </c>
      <c r="D1120">
        <v>3.44406153289999</v>
      </c>
      <c r="E1120">
        <v>6.9650595328999998</v>
      </c>
      <c r="F1120">
        <v>3.5209980000000001</v>
      </c>
      <c r="G1120">
        <v>-0.93486899999999995</v>
      </c>
      <c r="H1120">
        <v>2.5861290000000001</v>
      </c>
      <c r="I1120">
        <v>70</v>
      </c>
      <c r="J1120" t="s">
        <v>4440</v>
      </c>
      <c r="P1120" t="b">
        <f t="shared" si="51"/>
        <v>0</v>
      </c>
      <c r="Q1120" t="b">
        <f t="shared" si="52"/>
        <v>0</v>
      </c>
      <c r="R1120" t="b">
        <f t="shared" si="53"/>
        <v>0</v>
      </c>
    </row>
    <row r="1121" spans="1:18" x14ac:dyDescent="0.25">
      <c r="A1121" t="s">
        <v>53</v>
      </c>
      <c r="B1121" t="s">
        <v>2899</v>
      </c>
      <c r="C1121" t="s">
        <v>4361</v>
      </c>
      <c r="D1121">
        <v>2.6914110972</v>
      </c>
      <c r="E1121">
        <v>4.9513390972</v>
      </c>
      <c r="F1121">
        <v>2.2599279999999999</v>
      </c>
      <c r="G1121">
        <v>1.2062200000000001</v>
      </c>
      <c r="H1121">
        <v>3.466148</v>
      </c>
      <c r="I1121">
        <v>48</v>
      </c>
      <c r="J1121" t="s">
        <v>4440</v>
      </c>
      <c r="P1121" t="b">
        <f t="shared" si="51"/>
        <v>0</v>
      </c>
      <c r="Q1121" t="b">
        <f t="shared" si="52"/>
        <v>0</v>
      </c>
      <c r="R1121" t="b">
        <f t="shared" si="53"/>
        <v>0</v>
      </c>
    </row>
    <row r="1122" spans="1:18" x14ac:dyDescent="0.25">
      <c r="A1122" t="s">
        <v>574</v>
      </c>
      <c r="B1122" t="s">
        <v>2108</v>
      </c>
      <c r="C1122" t="s">
        <v>3596</v>
      </c>
      <c r="D1122">
        <v>2.8728867311999999</v>
      </c>
      <c r="E1122">
        <v>5.9210037311999999</v>
      </c>
      <c r="F1122">
        <v>3.048117</v>
      </c>
      <c r="G1122">
        <v>0.347943</v>
      </c>
      <c r="H1122">
        <v>3.3960599999999999</v>
      </c>
      <c r="I1122">
        <v>100</v>
      </c>
      <c r="J1122" t="s">
        <v>4440</v>
      </c>
      <c r="P1122" t="b">
        <f t="shared" si="51"/>
        <v>0</v>
      </c>
      <c r="Q1122" t="b">
        <f t="shared" si="52"/>
        <v>0</v>
      </c>
      <c r="R1122" t="b">
        <f t="shared" si="53"/>
        <v>0</v>
      </c>
    </row>
    <row r="1123" spans="1:18" x14ac:dyDescent="0.25">
      <c r="A1123" t="s">
        <v>874</v>
      </c>
      <c r="B1123" t="s">
        <v>2350</v>
      </c>
      <c r="C1123" t="s">
        <v>3832</v>
      </c>
      <c r="D1123">
        <v>2.5240240413000001</v>
      </c>
      <c r="E1123">
        <v>6.0528730412999998</v>
      </c>
      <c r="F1123">
        <v>3.5288489999999899</v>
      </c>
      <c r="G1123">
        <v>-0.34183000000000002</v>
      </c>
      <c r="H1123">
        <v>3.1870189999999998</v>
      </c>
      <c r="I1123">
        <v>48</v>
      </c>
      <c r="J1123" t="s">
        <v>4440</v>
      </c>
      <c r="P1123" t="b">
        <f t="shared" si="51"/>
        <v>0</v>
      </c>
      <c r="Q1123" t="b">
        <f t="shared" si="52"/>
        <v>0</v>
      </c>
      <c r="R1123" t="b">
        <f t="shared" si="53"/>
        <v>0</v>
      </c>
    </row>
    <row r="1124" spans="1:18" x14ac:dyDescent="0.25">
      <c r="A1124" t="s">
        <v>5925</v>
      </c>
      <c r="B1124" t="s">
        <v>6244</v>
      </c>
      <c r="C1124" t="s">
        <v>3991</v>
      </c>
      <c r="D1124">
        <v>3.1243428557000001</v>
      </c>
      <c r="E1124">
        <v>6.5817788556999997</v>
      </c>
      <c r="F1124">
        <v>3.457436</v>
      </c>
      <c r="G1124">
        <v>-0.99618300000000004</v>
      </c>
      <c r="H1124">
        <v>2.4612530000000001</v>
      </c>
      <c r="I1124">
        <v>44</v>
      </c>
      <c r="J1124" t="s">
        <v>4440</v>
      </c>
      <c r="P1124" t="b">
        <f t="shared" si="51"/>
        <v>0</v>
      </c>
      <c r="Q1124" t="b">
        <f t="shared" si="52"/>
        <v>0</v>
      </c>
      <c r="R1124" t="b">
        <f t="shared" si="53"/>
        <v>0</v>
      </c>
    </row>
    <row r="1125" spans="1:18" x14ac:dyDescent="0.25">
      <c r="A1125" t="s">
        <v>816</v>
      </c>
      <c r="B1125" t="s">
        <v>2263</v>
      </c>
      <c r="C1125" t="s">
        <v>3747</v>
      </c>
      <c r="D1125">
        <v>2.4946971884</v>
      </c>
      <c r="E1125">
        <v>6.5460451883999999</v>
      </c>
      <c r="F1125">
        <v>4.0513479999999999</v>
      </c>
      <c r="G1125">
        <v>-0.93229499999999998</v>
      </c>
      <c r="H1125">
        <v>3.1190530000000001</v>
      </c>
      <c r="I1125">
        <v>64</v>
      </c>
      <c r="J1125" t="s">
        <v>4440</v>
      </c>
      <c r="P1125" t="b">
        <f t="shared" si="51"/>
        <v>0</v>
      </c>
      <c r="Q1125" t="b">
        <f t="shared" si="52"/>
        <v>0</v>
      </c>
      <c r="R1125" t="b">
        <f t="shared" si="53"/>
        <v>0</v>
      </c>
    </row>
    <row r="1126" spans="1:18" x14ac:dyDescent="0.25">
      <c r="A1126" t="s">
        <v>4589</v>
      </c>
      <c r="B1126" t="s">
        <v>4703</v>
      </c>
      <c r="C1126" t="s">
        <v>5321</v>
      </c>
      <c r="D1126">
        <v>3.6353748823999998</v>
      </c>
      <c r="E1126">
        <v>5.9552708823999998</v>
      </c>
      <c r="F1126">
        <v>2.319896</v>
      </c>
      <c r="G1126">
        <v>0.24462200000000001</v>
      </c>
      <c r="H1126">
        <v>2.5645180000000001</v>
      </c>
      <c r="I1126">
        <v>64</v>
      </c>
      <c r="J1126" t="s">
        <v>4440</v>
      </c>
      <c r="P1126" t="b">
        <f t="shared" si="51"/>
        <v>1</v>
      </c>
      <c r="Q1126" t="b">
        <f t="shared" si="52"/>
        <v>1</v>
      </c>
      <c r="R1126" t="b">
        <f t="shared" si="53"/>
        <v>0</v>
      </c>
    </row>
    <row r="1127" spans="1:18" x14ac:dyDescent="0.25">
      <c r="A1127" t="s">
        <v>277</v>
      </c>
      <c r="B1127" t="s">
        <v>2784</v>
      </c>
      <c r="C1127" t="s">
        <v>4249</v>
      </c>
      <c r="D1127">
        <v>2.6422563863000001</v>
      </c>
      <c r="E1127">
        <v>6.0194443863</v>
      </c>
      <c r="F1127">
        <v>3.3771879999999999</v>
      </c>
      <c r="G1127">
        <v>-0.49710799999999999</v>
      </c>
      <c r="H1127">
        <v>2.88008</v>
      </c>
      <c r="I1127">
        <v>31</v>
      </c>
      <c r="J1127" t="s">
        <v>4440</v>
      </c>
      <c r="P1127" t="b">
        <f t="shared" si="51"/>
        <v>0</v>
      </c>
      <c r="Q1127" t="b">
        <f t="shared" si="52"/>
        <v>0</v>
      </c>
      <c r="R1127" t="b">
        <f t="shared" si="53"/>
        <v>0</v>
      </c>
    </row>
    <row r="1128" spans="1:18" x14ac:dyDescent="0.25">
      <c r="A1128" t="s">
        <v>203</v>
      </c>
      <c r="B1128" t="s">
        <v>1945</v>
      </c>
      <c r="C1128" t="s">
        <v>3434</v>
      </c>
      <c r="D1128">
        <v>2.3912307507000001</v>
      </c>
      <c r="E1128">
        <v>5.5635067507000002</v>
      </c>
      <c r="F1128">
        <v>3.1722760000000001</v>
      </c>
      <c r="G1128">
        <v>-0.41204499999999999</v>
      </c>
      <c r="H1128">
        <v>2.7602310000000001</v>
      </c>
      <c r="I1128">
        <v>31</v>
      </c>
      <c r="J1128" t="s">
        <v>4440</v>
      </c>
      <c r="P1128" t="b">
        <f t="shared" si="51"/>
        <v>0</v>
      </c>
      <c r="Q1128" t="b">
        <f t="shared" si="52"/>
        <v>0</v>
      </c>
      <c r="R1128" t="b">
        <f t="shared" si="53"/>
        <v>0</v>
      </c>
    </row>
    <row r="1129" spans="1:18" x14ac:dyDescent="0.25">
      <c r="A1129" t="s">
        <v>5819</v>
      </c>
      <c r="B1129" t="s">
        <v>6138</v>
      </c>
      <c r="C1129" t="s">
        <v>6434</v>
      </c>
      <c r="D1129">
        <v>2.8264920682999999</v>
      </c>
      <c r="E1129">
        <v>6.4030290683000004</v>
      </c>
      <c r="F1129">
        <v>3.5765370000000001</v>
      </c>
      <c r="G1129">
        <v>-0.91561700000000001</v>
      </c>
      <c r="H1129">
        <v>2.66092</v>
      </c>
      <c r="I1129">
        <v>84</v>
      </c>
      <c r="J1129" t="s">
        <v>4440</v>
      </c>
      <c r="P1129" t="b">
        <f t="shared" si="51"/>
        <v>0</v>
      </c>
      <c r="Q1129" t="b">
        <f t="shared" si="52"/>
        <v>0</v>
      </c>
      <c r="R1129" t="b">
        <f t="shared" si="53"/>
        <v>0</v>
      </c>
    </row>
    <row r="1130" spans="1:18" x14ac:dyDescent="0.25">
      <c r="A1130" t="s">
        <v>313</v>
      </c>
      <c r="B1130" t="s">
        <v>2425</v>
      </c>
      <c r="C1130" t="s">
        <v>3904</v>
      </c>
      <c r="D1130">
        <v>1.78428176999999</v>
      </c>
      <c r="E1130">
        <v>5.0627427699999998</v>
      </c>
      <c r="F1130">
        <v>3.2784610000000001</v>
      </c>
      <c r="G1130">
        <v>0.33582299999999998</v>
      </c>
      <c r="H1130">
        <v>3.6142840000000001</v>
      </c>
      <c r="I1130">
        <v>96</v>
      </c>
      <c r="J1130" t="s">
        <v>4440</v>
      </c>
      <c r="P1130" t="b">
        <f t="shared" si="51"/>
        <v>0</v>
      </c>
      <c r="Q1130" t="b">
        <f t="shared" si="52"/>
        <v>0</v>
      </c>
      <c r="R1130" t="b">
        <f t="shared" si="53"/>
        <v>0</v>
      </c>
    </row>
    <row r="1131" spans="1:18" x14ac:dyDescent="0.25">
      <c r="A1131" t="s">
        <v>234</v>
      </c>
      <c r="B1131" t="s">
        <v>2280</v>
      </c>
      <c r="C1131" t="s">
        <v>3764</v>
      </c>
      <c r="D1131">
        <v>3.3476432430999998</v>
      </c>
      <c r="E1131">
        <v>5.9084092431000004</v>
      </c>
      <c r="F1131">
        <v>2.5607660000000001</v>
      </c>
      <c r="G1131">
        <v>1.8703999999999998E-2</v>
      </c>
      <c r="H1131">
        <v>2.5794700000000002</v>
      </c>
      <c r="I1131">
        <v>84</v>
      </c>
      <c r="J1131" t="s">
        <v>4440</v>
      </c>
      <c r="P1131" t="b">
        <f t="shared" si="51"/>
        <v>0</v>
      </c>
      <c r="Q1131" t="b">
        <f t="shared" si="52"/>
        <v>0</v>
      </c>
      <c r="R1131" t="b">
        <f t="shared" si="53"/>
        <v>0</v>
      </c>
    </row>
    <row r="1132" spans="1:18" x14ac:dyDescent="0.25">
      <c r="A1132" t="s">
        <v>4642</v>
      </c>
      <c r="B1132" t="s">
        <v>4747</v>
      </c>
      <c r="C1132" t="s">
        <v>5665</v>
      </c>
      <c r="D1132">
        <v>2.8397278619000001</v>
      </c>
      <c r="E1132">
        <v>5.1479768619000001</v>
      </c>
      <c r="F1132">
        <v>2.308249</v>
      </c>
      <c r="G1132">
        <v>0.84462099999999996</v>
      </c>
      <c r="H1132">
        <v>3.1528700000000001</v>
      </c>
      <c r="I1132">
        <v>84</v>
      </c>
      <c r="J1132" t="s">
        <v>4440</v>
      </c>
      <c r="P1132" t="b">
        <f t="shared" si="51"/>
        <v>0</v>
      </c>
      <c r="Q1132" t="b">
        <f t="shared" si="52"/>
        <v>0</v>
      </c>
      <c r="R1132" t="b">
        <f t="shared" si="53"/>
        <v>0</v>
      </c>
    </row>
    <row r="1133" spans="1:18" x14ac:dyDescent="0.25">
      <c r="A1133" t="s">
        <v>1181</v>
      </c>
      <c r="B1133" t="s">
        <v>1873</v>
      </c>
      <c r="C1133" t="s">
        <v>3362</v>
      </c>
      <c r="D1133">
        <v>2.7464481951000002</v>
      </c>
      <c r="E1133">
        <v>4.5297241951</v>
      </c>
      <c r="F1133">
        <v>1.7832759999999901</v>
      </c>
      <c r="G1133">
        <v>0.24340700000000001</v>
      </c>
      <c r="H1133">
        <v>2.0266829999999998</v>
      </c>
      <c r="I1133">
        <v>69</v>
      </c>
      <c r="J1133" t="s">
        <v>4440</v>
      </c>
      <c r="P1133" t="b">
        <f t="shared" si="51"/>
        <v>0</v>
      </c>
      <c r="Q1133" t="b">
        <f t="shared" si="52"/>
        <v>0</v>
      </c>
      <c r="R1133" t="b">
        <f t="shared" si="53"/>
        <v>0</v>
      </c>
    </row>
    <row r="1134" spans="1:18" x14ac:dyDescent="0.25">
      <c r="A1134" t="s">
        <v>1468</v>
      </c>
      <c r="B1134" t="s">
        <v>2481</v>
      </c>
      <c r="C1134" t="s">
        <v>3959</v>
      </c>
      <c r="D1134">
        <v>3.2825942209999899</v>
      </c>
      <c r="E1134">
        <v>6.5927582209999898</v>
      </c>
      <c r="F1134">
        <v>3.3101639999999999</v>
      </c>
      <c r="G1134">
        <v>-1.5460039999999999</v>
      </c>
      <c r="H1134">
        <v>1.76416</v>
      </c>
      <c r="I1134">
        <v>132</v>
      </c>
      <c r="J1134" t="s">
        <v>4440</v>
      </c>
      <c r="P1134" t="b">
        <f t="shared" si="51"/>
        <v>0</v>
      </c>
      <c r="Q1134" t="b">
        <f t="shared" si="52"/>
        <v>0</v>
      </c>
      <c r="R1134" t="b">
        <f t="shared" si="53"/>
        <v>0</v>
      </c>
    </row>
    <row r="1135" spans="1:18" x14ac:dyDescent="0.25">
      <c r="A1135" t="s">
        <v>716</v>
      </c>
      <c r="B1135" t="s">
        <v>2407</v>
      </c>
      <c r="C1135" t="s">
        <v>3887</v>
      </c>
      <c r="D1135">
        <v>2.5014596983000001</v>
      </c>
      <c r="E1135">
        <v>6.3685576983000001</v>
      </c>
      <c r="F1135">
        <v>3.8670979999999999</v>
      </c>
      <c r="G1135">
        <v>-0.24452199999999999</v>
      </c>
      <c r="H1135">
        <v>3.622576</v>
      </c>
      <c r="I1135">
        <v>84</v>
      </c>
      <c r="J1135" t="s">
        <v>4440</v>
      </c>
      <c r="P1135" t="b">
        <f t="shared" si="51"/>
        <v>0</v>
      </c>
      <c r="Q1135" t="b">
        <f t="shared" si="52"/>
        <v>0</v>
      </c>
      <c r="R1135" t="b">
        <f t="shared" si="53"/>
        <v>0</v>
      </c>
    </row>
    <row r="1136" spans="1:18" x14ac:dyDescent="0.25">
      <c r="A1136" t="s">
        <v>318</v>
      </c>
      <c r="B1136" t="s">
        <v>2836</v>
      </c>
      <c r="C1136" t="s">
        <v>4300</v>
      </c>
      <c r="D1136">
        <v>2.2576153038000002</v>
      </c>
      <c r="E1136">
        <v>6.3467523037999998</v>
      </c>
      <c r="F1136">
        <v>4.089137</v>
      </c>
      <c r="G1136">
        <v>-1.200631</v>
      </c>
      <c r="H1136">
        <v>2.888506</v>
      </c>
      <c r="I1136">
        <v>90</v>
      </c>
      <c r="J1136" t="s">
        <v>4440</v>
      </c>
      <c r="P1136" t="b">
        <f t="shared" si="51"/>
        <v>0</v>
      </c>
      <c r="Q1136" t="b">
        <f t="shared" si="52"/>
        <v>0</v>
      </c>
      <c r="R1136" t="b">
        <f t="shared" si="53"/>
        <v>0</v>
      </c>
    </row>
    <row r="1137" spans="1:18" x14ac:dyDescent="0.25">
      <c r="A1137" t="s">
        <v>1193</v>
      </c>
      <c r="B1137" t="s">
        <v>1689</v>
      </c>
      <c r="C1137" t="s">
        <v>3178</v>
      </c>
      <c r="D1137">
        <v>7.9088020574</v>
      </c>
      <c r="E1137">
        <v>7.9359550574000002</v>
      </c>
      <c r="F1137">
        <v>2.7152999999999899E-2</v>
      </c>
      <c r="G1137">
        <v>-1.467954</v>
      </c>
      <c r="H1137">
        <v>-1.440801</v>
      </c>
      <c r="I1137">
        <v>63</v>
      </c>
      <c r="J1137" t="s">
        <v>4440</v>
      </c>
      <c r="P1137" t="b">
        <f t="shared" si="51"/>
        <v>0</v>
      </c>
      <c r="Q1137" t="b">
        <f t="shared" si="52"/>
        <v>0</v>
      </c>
      <c r="R1137" t="b">
        <f t="shared" si="53"/>
        <v>0</v>
      </c>
    </row>
    <row r="1138" spans="1:18" x14ac:dyDescent="0.25">
      <c r="A1138" t="s">
        <v>1476</v>
      </c>
      <c r="B1138" t="s">
        <v>2555</v>
      </c>
      <c r="C1138" t="s">
        <v>4030</v>
      </c>
      <c r="D1138">
        <v>2.9430453432000001</v>
      </c>
      <c r="E1138">
        <v>7.0909973431999997</v>
      </c>
      <c r="F1138">
        <v>4.1479520000000001</v>
      </c>
      <c r="G1138">
        <v>-1.257023</v>
      </c>
      <c r="H1138">
        <v>2.8909289999999999</v>
      </c>
      <c r="I1138">
        <v>75</v>
      </c>
      <c r="J1138" t="s">
        <v>4440</v>
      </c>
      <c r="P1138" t="b">
        <f t="shared" si="51"/>
        <v>0</v>
      </c>
      <c r="Q1138" t="b">
        <f t="shared" si="52"/>
        <v>0</v>
      </c>
      <c r="R1138" t="b">
        <f t="shared" si="53"/>
        <v>0</v>
      </c>
    </row>
    <row r="1139" spans="1:18" x14ac:dyDescent="0.25">
      <c r="A1139" t="s">
        <v>1339</v>
      </c>
      <c r="B1139" t="s">
        <v>2490</v>
      </c>
      <c r="C1139" t="s">
        <v>3967</v>
      </c>
      <c r="D1139">
        <v>2.9950780019000001</v>
      </c>
      <c r="E1139">
        <v>7.1242990018999999</v>
      </c>
      <c r="F1139">
        <v>4.1292210000000003</v>
      </c>
      <c r="G1139">
        <v>-1.2088030000000001</v>
      </c>
      <c r="H1139">
        <v>2.9204180000000002</v>
      </c>
      <c r="I1139">
        <v>75</v>
      </c>
      <c r="J1139" t="s">
        <v>4440</v>
      </c>
      <c r="P1139" t="b">
        <f t="shared" si="51"/>
        <v>0</v>
      </c>
      <c r="Q1139" t="b">
        <f t="shared" si="52"/>
        <v>0</v>
      </c>
      <c r="R1139" t="b">
        <f t="shared" si="53"/>
        <v>0</v>
      </c>
    </row>
    <row r="1140" spans="1:18" x14ac:dyDescent="0.25">
      <c r="A1140" t="s">
        <v>589</v>
      </c>
      <c r="B1140" t="s">
        <v>1522</v>
      </c>
      <c r="C1140" t="s">
        <v>3011</v>
      </c>
      <c r="D1140">
        <v>2.9818456139</v>
      </c>
      <c r="E1140">
        <v>7.1074596138999997</v>
      </c>
      <c r="F1140">
        <v>4.1256139999999997</v>
      </c>
      <c r="G1140">
        <v>-1.199622</v>
      </c>
      <c r="H1140">
        <v>2.9259919999999999</v>
      </c>
      <c r="I1140">
        <v>75</v>
      </c>
      <c r="J1140" t="s">
        <v>4440</v>
      </c>
      <c r="P1140" t="b">
        <f t="shared" si="51"/>
        <v>0</v>
      </c>
      <c r="Q1140" t="b">
        <f t="shared" si="52"/>
        <v>0</v>
      </c>
      <c r="R1140" t="b">
        <f t="shared" si="53"/>
        <v>0</v>
      </c>
    </row>
    <row r="1141" spans="1:18" x14ac:dyDescent="0.25">
      <c r="A1141" t="s">
        <v>30</v>
      </c>
      <c r="B1141" t="s">
        <v>2289</v>
      </c>
      <c r="C1141" t="s">
        <v>3773</v>
      </c>
      <c r="D1141">
        <v>1.7971253705000001</v>
      </c>
      <c r="E1141">
        <v>5.6848823704999996</v>
      </c>
      <c r="F1141">
        <v>3.8877570000000001</v>
      </c>
      <c r="G1141">
        <v>0.26874300000000001</v>
      </c>
      <c r="H1141">
        <v>4.1565000000000003</v>
      </c>
      <c r="I1141">
        <v>78</v>
      </c>
      <c r="J1141" t="s">
        <v>4440</v>
      </c>
      <c r="P1141" t="b">
        <f t="shared" si="51"/>
        <v>0</v>
      </c>
      <c r="Q1141" t="b">
        <f t="shared" si="52"/>
        <v>0</v>
      </c>
      <c r="R1141" t="b">
        <f t="shared" si="53"/>
        <v>0</v>
      </c>
    </row>
    <row r="1142" spans="1:18" x14ac:dyDescent="0.25">
      <c r="A1142" t="s">
        <v>5741</v>
      </c>
      <c r="B1142" t="s">
        <v>6060</v>
      </c>
      <c r="C1142" t="s">
        <v>6359</v>
      </c>
      <c r="D1142">
        <v>1.5631190389</v>
      </c>
      <c r="E1142">
        <v>6.0619200389000003</v>
      </c>
      <c r="F1142">
        <v>4.4988010000000003</v>
      </c>
      <c r="G1142">
        <v>-1.156736</v>
      </c>
      <c r="H1142">
        <v>3.3420649999999998</v>
      </c>
      <c r="I1142">
        <v>28</v>
      </c>
      <c r="J1142" t="s">
        <v>4440</v>
      </c>
      <c r="P1142" t="b">
        <f t="shared" si="51"/>
        <v>0</v>
      </c>
      <c r="Q1142" t="b">
        <f t="shared" si="52"/>
        <v>0</v>
      </c>
      <c r="R1142" t="b">
        <f t="shared" si="53"/>
        <v>0</v>
      </c>
    </row>
    <row r="1143" spans="1:18" x14ac:dyDescent="0.25">
      <c r="A1143" t="s">
        <v>4814</v>
      </c>
      <c r="B1143" t="s">
        <v>5495</v>
      </c>
      <c r="C1143" t="s">
        <v>5496</v>
      </c>
      <c r="D1143">
        <v>0.80606320069999904</v>
      </c>
      <c r="E1143">
        <v>6.2419922007000004</v>
      </c>
      <c r="F1143">
        <v>5.4359289999999998</v>
      </c>
      <c r="G1143">
        <v>-1.1367700000000001</v>
      </c>
      <c r="H1143">
        <v>4.2991590000000004</v>
      </c>
      <c r="I1143">
        <v>28</v>
      </c>
      <c r="J1143" t="s">
        <v>4440</v>
      </c>
      <c r="P1143" t="b">
        <f t="shared" si="51"/>
        <v>0</v>
      </c>
      <c r="Q1143" t="b">
        <f t="shared" si="52"/>
        <v>0</v>
      </c>
      <c r="R1143" t="b">
        <f t="shared" si="53"/>
        <v>0</v>
      </c>
    </row>
    <row r="1144" spans="1:18" x14ac:dyDescent="0.25">
      <c r="A1144" t="s">
        <v>1239</v>
      </c>
      <c r="B1144" t="s">
        <v>2426</v>
      </c>
      <c r="C1144" t="s">
        <v>3905</v>
      </c>
      <c r="D1144">
        <v>2.8386640936999998</v>
      </c>
      <c r="E1144">
        <v>6.2900970937</v>
      </c>
      <c r="F1144">
        <v>3.45143299999999</v>
      </c>
      <c r="G1144">
        <v>-0.74540399999999996</v>
      </c>
      <c r="H1144">
        <v>2.706029</v>
      </c>
      <c r="I1144">
        <v>94</v>
      </c>
      <c r="J1144" t="s">
        <v>4440</v>
      </c>
      <c r="P1144" t="b">
        <f t="shared" si="51"/>
        <v>0</v>
      </c>
      <c r="Q1144" t="b">
        <f t="shared" si="52"/>
        <v>0</v>
      </c>
      <c r="R1144" t="b">
        <f t="shared" si="53"/>
        <v>0</v>
      </c>
    </row>
    <row r="1145" spans="1:18" x14ac:dyDescent="0.25">
      <c r="A1145" t="s">
        <v>215</v>
      </c>
      <c r="B1145" t="s">
        <v>1858</v>
      </c>
      <c r="C1145" t="s">
        <v>3347</v>
      </c>
      <c r="D1145">
        <v>3.1741464493999998</v>
      </c>
      <c r="E1145">
        <v>6.1696644493999999</v>
      </c>
      <c r="F1145">
        <v>2.9955180000000001</v>
      </c>
      <c r="G1145">
        <v>-0.22672600000000001</v>
      </c>
      <c r="H1145">
        <v>2.7687919999999999</v>
      </c>
      <c r="I1145">
        <v>132</v>
      </c>
      <c r="J1145" t="s">
        <v>4440</v>
      </c>
      <c r="P1145" t="b">
        <f t="shared" si="51"/>
        <v>0</v>
      </c>
      <c r="Q1145" t="b">
        <f t="shared" si="52"/>
        <v>0</v>
      </c>
      <c r="R1145" t="b">
        <f t="shared" si="53"/>
        <v>0</v>
      </c>
    </row>
    <row r="1146" spans="1:18" x14ac:dyDescent="0.25">
      <c r="A1146" t="s">
        <v>5009</v>
      </c>
      <c r="B1146" t="s">
        <v>5212</v>
      </c>
      <c r="C1146" t="s">
        <v>5213</v>
      </c>
      <c r="D1146">
        <v>3.2565594340999899</v>
      </c>
      <c r="E1146">
        <v>6.8294564340999999</v>
      </c>
      <c r="F1146">
        <v>3.5728970000000002</v>
      </c>
      <c r="G1146">
        <v>-1.048019</v>
      </c>
      <c r="H1146">
        <v>2.5248780000000002</v>
      </c>
      <c r="I1146">
        <v>62</v>
      </c>
      <c r="J1146" t="s">
        <v>4440</v>
      </c>
      <c r="P1146" t="b">
        <f t="shared" si="51"/>
        <v>0</v>
      </c>
      <c r="Q1146" t="b">
        <f t="shared" si="52"/>
        <v>0</v>
      </c>
      <c r="R1146" t="b">
        <f t="shared" si="53"/>
        <v>0</v>
      </c>
    </row>
    <row r="1147" spans="1:18" x14ac:dyDescent="0.25">
      <c r="A1147" t="s">
        <v>919</v>
      </c>
      <c r="B1147" t="s">
        <v>2584</v>
      </c>
      <c r="C1147" t="s">
        <v>4059</v>
      </c>
      <c r="D1147">
        <v>2.8625352730000002</v>
      </c>
      <c r="E1147">
        <v>5.2266302729999996</v>
      </c>
      <c r="F1147">
        <v>2.3640949999999998</v>
      </c>
      <c r="G1147">
        <v>0.531864</v>
      </c>
      <c r="H1147">
        <v>2.8959589999999999</v>
      </c>
      <c r="I1147">
        <v>56</v>
      </c>
      <c r="J1147" t="s">
        <v>4440</v>
      </c>
      <c r="P1147" t="b">
        <f t="shared" si="51"/>
        <v>0</v>
      </c>
      <c r="Q1147" t="b">
        <f t="shared" si="52"/>
        <v>0</v>
      </c>
      <c r="R1147" t="b">
        <f t="shared" si="53"/>
        <v>0</v>
      </c>
    </row>
    <row r="1148" spans="1:18" x14ac:dyDescent="0.25">
      <c r="A1148" t="s">
        <v>972</v>
      </c>
      <c r="B1148" t="s">
        <v>1640</v>
      </c>
      <c r="C1148" t="s">
        <v>3129</v>
      </c>
      <c r="D1148">
        <v>3.05038913599999</v>
      </c>
      <c r="E1148">
        <v>6.116907136</v>
      </c>
      <c r="F1148">
        <v>3.0665179999999999</v>
      </c>
      <c r="G1148">
        <v>-2.1049190000000002</v>
      </c>
      <c r="H1148">
        <v>0.96159899999999998</v>
      </c>
      <c r="I1148">
        <v>216</v>
      </c>
      <c r="J1148" t="s">
        <v>4440</v>
      </c>
      <c r="P1148" t="b">
        <f t="shared" si="51"/>
        <v>0</v>
      </c>
      <c r="Q1148" t="b">
        <f t="shared" si="52"/>
        <v>0</v>
      </c>
      <c r="R1148" t="b">
        <f t="shared" si="53"/>
        <v>0</v>
      </c>
    </row>
    <row r="1149" spans="1:18" x14ac:dyDescent="0.25">
      <c r="A1149" t="s">
        <v>568</v>
      </c>
      <c r="B1149" t="s">
        <v>2782</v>
      </c>
      <c r="C1149" t="s">
        <v>4247</v>
      </c>
      <c r="D1149">
        <v>2.8732045938999899</v>
      </c>
      <c r="E1149">
        <v>6.0573905939000001</v>
      </c>
      <c r="F1149">
        <v>3.184186</v>
      </c>
      <c r="G1149">
        <v>-1.007128</v>
      </c>
      <c r="H1149">
        <v>2.1770580000000002</v>
      </c>
      <c r="I1149">
        <v>84</v>
      </c>
      <c r="J1149" t="s">
        <v>4440</v>
      </c>
      <c r="P1149" t="b">
        <f t="shared" si="51"/>
        <v>0</v>
      </c>
      <c r="Q1149" t="b">
        <f t="shared" si="52"/>
        <v>0</v>
      </c>
      <c r="R1149" t="b">
        <f t="shared" si="53"/>
        <v>0</v>
      </c>
    </row>
    <row r="1150" spans="1:18" x14ac:dyDescent="0.25">
      <c r="A1150" t="s">
        <v>1021</v>
      </c>
      <c r="B1150" t="s">
        <v>2082</v>
      </c>
      <c r="C1150" t="s">
        <v>3570</v>
      </c>
      <c r="D1150">
        <v>2.4979577443999998</v>
      </c>
      <c r="E1150">
        <v>5.3507747443999998</v>
      </c>
      <c r="F1150">
        <v>2.8528169999999999</v>
      </c>
      <c r="G1150">
        <v>0.41309400000000002</v>
      </c>
      <c r="H1150">
        <v>3.265911</v>
      </c>
      <c r="I1150">
        <v>112</v>
      </c>
      <c r="J1150" t="s">
        <v>4440</v>
      </c>
      <c r="P1150" t="b">
        <f t="shared" si="51"/>
        <v>0</v>
      </c>
      <c r="Q1150" t="b">
        <f t="shared" si="52"/>
        <v>0</v>
      </c>
      <c r="R1150" t="b">
        <f t="shared" si="53"/>
        <v>0</v>
      </c>
    </row>
    <row r="1151" spans="1:18" x14ac:dyDescent="0.25">
      <c r="A1151" t="s">
        <v>1251</v>
      </c>
      <c r="B1151" t="s">
        <v>1728</v>
      </c>
      <c r="C1151" t="s">
        <v>3217</v>
      </c>
      <c r="D1151">
        <v>4.0301355529999903</v>
      </c>
      <c r="E1151">
        <v>6.3963505529999898</v>
      </c>
      <c r="F1151">
        <v>2.366215</v>
      </c>
      <c r="G1151">
        <v>-0.25518200000000002</v>
      </c>
      <c r="H1151">
        <v>2.1110329999999999</v>
      </c>
      <c r="I1151">
        <v>96</v>
      </c>
      <c r="J1151" t="s">
        <v>4440</v>
      </c>
      <c r="P1151" t="b">
        <f t="shared" si="51"/>
        <v>0</v>
      </c>
      <c r="Q1151" t="b">
        <f t="shared" si="52"/>
        <v>0</v>
      </c>
      <c r="R1151" t="b">
        <f t="shared" si="53"/>
        <v>0</v>
      </c>
    </row>
    <row r="1152" spans="1:18" x14ac:dyDescent="0.25">
      <c r="A1152" t="s">
        <v>188</v>
      </c>
      <c r="B1152" t="s">
        <v>1951</v>
      </c>
      <c r="C1152" t="s">
        <v>3439</v>
      </c>
      <c r="D1152">
        <v>2.8123201092999999</v>
      </c>
      <c r="E1152">
        <v>5.4898471093000003</v>
      </c>
      <c r="F1152">
        <v>2.677527</v>
      </c>
      <c r="G1152">
        <v>-0.94934499999999999</v>
      </c>
      <c r="H1152">
        <v>1.7281820000000001</v>
      </c>
      <c r="I1152">
        <v>148</v>
      </c>
      <c r="J1152" t="s">
        <v>4440</v>
      </c>
      <c r="P1152" t="b">
        <f t="shared" si="51"/>
        <v>0</v>
      </c>
      <c r="Q1152" t="b">
        <f t="shared" si="52"/>
        <v>0</v>
      </c>
      <c r="R1152" t="b">
        <f t="shared" si="53"/>
        <v>0</v>
      </c>
    </row>
    <row r="1153" spans="1:18" x14ac:dyDescent="0.25">
      <c r="A1153" t="s">
        <v>1444</v>
      </c>
      <c r="B1153" t="s">
        <v>1659</v>
      </c>
      <c r="C1153" t="s">
        <v>3148</v>
      </c>
      <c r="D1153">
        <v>2.4649921638999999</v>
      </c>
      <c r="E1153">
        <v>5.6875321639000003</v>
      </c>
      <c r="F1153">
        <v>3.22254</v>
      </c>
      <c r="G1153">
        <v>-0.33523700000000001</v>
      </c>
      <c r="H1153">
        <v>2.8873030000000002</v>
      </c>
      <c r="I1153">
        <v>116</v>
      </c>
      <c r="J1153" t="s">
        <v>4440</v>
      </c>
      <c r="P1153" t="b">
        <f t="shared" si="51"/>
        <v>0</v>
      </c>
      <c r="Q1153" t="b">
        <f t="shared" si="52"/>
        <v>0</v>
      </c>
      <c r="R1153" t="b">
        <f t="shared" si="53"/>
        <v>0</v>
      </c>
    </row>
    <row r="1154" spans="1:18" x14ac:dyDescent="0.25">
      <c r="A1154" t="s">
        <v>1350</v>
      </c>
      <c r="B1154" t="s">
        <v>2604</v>
      </c>
      <c r="C1154" t="s">
        <v>4077</v>
      </c>
      <c r="D1154">
        <v>2.7736820834999998</v>
      </c>
      <c r="E1154">
        <v>6.5937150835000002</v>
      </c>
      <c r="F1154">
        <v>3.820033</v>
      </c>
      <c r="G1154">
        <v>-2.526637</v>
      </c>
      <c r="H1154">
        <v>1.293396</v>
      </c>
      <c r="I1154">
        <v>164</v>
      </c>
      <c r="J1154" t="s">
        <v>4440</v>
      </c>
      <c r="P1154" t="b">
        <f t="shared" si="51"/>
        <v>0</v>
      </c>
      <c r="Q1154" t="b">
        <f t="shared" si="52"/>
        <v>0</v>
      </c>
      <c r="R1154" t="b">
        <f t="shared" si="53"/>
        <v>0</v>
      </c>
    </row>
    <row r="1155" spans="1:18" x14ac:dyDescent="0.25">
      <c r="A1155" t="s">
        <v>5787</v>
      </c>
      <c r="B1155" t="s">
        <v>6106</v>
      </c>
      <c r="C1155" t="s">
        <v>6403</v>
      </c>
      <c r="D1155">
        <v>2.5870944590999998</v>
      </c>
      <c r="E1155">
        <v>5.9517714590999997</v>
      </c>
      <c r="F1155">
        <v>3.3646769999999999</v>
      </c>
      <c r="G1155">
        <v>-0.77008100000000002</v>
      </c>
      <c r="H1155">
        <v>2.5945960000000001</v>
      </c>
      <c r="I1155">
        <v>112</v>
      </c>
      <c r="J1155" t="s">
        <v>4440</v>
      </c>
      <c r="P1155" t="b">
        <f t="shared" ref="P1155:P1218" si="54">IF(AND($M$5 &lt; -D1155, $M$4 &gt; -E1155, F1155 &gt; 1.9, F1155 &lt; 2.5), TRUE, FALSE)</f>
        <v>0</v>
      </c>
      <c r="Q1155" t="b">
        <f t="shared" ref="Q1155:Q1218" si="55">IF(AND($M$6 &lt; -D1155, $M$4 &gt; -E1155, F1155 &gt; 1.9, F1155 &lt; 2.5), TRUE, FALSE)</f>
        <v>0</v>
      </c>
      <c r="R1155" t="b">
        <f t="shared" ref="R1155:R1218" si="56">IF(AND($M$7 &lt; -D1155, $M$4 &gt; -E1155, F1155 &gt; 1.9, F1155 &lt; 2.5), TRUE, FALSE)</f>
        <v>0</v>
      </c>
    </row>
    <row r="1156" spans="1:18" x14ac:dyDescent="0.25">
      <c r="A1156" t="s">
        <v>1391</v>
      </c>
      <c r="B1156" t="s">
        <v>2565</v>
      </c>
      <c r="C1156" t="s">
        <v>4040</v>
      </c>
      <c r="D1156">
        <v>1.4493417129999999</v>
      </c>
      <c r="E1156">
        <v>5.4902447130000001</v>
      </c>
      <c r="F1156">
        <v>4.0409030000000001</v>
      </c>
      <c r="G1156">
        <v>-0.95517700000000005</v>
      </c>
      <c r="H1156">
        <v>3.0857260000000002</v>
      </c>
      <c r="I1156">
        <v>124</v>
      </c>
      <c r="J1156" t="s">
        <v>4440</v>
      </c>
      <c r="P1156" t="b">
        <f t="shared" si="54"/>
        <v>0</v>
      </c>
      <c r="Q1156" t="b">
        <f t="shared" si="55"/>
        <v>0</v>
      </c>
      <c r="R1156" t="b">
        <f t="shared" si="56"/>
        <v>0</v>
      </c>
    </row>
    <row r="1157" spans="1:18" x14ac:dyDescent="0.25">
      <c r="A1157" t="s">
        <v>1431</v>
      </c>
      <c r="B1157" t="s">
        <v>2904</v>
      </c>
      <c r="C1157" t="s">
        <v>4364</v>
      </c>
      <c r="D1157">
        <v>3.2505786524000002</v>
      </c>
      <c r="E1157">
        <v>6.1988836524000002</v>
      </c>
      <c r="F1157">
        <v>2.948305</v>
      </c>
      <c r="G1157">
        <v>-3.627799</v>
      </c>
      <c r="H1157">
        <v>-0.67949400000000004</v>
      </c>
      <c r="I1157">
        <v>74</v>
      </c>
      <c r="J1157" t="s">
        <v>4440</v>
      </c>
      <c r="P1157" t="b">
        <f t="shared" si="54"/>
        <v>0</v>
      </c>
      <c r="Q1157" t="b">
        <f t="shared" si="55"/>
        <v>0</v>
      </c>
      <c r="R1157" t="b">
        <f t="shared" si="56"/>
        <v>0</v>
      </c>
    </row>
    <row r="1158" spans="1:18" x14ac:dyDescent="0.25">
      <c r="A1158" t="s">
        <v>913</v>
      </c>
      <c r="B1158" t="s">
        <v>2277</v>
      </c>
      <c r="C1158" t="s">
        <v>3761</v>
      </c>
      <c r="D1158">
        <v>1.9935276902000001</v>
      </c>
      <c r="E1158">
        <v>5.9316216902000001</v>
      </c>
      <c r="F1158">
        <v>3.938094</v>
      </c>
      <c r="G1158">
        <v>-0.120976</v>
      </c>
      <c r="H1158">
        <v>3.8171179999999998</v>
      </c>
      <c r="I1158">
        <v>76</v>
      </c>
      <c r="J1158" t="s">
        <v>4440</v>
      </c>
      <c r="P1158" t="b">
        <f t="shared" si="54"/>
        <v>0</v>
      </c>
      <c r="Q1158" t="b">
        <f t="shared" si="55"/>
        <v>0</v>
      </c>
      <c r="R1158" t="b">
        <f t="shared" si="56"/>
        <v>0</v>
      </c>
    </row>
    <row r="1159" spans="1:18" x14ac:dyDescent="0.25">
      <c r="A1159" t="s">
        <v>693</v>
      </c>
      <c r="B1159" t="s">
        <v>2180</v>
      </c>
      <c r="C1159" t="s">
        <v>3664</v>
      </c>
      <c r="D1159">
        <v>1.97197585509999</v>
      </c>
      <c r="E1159">
        <v>5.4728778550999904</v>
      </c>
      <c r="F1159">
        <v>3.500902</v>
      </c>
      <c r="G1159">
        <v>0.24190700000000001</v>
      </c>
      <c r="H1159">
        <v>3.7428089999999998</v>
      </c>
      <c r="I1159">
        <v>76</v>
      </c>
      <c r="J1159" t="s">
        <v>4440</v>
      </c>
      <c r="P1159" t="b">
        <f t="shared" si="54"/>
        <v>0</v>
      </c>
      <c r="Q1159" t="b">
        <f t="shared" si="55"/>
        <v>0</v>
      </c>
      <c r="R1159" t="b">
        <f t="shared" si="56"/>
        <v>0</v>
      </c>
    </row>
    <row r="1160" spans="1:18" x14ac:dyDescent="0.25">
      <c r="A1160" t="s">
        <v>430</v>
      </c>
      <c r="B1160" t="s">
        <v>2177</v>
      </c>
      <c r="C1160" t="s">
        <v>3664</v>
      </c>
      <c r="D1160">
        <v>2.4027863878</v>
      </c>
      <c r="E1160">
        <v>5.6614203877999998</v>
      </c>
      <c r="F1160">
        <v>3.2586339999999998</v>
      </c>
      <c r="G1160">
        <v>0.272393</v>
      </c>
      <c r="H1160">
        <v>3.5310269999999999</v>
      </c>
      <c r="I1160">
        <v>76</v>
      </c>
      <c r="J1160" t="s">
        <v>4440</v>
      </c>
      <c r="P1160" t="b">
        <f t="shared" si="54"/>
        <v>0</v>
      </c>
      <c r="Q1160" t="b">
        <f t="shared" si="55"/>
        <v>0</v>
      </c>
      <c r="R1160" t="b">
        <f t="shared" si="56"/>
        <v>0</v>
      </c>
    </row>
    <row r="1161" spans="1:18" x14ac:dyDescent="0.25">
      <c r="A1161" t="s">
        <v>1169</v>
      </c>
      <c r="B1161" t="s">
        <v>1770</v>
      </c>
      <c r="C1161" t="s">
        <v>3259</v>
      </c>
      <c r="D1161">
        <v>3.6786223387999999</v>
      </c>
      <c r="E1161">
        <v>7.2833683387999999</v>
      </c>
      <c r="F1161">
        <v>3.604746</v>
      </c>
      <c r="G1161">
        <v>-0.950434</v>
      </c>
      <c r="H1161">
        <v>2.654312</v>
      </c>
      <c r="I1161">
        <v>84</v>
      </c>
      <c r="J1161" t="s">
        <v>4440</v>
      </c>
      <c r="P1161" t="b">
        <f t="shared" si="54"/>
        <v>0</v>
      </c>
      <c r="Q1161" t="b">
        <f t="shared" si="55"/>
        <v>0</v>
      </c>
      <c r="R1161" t="b">
        <f t="shared" si="56"/>
        <v>0</v>
      </c>
    </row>
    <row r="1162" spans="1:18" x14ac:dyDescent="0.25">
      <c r="A1162" t="s">
        <v>200</v>
      </c>
      <c r="B1162" t="s">
        <v>1602</v>
      </c>
      <c r="C1162" t="s">
        <v>3092</v>
      </c>
      <c r="D1162">
        <v>3.3143156955999902</v>
      </c>
      <c r="E1162">
        <v>6.6656086955999996</v>
      </c>
      <c r="F1162">
        <v>3.3512930000000001</v>
      </c>
      <c r="G1162">
        <v>-0.95253900000000002</v>
      </c>
      <c r="H1162">
        <v>2.3987539999999998</v>
      </c>
      <c r="I1162">
        <v>82</v>
      </c>
      <c r="J1162" t="s">
        <v>4440</v>
      </c>
      <c r="P1162" t="b">
        <f t="shared" si="54"/>
        <v>0</v>
      </c>
      <c r="Q1162" t="b">
        <f t="shared" si="55"/>
        <v>0</v>
      </c>
      <c r="R1162" t="b">
        <f t="shared" si="56"/>
        <v>0</v>
      </c>
    </row>
    <row r="1163" spans="1:18" x14ac:dyDescent="0.25">
      <c r="A1163" t="s">
        <v>726</v>
      </c>
      <c r="B1163" t="s">
        <v>2780</v>
      </c>
      <c r="C1163" t="s">
        <v>4245</v>
      </c>
      <c r="D1163">
        <v>3.6942094452999998</v>
      </c>
      <c r="E1163">
        <v>6.4350854453000004</v>
      </c>
      <c r="F1163">
        <v>2.7408760000000001</v>
      </c>
      <c r="G1163">
        <v>-0.444135</v>
      </c>
      <c r="H1163">
        <v>2.2967409999999999</v>
      </c>
      <c r="I1163">
        <v>54</v>
      </c>
      <c r="J1163" t="s">
        <v>4440</v>
      </c>
      <c r="P1163" t="b">
        <f t="shared" si="54"/>
        <v>0</v>
      </c>
      <c r="Q1163" t="b">
        <f t="shared" si="55"/>
        <v>0</v>
      </c>
      <c r="R1163" t="b">
        <f t="shared" si="56"/>
        <v>0</v>
      </c>
    </row>
    <row r="1164" spans="1:18" x14ac:dyDescent="0.25">
      <c r="A1164" t="s">
        <v>564</v>
      </c>
      <c r="B1164" t="s">
        <v>2187</v>
      </c>
      <c r="C1164" t="s">
        <v>3673</v>
      </c>
      <c r="D1164">
        <v>3.9121574776999899</v>
      </c>
      <c r="E1164">
        <v>6.6615064776999997</v>
      </c>
      <c r="F1164">
        <v>2.749349</v>
      </c>
      <c r="G1164">
        <v>-2.3042899999999999</v>
      </c>
      <c r="H1164">
        <v>0.44505899999999998</v>
      </c>
      <c r="I1164">
        <v>86</v>
      </c>
      <c r="J1164" t="s">
        <v>4440</v>
      </c>
      <c r="P1164" t="b">
        <f t="shared" si="54"/>
        <v>0</v>
      </c>
      <c r="Q1164" t="b">
        <f t="shared" si="55"/>
        <v>0</v>
      </c>
      <c r="R1164" t="b">
        <f t="shared" si="56"/>
        <v>0</v>
      </c>
    </row>
    <row r="1165" spans="1:18" x14ac:dyDescent="0.25">
      <c r="A1165" t="s">
        <v>4869</v>
      </c>
      <c r="B1165" t="s">
        <v>5109</v>
      </c>
      <c r="C1165" t="s">
        <v>5110</v>
      </c>
      <c r="D1165">
        <v>2.8616825429999899</v>
      </c>
      <c r="E1165">
        <v>6.7155675429999997</v>
      </c>
      <c r="F1165">
        <v>3.853885</v>
      </c>
      <c r="G1165">
        <v>-1.4598789999999999</v>
      </c>
      <c r="H1165">
        <v>2.3940060000000001</v>
      </c>
      <c r="I1165">
        <v>116</v>
      </c>
      <c r="J1165" t="s">
        <v>4440</v>
      </c>
      <c r="P1165" t="b">
        <f t="shared" si="54"/>
        <v>0</v>
      </c>
      <c r="Q1165" t="b">
        <f t="shared" si="55"/>
        <v>0</v>
      </c>
      <c r="R1165" t="b">
        <f t="shared" si="56"/>
        <v>0</v>
      </c>
    </row>
    <row r="1166" spans="1:18" x14ac:dyDescent="0.25">
      <c r="A1166" t="s">
        <v>4968</v>
      </c>
      <c r="B1166" t="s">
        <v>5573</v>
      </c>
      <c r="C1166" t="s">
        <v>5574</v>
      </c>
      <c r="D1166">
        <v>2.8366082610999999</v>
      </c>
      <c r="E1166">
        <v>6.7770512610999996</v>
      </c>
      <c r="F1166">
        <v>3.9404430000000001</v>
      </c>
      <c r="G1166">
        <v>-1.716272</v>
      </c>
      <c r="H1166">
        <v>2.2241710000000001</v>
      </c>
      <c r="I1166">
        <v>220</v>
      </c>
      <c r="J1166" t="s">
        <v>4440</v>
      </c>
      <c r="P1166" t="b">
        <f t="shared" si="54"/>
        <v>0</v>
      </c>
      <c r="Q1166" t="b">
        <f t="shared" si="55"/>
        <v>0</v>
      </c>
      <c r="R1166" t="b">
        <f t="shared" si="56"/>
        <v>0</v>
      </c>
    </row>
    <row r="1167" spans="1:18" x14ac:dyDescent="0.25">
      <c r="A1167" t="s">
        <v>227</v>
      </c>
      <c r="B1167" t="s">
        <v>2662</v>
      </c>
      <c r="C1167" t="s">
        <v>4132</v>
      </c>
      <c r="D1167">
        <v>3.8759068885999999</v>
      </c>
      <c r="E1167">
        <v>5.7692148885999996</v>
      </c>
      <c r="F1167">
        <v>1.893308</v>
      </c>
      <c r="G1167">
        <v>0.57693499999999998</v>
      </c>
      <c r="H1167">
        <v>2.470243</v>
      </c>
      <c r="I1167">
        <v>40</v>
      </c>
      <c r="J1167" t="s">
        <v>4440</v>
      </c>
      <c r="P1167" t="b">
        <f t="shared" si="54"/>
        <v>0</v>
      </c>
      <c r="Q1167" t="b">
        <f t="shared" si="55"/>
        <v>0</v>
      </c>
      <c r="R1167" t="b">
        <f t="shared" si="56"/>
        <v>0</v>
      </c>
    </row>
    <row r="1168" spans="1:18" x14ac:dyDescent="0.25">
      <c r="A1168" t="s">
        <v>703</v>
      </c>
      <c r="B1168" t="s">
        <v>2007</v>
      </c>
      <c r="C1168" t="s">
        <v>3496</v>
      </c>
      <c r="D1168">
        <v>1.54517834189999</v>
      </c>
      <c r="E1168">
        <v>5.7381513419000001</v>
      </c>
      <c r="F1168">
        <v>4.1929730000000003</v>
      </c>
      <c r="G1168">
        <v>-0.306311</v>
      </c>
      <c r="H1168">
        <v>3.8866619999999998</v>
      </c>
      <c r="I1168">
        <v>76</v>
      </c>
      <c r="J1168" t="s">
        <v>4440</v>
      </c>
      <c r="P1168" t="b">
        <f t="shared" si="54"/>
        <v>0</v>
      </c>
      <c r="Q1168" t="b">
        <f t="shared" si="55"/>
        <v>0</v>
      </c>
      <c r="R1168" t="b">
        <f t="shared" si="56"/>
        <v>0</v>
      </c>
    </row>
    <row r="1169" spans="1:18" x14ac:dyDescent="0.25">
      <c r="A1169" t="s">
        <v>695</v>
      </c>
      <c r="B1169" t="s">
        <v>2627</v>
      </c>
      <c r="C1169" t="s">
        <v>4097</v>
      </c>
      <c r="D1169">
        <v>3.9636108479999899</v>
      </c>
      <c r="E1169">
        <v>6.9689238479999904</v>
      </c>
      <c r="F1169">
        <v>3.0053130000000001</v>
      </c>
      <c r="G1169">
        <v>-1.6664319999999999</v>
      </c>
      <c r="H1169">
        <v>1.338881</v>
      </c>
      <c r="I1169">
        <v>134</v>
      </c>
      <c r="J1169" t="s">
        <v>4440</v>
      </c>
      <c r="P1169" t="b">
        <f t="shared" si="54"/>
        <v>0</v>
      </c>
      <c r="Q1169" t="b">
        <f t="shared" si="55"/>
        <v>0</v>
      </c>
      <c r="R1169" t="b">
        <f t="shared" si="56"/>
        <v>0</v>
      </c>
    </row>
    <row r="1170" spans="1:18" x14ac:dyDescent="0.25">
      <c r="A1170" t="s">
        <v>5809</v>
      </c>
      <c r="B1170" t="s">
        <v>6128</v>
      </c>
      <c r="C1170" t="s">
        <v>6424</v>
      </c>
      <c r="D1170">
        <v>1.4267793469999901</v>
      </c>
      <c r="E1170">
        <v>5.5611303469999998</v>
      </c>
      <c r="F1170">
        <v>4.1343509999999997</v>
      </c>
      <c r="G1170">
        <v>0.30762499999999998</v>
      </c>
      <c r="H1170">
        <v>4.4419760000000004</v>
      </c>
      <c r="I1170">
        <v>70</v>
      </c>
      <c r="J1170" t="s">
        <v>4440</v>
      </c>
      <c r="P1170" t="b">
        <f t="shared" si="54"/>
        <v>0</v>
      </c>
      <c r="Q1170" t="b">
        <f t="shared" si="55"/>
        <v>0</v>
      </c>
      <c r="R1170" t="b">
        <f t="shared" si="56"/>
        <v>0</v>
      </c>
    </row>
    <row r="1171" spans="1:18" x14ac:dyDescent="0.25">
      <c r="A1171" t="s">
        <v>983</v>
      </c>
      <c r="B1171" t="s">
        <v>2165</v>
      </c>
      <c r="C1171" t="s">
        <v>3652</v>
      </c>
      <c r="D1171">
        <v>2.5430263679</v>
      </c>
      <c r="E1171">
        <v>5.8813233679000003</v>
      </c>
      <c r="F1171">
        <v>3.3382969999999998</v>
      </c>
      <c r="G1171">
        <v>-0.41137899999999999</v>
      </c>
      <c r="H1171">
        <v>2.9269180000000001</v>
      </c>
      <c r="I1171">
        <v>69</v>
      </c>
      <c r="J1171" t="s">
        <v>4440</v>
      </c>
      <c r="P1171" t="b">
        <f t="shared" si="54"/>
        <v>0</v>
      </c>
      <c r="Q1171" t="b">
        <f t="shared" si="55"/>
        <v>0</v>
      </c>
      <c r="R1171" t="b">
        <f t="shared" si="56"/>
        <v>0</v>
      </c>
    </row>
    <row r="1172" spans="1:18" x14ac:dyDescent="0.25">
      <c r="A1172" t="s">
        <v>4905</v>
      </c>
      <c r="B1172" t="s">
        <v>5405</v>
      </c>
      <c r="C1172" t="s">
        <v>3505</v>
      </c>
      <c r="D1172">
        <v>2.2790747591999998</v>
      </c>
      <c r="E1172">
        <v>5.8571087592</v>
      </c>
      <c r="F1172">
        <v>3.5780340000000002</v>
      </c>
      <c r="G1172">
        <v>-0.22401799999999999</v>
      </c>
      <c r="H1172">
        <v>3.3540160000000001</v>
      </c>
      <c r="I1172">
        <v>100</v>
      </c>
      <c r="J1172" t="s">
        <v>4440</v>
      </c>
      <c r="P1172" t="b">
        <f t="shared" si="54"/>
        <v>0</v>
      </c>
      <c r="Q1172" t="b">
        <f t="shared" si="55"/>
        <v>0</v>
      </c>
      <c r="R1172" t="b">
        <f t="shared" si="56"/>
        <v>0</v>
      </c>
    </row>
    <row r="1173" spans="1:18" x14ac:dyDescent="0.25">
      <c r="A1173" t="s">
        <v>5763</v>
      </c>
      <c r="B1173" t="s">
        <v>6082</v>
      </c>
      <c r="C1173" t="s">
        <v>6379</v>
      </c>
      <c r="D1173">
        <v>2.0257311035000001</v>
      </c>
      <c r="E1173">
        <v>5.1340281035000004</v>
      </c>
      <c r="F1173">
        <v>3.1082969999999999</v>
      </c>
      <c r="G1173">
        <v>0.17097300000000001</v>
      </c>
      <c r="H1173">
        <v>3.2792699999999999</v>
      </c>
      <c r="I1173">
        <v>92</v>
      </c>
      <c r="J1173" t="s">
        <v>4440</v>
      </c>
      <c r="P1173" t="b">
        <f t="shared" si="54"/>
        <v>0</v>
      </c>
      <c r="Q1173" t="b">
        <f t="shared" si="55"/>
        <v>0</v>
      </c>
      <c r="R1173" t="b">
        <f t="shared" si="56"/>
        <v>0</v>
      </c>
    </row>
    <row r="1174" spans="1:18" x14ac:dyDescent="0.25">
      <c r="A1174" t="s">
        <v>623</v>
      </c>
      <c r="B1174" t="s">
        <v>1627</v>
      </c>
      <c r="C1174" t="s">
        <v>3117</v>
      </c>
      <c r="D1174">
        <v>1.9800442027</v>
      </c>
      <c r="E1174">
        <v>6.0583472027000003</v>
      </c>
      <c r="F1174">
        <v>4.078303</v>
      </c>
      <c r="G1174">
        <v>-0.59997199999999995</v>
      </c>
      <c r="H1174">
        <v>3.4783309999999998</v>
      </c>
      <c r="I1174">
        <v>92</v>
      </c>
      <c r="J1174" t="s">
        <v>4440</v>
      </c>
      <c r="P1174" t="b">
        <f t="shared" si="54"/>
        <v>0</v>
      </c>
      <c r="Q1174" t="b">
        <f t="shared" si="55"/>
        <v>0</v>
      </c>
      <c r="R1174" t="b">
        <f t="shared" si="56"/>
        <v>0</v>
      </c>
    </row>
    <row r="1175" spans="1:18" x14ac:dyDescent="0.25">
      <c r="A1175" t="s">
        <v>462</v>
      </c>
      <c r="B1175" t="s">
        <v>2931</v>
      </c>
      <c r="C1175" t="s">
        <v>4389</v>
      </c>
      <c r="D1175">
        <v>2.7881351218999999</v>
      </c>
      <c r="E1175">
        <v>5.5828251219</v>
      </c>
      <c r="F1175">
        <v>2.7946899999999899</v>
      </c>
      <c r="G1175">
        <v>-2.2656109999999998</v>
      </c>
      <c r="H1175">
        <v>0.52907899999999997</v>
      </c>
      <c r="I1175">
        <v>272</v>
      </c>
      <c r="J1175" t="s">
        <v>4440</v>
      </c>
      <c r="P1175" t="b">
        <f t="shared" si="54"/>
        <v>0</v>
      </c>
      <c r="Q1175" t="b">
        <f t="shared" si="55"/>
        <v>0</v>
      </c>
      <c r="R1175" t="b">
        <f t="shared" si="56"/>
        <v>0</v>
      </c>
    </row>
    <row r="1176" spans="1:18" x14ac:dyDescent="0.25">
      <c r="A1176" t="s">
        <v>5844</v>
      </c>
      <c r="B1176" t="s">
        <v>6163</v>
      </c>
      <c r="C1176" t="s">
        <v>6457</v>
      </c>
      <c r="D1176">
        <v>2.5639917711999902</v>
      </c>
      <c r="E1176">
        <v>6.8984027711999998</v>
      </c>
      <c r="F1176">
        <v>4.3344110000000002</v>
      </c>
      <c r="G1176">
        <v>-2.402209</v>
      </c>
      <c r="H1176">
        <v>1.932202</v>
      </c>
      <c r="I1176">
        <v>188</v>
      </c>
      <c r="J1176" t="s">
        <v>4440</v>
      </c>
      <c r="P1176" t="b">
        <f t="shared" si="54"/>
        <v>0</v>
      </c>
      <c r="Q1176" t="b">
        <f t="shared" si="55"/>
        <v>0</v>
      </c>
      <c r="R1176" t="b">
        <f t="shared" si="56"/>
        <v>0</v>
      </c>
    </row>
    <row r="1177" spans="1:18" x14ac:dyDescent="0.25">
      <c r="A1177" t="s">
        <v>4786</v>
      </c>
      <c r="B1177" t="s">
        <v>5069</v>
      </c>
      <c r="C1177" t="s">
        <v>5070</v>
      </c>
      <c r="D1177">
        <v>2.9936007343000002</v>
      </c>
      <c r="E1177">
        <v>6.2249957343000002</v>
      </c>
      <c r="F1177">
        <v>3.231395</v>
      </c>
      <c r="G1177">
        <v>-0.31036399999999997</v>
      </c>
      <c r="H1177">
        <v>2.9210310000000002</v>
      </c>
      <c r="I1177">
        <v>87</v>
      </c>
      <c r="J1177" t="s">
        <v>4440</v>
      </c>
      <c r="P1177" t="b">
        <f t="shared" si="54"/>
        <v>0</v>
      </c>
      <c r="Q1177" t="b">
        <f t="shared" si="55"/>
        <v>0</v>
      </c>
      <c r="R1177" t="b">
        <f t="shared" si="56"/>
        <v>0</v>
      </c>
    </row>
    <row r="1178" spans="1:18" x14ac:dyDescent="0.25">
      <c r="A1178" t="s">
        <v>4969</v>
      </c>
      <c r="B1178" t="s">
        <v>5067</v>
      </c>
      <c r="C1178" t="s">
        <v>5068</v>
      </c>
      <c r="D1178">
        <v>2.9541942484999999</v>
      </c>
      <c r="E1178">
        <v>5.6997292484999997</v>
      </c>
      <c r="F1178">
        <v>2.7455349999999998</v>
      </c>
      <c r="G1178">
        <v>-6.4419000000000004E-2</v>
      </c>
      <c r="H1178">
        <v>2.6811159999999998</v>
      </c>
      <c r="I1178">
        <v>91</v>
      </c>
      <c r="J1178" t="s">
        <v>4440</v>
      </c>
      <c r="P1178" t="b">
        <f t="shared" si="54"/>
        <v>0</v>
      </c>
      <c r="Q1178" t="b">
        <f t="shared" si="55"/>
        <v>0</v>
      </c>
      <c r="R1178" t="b">
        <f t="shared" si="56"/>
        <v>0</v>
      </c>
    </row>
    <row r="1179" spans="1:18" x14ac:dyDescent="0.25">
      <c r="A1179" t="s">
        <v>1341</v>
      </c>
      <c r="B1179" t="s">
        <v>2971</v>
      </c>
      <c r="C1179" t="s">
        <v>4423</v>
      </c>
      <c r="D1179">
        <v>2.8643027858999899</v>
      </c>
      <c r="E1179">
        <v>6.5133647858999897</v>
      </c>
      <c r="F1179">
        <v>3.6490619999999998</v>
      </c>
      <c r="G1179">
        <v>-0.87527200000000005</v>
      </c>
      <c r="H1179">
        <v>2.77379</v>
      </c>
      <c r="I1179">
        <v>126</v>
      </c>
      <c r="J1179" t="s">
        <v>4440</v>
      </c>
      <c r="P1179" t="b">
        <f t="shared" si="54"/>
        <v>0</v>
      </c>
      <c r="Q1179" t="b">
        <f t="shared" si="55"/>
        <v>0</v>
      </c>
      <c r="R1179" t="b">
        <f t="shared" si="56"/>
        <v>0</v>
      </c>
    </row>
    <row r="1180" spans="1:18" x14ac:dyDescent="0.25">
      <c r="A1180" t="s">
        <v>5745</v>
      </c>
      <c r="B1180" t="s">
        <v>6064</v>
      </c>
      <c r="C1180" t="s">
        <v>6363</v>
      </c>
      <c r="D1180">
        <v>2.8170288940999999</v>
      </c>
      <c r="E1180">
        <v>6.5589538941000001</v>
      </c>
      <c r="F1180">
        <v>3.7419250000000002</v>
      </c>
      <c r="G1180">
        <v>-1.73231</v>
      </c>
      <c r="H1180">
        <v>2.0096150000000002</v>
      </c>
      <c r="I1180">
        <v>208</v>
      </c>
      <c r="J1180" t="s">
        <v>4440</v>
      </c>
      <c r="P1180" t="b">
        <f t="shared" si="54"/>
        <v>0</v>
      </c>
      <c r="Q1180" t="b">
        <f t="shared" si="55"/>
        <v>0</v>
      </c>
      <c r="R1180" t="b">
        <f t="shared" si="56"/>
        <v>0</v>
      </c>
    </row>
    <row r="1181" spans="1:18" x14ac:dyDescent="0.25">
      <c r="A1181" t="s">
        <v>1085</v>
      </c>
      <c r="B1181" t="s">
        <v>1694</v>
      </c>
      <c r="C1181" t="s">
        <v>3183</v>
      </c>
      <c r="D1181">
        <v>2.5825089605999998</v>
      </c>
      <c r="E1181">
        <v>6.3045579606000004</v>
      </c>
      <c r="F1181">
        <v>3.7220490000000002</v>
      </c>
      <c r="G1181">
        <v>-0.82202500000000001</v>
      </c>
      <c r="H1181">
        <v>2.9000240000000002</v>
      </c>
      <c r="I1181">
        <v>134</v>
      </c>
      <c r="J1181" t="s">
        <v>4440</v>
      </c>
      <c r="P1181" t="b">
        <f t="shared" si="54"/>
        <v>0</v>
      </c>
      <c r="Q1181" t="b">
        <f t="shared" si="55"/>
        <v>0</v>
      </c>
      <c r="R1181" t="b">
        <f t="shared" si="56"/>
        <v>0</v>
      </c>
    </row>
    <row r="1182" spans="1:18" x14ac:dyDescent="0.25">
      <c r="A1182" t="s">
        <v>73</v>
      </c>
      <c r="B1182" t="s">
        <v>1589</v>
      </c>
      <c r="C1182" t="s">
        <v>3078</v>
      </c>
      <c r="D1182">
        <v>3.1097080967999999</v>
      </c>
      <c r="E1182">
        <v>5.1193090968000003</v>
      </c>
      <c r="F1182">
        <v>2.009601</v>
      </c>
      <c r="G1182">
        <v>-0.98485400000000001</v>
      </c>
      <c r="H1182">
        <v>1.0247470000000001</v>
      </c>
      <c r="I1182">
        <v>114</v>
      </c>
      <c r="J1182" t="s">
        <v>4440</v>
      </c>
      <c r="P1182" t="b">
        <f t="shared" si="54"/>
        <v>0</v>
      </c>
      <c r="Q1182" t="b">
        <f t="shared" si="55"/>
        <v>0</v>
      </c>
      <c r="R1182" t="b">
        <f t="shared" si="56"/>
        <v>0</v>
      </c>
    </row>
    <row r="1183" spans="1:18" x14ac:dyDescent="0.25">
      <c r="A1183" t="s">
        <v>7</v>
      </c>
      <c r="B1183" t="s">
        <v>2281</v>
      </c>
      <c r="C1183" t="s">
        <v>3765</v>
      </c>
      <c r="D1183">
        <v>3.0561197633999999</v>
      </c>
      <c r="E1183">
        <v>5.0942637633999999</v>
      </c>
      <c r="F1183">
        <v>2.038144</v>
      </c>
      <c r="G1183">
        <v>-0.95616599999999996</v>
      </c>
      <c r="H1183">
        <v>1.0819780000000001</v>
      </c>
      <c r="I1183">
        <v>114</v>
      </c>
      <c r="J1183" t="s">
        <v>4440</v>
      </c>
      <c r="P1183" t="b">
        <f t="shared" si="54"/>
        <v>0</v>
      </c>
      <c r="Q1183" t="b">
        <f t="shared" si="55"/>
        <v>0</v>
      </c>
      <c r="R1183" t="b">
        <f t="shared" si="56"/>
        <v>0</v>
      </c>
    </row>
    <row r="1184" spans="1:18" x14ac:dyDescent="0.25">
      <c r="A1184" t="s">
        <v>1183</v>
      </c>
      <c r="B1184" t="s">
        <v>2292</v>
      </c>
      <c r="C1184" t="s">
        <v>3776</v>
      </c>
      <c r="D1184">
        <v>3.0456369745999901</v>
      </c>
      <c r="E1184">
        <v>5.0923049745999904</v>
      </c>
      <c r="F1184">
        <v>2.0466679999999999</v>
      </c>
      <c r="G1184">
        <v>-0.95412600000000003</v>
      </c>
      <c r="H1184">
        <v>1.0925419999999999</v>
      </c>
      <c r="I1184">
        <v>114</v>
      </c>
      <c r="J1184" t="s">
        <v>4440</v>
      </c>
      <c r="P1184" t="b">
        <f t="shared" si="54"/>
        <v>0</v>
      </c>
      <c r="Q1184" t="b">
        <f t="shared" si="55"/>
        <v>0</v>
      </c>
      <c r="R1184" t="b">
        <f t="shared" si="56"/>
        <v>0</v>
      </c>
    </row>
    <row r="1185" spans="1:18" x14ac:dyDescent="0.25">
      <c r="A1185" t="s">
        <v>1207</v>
      </c>
      <c r="B1185" t="s">
        <v>2053</v>
      </c>
      <c r="C1185" t="s">
        <v>3542</v>
      </c>
      <c r="D1185">
        <v>3.0486061365000001</v>
      </c>
      <c r="E1185">
        <v>5.0966881365000001</v>
      </c>
      <c r="F1185">
        <v>2.048082</v>
      </c>
      <c r="G1185">
        <v>-0.94637700000000002</v>
      </c>
      <c r="H1185">
        <v>1.1017049999999999</v>
      </c>
      <c r="I1185">
        <v>114</v>
      </c>
      <c r="J1185" t="s">
        <v>4440</v>
      </c>
      <c r="P1185" t="b">
        <f t="shared" si="54"/>
        <v>0</v>
      </c>
      <c r="Q1185" t="b">
        <f t="shared" si="55"/>
        <v>0</v>
      </c>
      <c r="R1185" t="b">
        <f t="shared" si="56"/>
        <v>0</v>
      </c>
    </row>
    <row r="1186" spans="1:18" x14ac:dyDescent="0.25">
      <c r="A1186" t="s">
        <v>933</v>
      </c>
      <c r="B1186" t="s">
        <v>2099</v>
      </c>
      <c r="C1186" t="s">
        <v>3587</v>
      </c>
      <c r="D1186">
        <v>3.0437451245</v>
      </c>
      <c r="E1186">
        <v>5.0803901245</v>
      </c>
      <c r="F1186">
        <v>2.036645</v>
      </c>
      <c r="G1186">
        <v>-0.96646100000000001</v>
      </c>
      <c r="H1186">
        <v>1.070184</v>
      </c>
      <c r="I1186">
        <v>114</v>
      </c>
      <c r="J1186" t="s">
        <v>4440</v>
      </c>
      <c r="P1186" t="b">
        <f t="shared" si="54"/>
        <v>0</v>
      </c>
      <c r="Q1186" t="b">
        <f t="shared" si="55"/>
        <v>0</v>
      </c>
      <c r="R1186" t="b">
        <f t="shared" si="56"/>
        <v>0</v>
      </c>
    </row>
    <row r="1187" spans="1:18" x14ac:dyDescent="0.25">
      <c r="A1187" t="s">
        <v>1205</v>
      </c>
      <c r="B1187" t="s">
        <v>2767</v>
      </c>
      <c r="C1187" t="s">
        <v>4233</v>
      </c>
      <c r="D1187">
        <v>2.6996380914000002</v>
      </c>
      <c r="E1187">
        <v>6.5440910914000003</v>
      </c>
      <c r="F1187">
        <v>3.8444530000000001</v>
      </c>
      <c r="G1187">
        <v>-2.7930640000000002</v>
      </c>
      <c r="H1187">
        <v>1.0513889999999999</v>
      </c>
      <c r="I1187">
        <v>114</v>
      </c>
      <c r="J1187" t="s">
        <v>4440</v>
      </c>
      <c r="P1187" t="b">
        <f t="shared" si="54"/>
        <v>0</v>
      </c>
      <c r="Q1187" t="b">
        <f t="shared" si="55"/>
        <v>0</v>
      </c>
      <c r="R1187" t="b">
        <f t="shared" si="56"/>
        <v>0</v>
      </c>
    </row>
    <row r="1188" spans="1:18" x14ac:dyDescent="0.25">
      <c r="A1188" t="s">
        <v>1374</v>
      </c>
      <c r="B1188" t="s">
        <v>2531</v>
      </c>
      <c r="C1188" t="s">
        <v>4007</v>
      </c>
      <c r="D1188">
        <v>3.0420006194</v>
      </c>
      <c r="E1188">
        <v>5.0840506194000001</v>
      </c>
      <c r="F1188">
        <v>2.0420499999999899</v>
      </c>
      <c r="G1188">
        <v>-0.93794500000000003</v>
      </c>
      <c r="H1188">
        <v>1.1041049999999999</v>
      </c>
      <c r="I1188">
        <v>114</v>
      </c>
      <c r="J1188" t="s">
        <v>4440</v>
      </c>
      <c r="P1188" t="b">
        <f t="shared" si="54"/>
        <v>0</v>
      </c>
      <c r="Q1188" t="b">
        <f t="shared" si="55"/>
        <v>0</v>
      </c>
      <c r="R1188" t="b">
        <f t="shared" si="56"/>
        <v>0</v>
      </c>
    </row>
    <row r="1189" spans="1:18" x14ac:dyDescent="0.25">
      <c r="A1189" t="s">
        <v>992</v>
      </c>
      <c r="B1189" t="s">
        <v>2643</v>
      </c>
      <c r="C1189" t="s">
        <v>4113</v>
      </c>
      <c r="D1189">
        <v>4.6651463234000001</v>
      </c>
      <c r="E1189">
        <v>7.4825903234000002</v>
      </c>
      <c r="F1189">
        <v>2.8174440000000001</v>
      </c>
      <c r="G1189">
        <v>-1.647966</v>
      </c>
      <c r="H1189">
        <v>1.169478</v>
      </c>
      <c r="I1189">
        <v>196</v>
      </c>
      <c r="J1189" t="s">
        <v>4440</v>
      </c>
      <c r="P1189" t="b">
        <f t="shared" si="54"/>
        <v>0</v>
      </c>
      <c r="Q1189" t="b">
        <f t="shared" si="55"/>
        <v>0</v>
      </c>
      <c r="R1189" t="b">
        <f t="shared" si="56"/>
        <v>0</v>
      </c>
    </row>
    <row r="1190" spans="1:18" x14ac:dyDescent="0.25">
      <c r="A1190" t="s">
        <v>921</v>
      </c>
      <c r="B1190" t="s">
        <v>2581</v>
      </c>
      <c r="C1190" t="s">
        <v>4056</v>
      </c>
      <c r="D1190">
        <v>3.61450145619999</v>
      </c>
      <c r="E1190">
        <v>6.1888874561999998</v>
      </c>
      <c r="F1190">
        <v>2.5743860000000001</v>
      </c>
      <c r="G1190">
        <v>3.6429000000000003E-2</v>
      </c>
      <c r="H1190">
        <v>2.6108150000000001</v>
      </c>
      <c r="I1190">
        <v>58</v>
      </c>
      <c r="J1190" t="s">
        <v>4440</v>
      </c>
      <c r="P1190" t="b">
        <f t="shared" si="54"/>
        <v>0</v>
      </c>
      <c r="Q1190" t="b">
        <f t="shared" si="55"/>
        <v>0</v>
      </c>
      <c r="R1190" t="b">
        <f t="shared" si="56"/>
        <v>0</v>
      </c>
    </row>
    <row r="1191" spans="1:18" x14ac:dyDescent="0.25">
      <c r="A1191" t="s">
        <v>4864</v>
      </c>
      <c r="B1191" t="s">
        <v>5473</v>
      </c>
      <c r="C1191" t="s">
        <v>5474</v>
      </c>
      <c r="D1191">
        <v>2.8256005780999902</v>
      </c>
      <c r="E1191">
        <v>5.5808075780999999</v>
      </c>
      <c r="F1191">
        <v>2.755207</v>
      </c>
      <c r="G1191">
        <v>-0.492313</v>
      </c>
      <c r="H1191">
        <v>2.2628940000000002</v>
      </c>
      <c r="I1191">
        <v>192</v>
      </c>
      <c r="J1191" t="s">
        <v>4440</v>
      </c>
      <c r="P1191" t="b">
        <f t="shared" si="54"/>
        <v>0</v>
      </c>
      <c r="Q1191" t="b">
        <f t="shared" si="55"/>
        <v>0</v>
      </c>
      <c r="R1191" t="b">
        <f t="shared" si="56"/>
        <v>0</v>
      </c>
    </row>
    <row r="1192" spans="1:18" x14ac:dyDescent="0.25">
      <c r="A1192" t="s">
        <v>747</v>
      </c>
      <c r="B1192" t="s">
        <v>1763</v>
      </c>
      <c r="C1192" t="s">
        <v>3252</v>
      </c>
      <c r="D1192">
        <v>3.5200988507000002</v>
      </c>
      <c r="E1192">
        <v>7.1570868506999998</v>
      </c>
      <c r="F1192">
        <v>3.6369879999999899</v>
      </c>
      <c r="G1192">
        <v>-0.78877200000000003</v>
      </c>
      <c r="H1192">
        <v>2.8482159999999999</v>
      </c>
      <c r="I1192">
        <v>116</v>
      </c>
      <c r="J1192" t="s">
        <v>4440</v>
      </c>
      <c r="P1192" t="b">
        <f t="shared" si="54"/>
        <v>0</v>
      </c>
      <c r="Q1192" t="b">
        <f t="shared" si="55"/>
        <v>0</v>
      </c>
      <c r="R1192" t="b">
        <f t="shared" si="56"/>
        <v>0</v>
      </c>
    </row>
    <row r="1193" spans="1:18" x14ac:dyDescent="0.25">
      <c r="A1193" t="s">
        <v>355</v>
      </c>
      <c r="B1193" t="s">
        <v>2162</v>
      </c>
      <c r="C1193" t="s">
        <v>3649</v>
      </c>
      <c r="D1193">
        <v>2.47008787859999</v>
      </c>
      <c r="E1193">
        <v>4.8817708785999896</v>
      </c>
      <c r="F1193">
        <v>2.411683</v>
      </c>
      <c r="G1193">
        <v>0.74019900000000005</v>
      </c>
      <c r="H1193">
        <v>3.1518820000000001</v>
      </c>
      <c r="I1193">
        <v>144</v>
      </c>
      <c r="J1193" t="s">
        <v>4440</v>
      </c>
      <c r="P1193" t="b">
        <f t="shared" si="54"/>
        <v>0</v>
      </c>
      <c r="Q1193" t="b">
        <f t="shared" si="55"/>
        <v>0</v>
      </c>
      <c r="R1193" t="b">
        <f t="shared" si="56"/>
        <v>0</v>
      </c>
    </row>
    <row r="1194" spans="1:18" x14ac:dyDescent="0.25">
      <c r="A1194" t="s">
        <v>1134</v>
      </c>
      <c r="B1194" t="s">
        <v>2799</v>
      </c>
      <c r="C1194" t="s">
        <v>3179</v>
      </c>
      <c r="D1194">
        <v>2.6311029531000001</v>
      </c>
      <c r="E1194">
        <v>4.9955919530999999</v>
      </c>
      <c r="F1194">
        <v>2.3644889999999998</v>
      </c>
      <c r="G1194">
        <v>0.49270199999999997</v>
      </c>
      <c r="H1194">
        <v>2.8571909999999998</v>
      </c>
      <c r="I1194">
        <v>72</v>
      </c>
      <c r="J1194" t="s">
        <v>4440</v>
      </c>
      <c r="P1194" t="b">
        <f t="shared" si="54"/>
        <v>0</v>
      </c>
      <c r="Q1194" t="b">
        <f t="shared" si="55"/>
        <v>0</v>
      </c>
      <c r="R1194" t="b">
        <f t="shared" si="56"/>
        <v>0</v>
      </c>
    </row>
    <row r="1195" spans="1:18" x14ac:dyDescent="0.25">
      <c r="A1195" t="s">
        <v>5792</v>
      </c>
      <c r="B1195" t="s">
        <v>6111</v>
      </c>
      <c r="C1195" t="s">
        <v>6408</v>
      </c>
      <c r="D1195">
        <v>3.5404603497</v>
      </c>
      <c r="E1195">
        <v>7.1975713496999996</v>
      </c>
      <c r="F1195">
        <v>3.657111</v>
      </c>
      <c r="G1195">
        <v>-0.91132299999999999</v>
      </c>
      <c r="H1195">
        <v>2.7457880000000001</v>
      </c>
      <c r="I1195">
        <v>120</v>
      </c>
      <c r="J1195" t="s">
        <v>4440</v>
      </c>
      <c r="P1195" t="b">
        <f t="shared" si="54"/>
        <v>0</v>
      </c>
      <c r="Q1195" t="b">
        <f t="shared" si="55"/>
        <v>0</v>
      </c>
      <c r="R1195" t="b">
        <f t="shared" si="56"/>
        <v>0</v>
      </c>
    </row>
    <row r="1196" spans="1:18" x14ac:dyDescent="0.25">
      <c r="A1196" t="s">
        <v>4852</v>
      </c>
      <c r="B1196" t="s">
        <v>5220</v>
      </c>
      <c r="C1196" t="s">
        <v>5221</v>
      </c>
      <c r="D1196">
        <v>2.4615771004999898</v>
      </c>
      <c r="E1196">
        <v>4.9393441004999996</v>
      </c>
      <c r="F1196">
        <v>2.4777670000000001</v>
      </c>
      <c r="G1196">
        <v>1.137227</v>
      </c>
      <c r="H1196">
        <v>3.6149939999999998</v>
      </c>
      <c r="I1196">
        <v>58</v>
      </c>
      <c r="J1196" t="s">
        <v>4440</v>
      </c>
      <c r="P1196" t="b">
        <f t="shared" si="54"/>
        <v>0</v>
      </c>
      <c r="Q1196" t="b">
        <f t="shared" si="55"/>
        <v>0</v>
      </c>
      <c r="R1196" t="b">
        <f t="shared" si="56"/>
        <v>0</v>
      </c>
    </row>
    <row r="1197" spans="1:18" x14ac:dyDescent="0.25">
      <c r="A1197" t="s">
        <v>4568</v>
      </c>
      <c r="B1197" t="s">
        <v>4743</v>
      </c>
      <c r="C1197" t="s">
        <v>5599</v>
      </c>
      <c r="D1197">
        <v>2.8031674014000001</v>
      </c>
      <c r="E1197">
        <v>6.3241524014000001</v>
      </c>
      <c r="F1197">
        <v>3.5209849999999898</v>
      </c>
      <c r="G1197">
        <v>-0.37082700000000002</v>
      </c>
      <c r="H1197">
        <v>3.1501579999999998</v>
      </c>
      <c r="I1197">
        <v>102</v>
      </c>
      <c r="J1197" t="s">
        <v>4440</v>
      </c>
      <c r="P1197" t="b">
        <f t="shared" si="54"/>
        <v>0</v>
      </c>
      <c r="Q1197" t="b">
        <f t="shared" si="55"/>
        <v>0</v>
      </c>
      <c r="R1197" t="b">
        <f t="shared" si="56"/>
        <v>0</v>
      </c>
    </row>
    <row r="1198" spans="1:18" x14ac:dyDescent="0.25">
      <c r="A1198" t="s">
        <v>4844</v>
      </c>
      <c r="B1198" t="s">
        <v>5152</v>
      </c>
      <c r="C1198" t="s">
        <v>5153</v>
      </c>
      <c r="D1198">
        <v>1.1926085769000001</v>
      </c>
      <c r="E1198">
        <v>6.0260535768999999</v>
      </c>
      <c r="F1198">
        <v>4.8334450000000002</v>
      </c>
      <c r="G1198">
        <v>0.18146699999999999</v>
      </c>
      <c r="H1198">
        <v>5.0149119999999998</v>
      </c>
      <c r="I1198">
        <v>58</v>
      </c>
      <c r="J1198" t="s">
        <v>4440</v>
      </c>
      <c r="P1198" t="b">
        <f t="shared" si="54"/>
        <v>0</v>
      </c>
      <c r="Q1198" t="b">
        <f t="shared" si="55"/>
        <v>0</v>
      </c>
      <c r="R1198" t="b">
        <f t="shared" si="56"/>
        <v>0</v>
      </c>
    </row>
    <row r="1199" spans="1:18" x14ac:dyDescent="0.25">
      <c r="A1199" t="s">
        <v>5677</v>
      </c>
      <c r="B1199" t="s">
        <v>5996</v>
      </c>
      <c r="C1199" t="s">
        <v>6298</v>
      </c>
      <c r="D1199">
        <v>2.3823580200999999</v>
      </c>
      <c r="E1199">
        <v>6.0246250201000002</v>
      </c>
      <c r="F1199">
        <v>3.6422669999999999</v>
      </c>
      <c r="G1199">
        <v>-0.68600799999999995</v>
      </c>
      <c r="H1199">
        <v>2.9562590000000002</v>
      </c>
      <c r="I1199">
        <v>116</v>
      </c>
      <c r="J1199" t="s">
        <v>4440</v>
      </c>
      <c r="P1199" t="b">
        <f t="shared" si="54"/>
        <v>0</v>
      </c>
      <c r="Q1199" t="b">
        <f t="shared" si="55"/>
        <v>0</v>
      </c>
      <c r="R1199" t="b">
        <f t="shared" si="56"/>
        <v>0</v>
      </c>
    </row>
    <row r="1200" spans="1:18" x14ac:dyDescent="0.25">
      <c r="A1200" t="s">
        <v>120</v>
      </c>
      <c r="B1200" t="s">
        <v>2821</v>
      </c>
      <c r="C1200" t="s">
        <v>4285</v>
      </c>
      <c r="D1200">
        <v>1.9105567691999901</v>
      </c>
      <c r="E1200">
        <v>5.4740577691999999</v>
      </c>
      <c r="F1200">
        <v>3.563501</v>
      </c>
      <c r="G1200">
        <v>5.5367E-2</v>
      </c>
      <c r="H1200">
        <v>3.618868</v>
      </c>
      <c r="I1200">
        <v>66</v>
      </c>
      <c r="J1200" t="s">
        <v>4440</v>
      </c>
      <c r="P1200" t="b">
        <f t="shared" si="54"/>
        <v>0</v>
      </c>
      <c r="Q1200" t="b">
        <f t="shared" si="55"/>
        <v>0</v>
      </c>
      <c r="R1200" t="b">
        <f t="shared" si="56"/>
        <v>0</v>
      </c>
    </row>
    <row r="1201" spans="1:18" x14ac:dyDescent="0.25">
      <c r="A1201" t="s">
        <v>4874</v>
      </c>
      <c r="B1201" t="s">
        <v>5510</v>
      </c>
      <c r="C1201" t="s">
        <v>5511</v>
      </c>
      <c r="D1201">
        <v>2.8637900159999901</v>
      </c>
      <c r="E1201">
        <v>5.9019300159999997</v>
      </c>
      <c r="F1201">
        <v>3.0381399999999998</v>
      </c>
      <c r="G1201">
        <v>9.9839999999999998E-2</v>
      </c>
      <c r="H1201">
        <v>3.1379800000000002</v>
      </c>
      <c r="I1201">
        <v>96</v>
      </c>
      <c r="J1201" t="s">
        <v>4440</v>
      </c>
      <c r="P1201" t="b">
        <f t="shared" si="54"/>
        <v>0</v>
      </c>
      <c r="Q1201" t="b">
        <f t="shared" si="55"/>
        <v>0</v>
      </c>
      <c r="R1201" t="b">
        <f t="shared" si="56"/>
        <v>0</v>
      </c>
    </row>
    <row r="1202" spans="1:18" x14ac:dyDescent="0.25">
      <c r="A1202" t="s">
        <v>1144</v>
      </c>
      <c r="B1202" t="s">
        <v>1834</v>
      </c>
      <c r="C1202" t="s">
        <v>3323</v>
      </c>
      <c r="D1202">
        <v>3.5953818875999901</v>
      </c>
      <c r="E1202">
        <v>6.2932098875999998</v>
      </c>
      <c r="F1202">
        <v>2.6978279999999999</v>
      </c>
      <c r="G1202">
        <v>-0.50787099999999996</v>
      </c>
      <c r="H1202">
        <v>2.1899570000000002</v>
      </c>
      <c r="I1202">
        <v>61</v>
      </c>
      <c r="J1202" t="s">
        <v>4440</v>
      </c>
      <c r="P1202" t="b">
        <f t="shared" si="54"/>
        <v>0</v>
      </c>
      <c r="Q1202" t="b">
        <f t="shared" si="55"/>
        <v>0</v>
      </c>
      <c r="R1202" t="b">
        <f t="shared" si="56"/>
        <v>0</v>
      </c>
    </row>
    <row r="1203" spans="1:18" x14ac:dyDescent="0.25">
      <c r="A1203" t="s">
        <v>576</v>
      </c>
      <c r="B1203" t="s">
        <v>2579</v>
      </c>
      <c r="C1203" t="s">
        <v>4054</v>
      </c>
      <c r="D1203">
        <v>2.4644610418999999</v>
      </c>
      <c r="E1203">
        <v>5.6564130418999996</v>
      </c>
      <c r="F1203">
        <v>3.1919520000000001</v>
      </c>
      <c r="G1203">
        <v>0.19633800000000001</v>
      </c>
      <c r="H1203">
        <v>3.38829</v>
      </c>
      <c r="I1203">
        <v>46</v>
      </c>
      <c r="J1203" t="s">
        <v>4440</v>
      </c>
      <c r="P1203" t="b">
        <f t="shared" si="54"/>
        <v>0</v>
      </c>
      <c r="Q1203" t="b">
        <f t="shared" si="55"/>
        <v>0</v>
      </c>
      <c r="R1203" t="b">
        <f t="shared" si="56"/>
        <v>0</v>
      </c>
    </row>
    <row r="1204" spans="1:18" x14ac:dyDescent="0.25">
      <c r="A1204" t="s">
        <v>851</v>
      </c>
      <c r="B1204" t="s">
        <v>2670</v>
      </c>
      <c r="C1204" t="s">
        <v>4140</v>
      </c>
      <c r="D1204">
        <v>2.7496499072999998</v>
      </c>
      <c r="E1204">
        <v>6.4504839072999998</v>
      </c>
      <c r="F1204">
        <v>3.700834</v>
      </c>
      <c r="G1204">
        <v>-1.8878950000000001</v>
      </c>
      <c r="H1204">
        <v>1.8129390000000001</v>
      </c>
      <c r="I1204">
        <v>94</v>
      </c>
      <c r="J1204" t="s">
        <v>4440</v>
      </c>
      <c r="P1204" t="b">
        <f t="shared" si="54"/>
        <v>0</v>
      </c>
      <c r="Q1204" t="b">
        <f t="shared" si="55"/>
        <v>0</v>
      </c>
      <c r="R1204" t="b">
        <f t="shared" si="56"/>
        <v>0</v>
      </c>
    </row>
    <row r="1205" spans="1:18" x14ac:dyDescent="0.25">
      <c r="A1205" t="s">
        <v>891</v>
      </c>
      <c r="B1205" t="s">
        <v>2842</v>
      </c>
      <c r="C1205" t="s">
        <v>4306</v>
      </c>
      <c r="D1205">
        <v>3.4865434107999902</v>
      </c>
      <c r="E1205">
        <v>6.2568214107999998</v>
      </c>
      <c r="F1205">
        <v>2.7702779999999998</v>
      </c>
      <c r="G1205">
        <v>-0.49888900000000003</v>
      </c>
      <c r="H1205">
        <v>2.2713890000000001</v>
      </c>
      <c r="I1205">
        <v>108</v>
      </c>
      <c r="J1205" t="s">
        <v>4440</v>
      </c>
      <c r="P1205" t="b">
        <f t="shared" si="54"/>
        <v>0</v>
      </c>
      <c r="Q1205" t="b">
        <f t="shared" si="55"/>
        <v>0</v>
      </c>
      <c r="R1205" t="b">
        <f t="shared" si="56"/>
        <v>0</v>
      </c>
    </row>
    <row r="1206" spans="1:18" x14ac:dyDescent="0.25">
      <c r="A1206" t="s">
        <v>676</v>
      </c>
      <c r="B1206" t="s">
        <v>2794</v>
      </c>
      <c r="C1206" t="s">
        <v>4259</v>
      </c>
      <c r="D1206">
        <v>2.0397089986999899</v>
      </c>
      <c r="E1206">
        <v>4.4237619986999999</v>
      </c>
      <c r="F1206">
        <v>2.3840530000000002</v>
      </c>
      <c r="G1206">
        <v>1.1193</v>
      </c>
      <c r="H1206">
        <v>3.5033530000000002</v>
      </c>
      <c r="I1206">
        <v>90</v>
      </c>
      <c r="J1206" t="s">
        <v>4440</v>
      </c>
      <c r="P1206" t="b">
        <f t="shared" si="54"/>
        <v>0</v>
      </c>
      <c r="Q1206" t="b">
        <f t="shared" si="55"/>
        <v>0</v>
      </c>
      <c r="R1206" t="b">
        <f t="shared" si="56"/>
        <v>0</v>
      </c>
    </row>
    <row r="1207" spans="1:18" x14ac:dyDescent="0.25">
      <c r="A1207" t="s">
        <v>50</v>
      </c>
      <c r="B1207" t="s">
        <v>2929</v>
      </c>
      <c r="C1207" t="s">
        <v>4387</v>
      </c>
      <c r="D1207">
        <v>2.6599264878</v>
      </c>
      <c r="E1207">
        <v>5.1673764878000004</v>
      </c>
      <c r="F1207">
        <v>2.50745</v>
      </c>
      <c r="G1207">
        <v>1.0449079999999999</v>
      </c>
      <c r="H1207">
        <v>3.5523579999999999</v>
      </c>
      <c r="I1207">
        <v>76</v>
      </c>
      <c r="J1207" t="s">
        <v>4440</v>
      </c>
      <c r="P1207" t="b">
        <f t="shared" si="54"/>
        <v>0</v>
      </c>
      <c r="Q1207" t="b">
        <f t="shared" si="55"/>
        <v>0</v>
      </c>
      <c r="R1207" t="b">
        <f t="shared" si="56"/>
        <v>0</v>
      </c>
    </row>
    <row r="1208" spans="1:18" x14ac:dyDescent="0.25">
      <c r="A1208" t="s">
        <v>1052</v>
      </c>
      <c r="B1208" t="s">
        <v>2898</v>
      </c>
      <c r="C1208" t="s">
        <v>3088</v>
      </c>
      <c r="D1208">
        <v>2.7177280541000002</v>
      </c>
      <c r="E1208">
        <v>6.0592240541000004</v>
      </c>
      <c r="F1208">
        <v>3.3414959999999998</v>
      </c>
      <c r="G1208">
        <v>-0.88228399999999996</v>
      </c>
      <c r="H1208">
        <v>2.459212</v>
      </c>
      <c r="I1208">
        <v>120</v>
      </c>
      <c r="J1208" t="s">
        <v>4440</v>
      </c>
      <c r="P1208" t="b">
        <f t="shared" si="54"/>
        <v>0</v>
      </c>
      <c r="Q1208" t="b">
        <f t="shared" si="55"/>
        <v>0</v>
      </c>
      <c r="R1208" t="b">
        <f t="shared" si="56"/>
        <v>0</v>
      </c>
    </row>
    <row r="1209" spans="1:18" x14ac:dyDescent="0.25">
      <c r="A1209" t="s">
        <v>1308</v>
      </c>
      <c r="B1209" t="s">
        <v>2980</v>
      </c>
      <c r="C1209" t="s">
        <v>4432</v>
      </c>
      <c r="D1209">
        <v>3.2176281539999998</v>
      </c>
      <c r="E1209">
        <v>6.1061681539999997</v>
      </c>
      <c r="F1209">
        <v>2.8885399999999999</v>
      </c>
      <c r="G1209">
        <v>-0.36077999999999999</v>
      </c>
      <c r="H1209">
        <v>2.5277599999999998</v>
      </c>
      <c r="I1209">
        <v>100</v>
      </c>
      <c r="J1209" t="s">
        <v>4440</v>
      </c>
      <c r="P1209" t="b">
        <f t="shared" si="54"/>
        <v>0</v>
      </c>
      <c r="Q1209" t="b">
        <f t="shared" si="55"/>
        <v>0</v>
      </c>
      <c r="R1209" t="b">
        <f t="shared" si="56"/>
        <v>0</v>
      </c>
    </row>
    <row r="1210" spans="1:18" x14ac:dyDescent="0.25">
      <c r="A1210" t="s">
        <v>5838</v>
      </c>
      <c r="B1210" t="s">
        <v>6157</v>
      </c>
      <c r="C1210" t="s">
        <v>6452</v>
      </c>
      <c r="D1210">
        <v>3.3901588156999898</v>
      </c>
      <c r="E1210">
        <v>6.3504588156999997</v>
      </c>
      <c r="F1210">
        <v>2.9603000000000002</v>
      </c>
      <c r="G1210">
        <v>-1.2651619999999999</v>
      </c>
      <c r="H1210">
        <v>1.695138</v>
      </c>
      <c r="I1210">
        <v>174</v>
      </c>
      <c r="J1210" t="s">
        <v>4440</v>
      </c>
      <c r="P1210" t="b">
        <f t="shared" si="54"/>
        <v>0</v>
      </c>
      <c r="Q1210" t="b">
        <f t="shared" si="55"/>
        <v>0</v>
      </c>
      <c r="R1210" t="b">
        <f t="shared" si="56"/>
        <v>0</v>
      </c>
    </row>
    <row r="1211" spans="1:18" x14ac:dyDescent="0.25">
      <c r="A1211" t="s">
        <v>533</v>
      </c>
      <c r="B1211" t="s">
        <v>2448</v>
      </c>
      <c r="C1211" t="s">
        <v>3927</v>
      </c>
      <c r="D1211">
        <v>2.8889507214999899</v>
      </c>
      <c r="E1211">
        <v>5.2514537214999999</v>
      </c>
      <c r="F1211">
        <v>2.3625029999999998</v>
      </c>
      <c r="G1211">
        <v>0.87080800000000003</v>
      </c>
      <c r="H1211">
        <v>3.233311</v>
      </c>
      <c r="I1211">
        <v>104</v>
      </c>
      <c r="J1211" t="s">
        <v>4440</v>
      </c>
      <c r="P1211" t="b">
        <f t="shared" si="54"/>
        <v>0</v>
      </c>
      <c r="Q1211" t="b">
        <f t="shared" si="55"/>
        <v>0</v>
      </c>
      <c r="R1211" t="b">
        <f t="shared" si="56"/>
        <v>0</v>
      </c>
    </row>
    <row r="1212" spans="1:18" x14ac:dyDescent="0.25">
      <c r="A1212" t="s">
        <v>5915</v>
      </c>
      <c r="B1212" t="s">
        <v>6234</v>
      </c>
      <c r="C1212" t="s">
        <v>6524</v>
      </c>
      <c r="D1212">
        <v>2.92540066499999</v>
      </c>
      <c r="E1212">
        <v>6.9258136649999997</v>
      </c>
      <c r="F1212">
        <v>4.000413</v>
      </c>
      <c r="G1212">
        <v>-2.1238299999999999</v>
      </c>
      <c r="H1212">
        <v>1.8765829999999999</v>
      </c>
      <c r="I1212">
        <v>104</v>
      </c>
      <c r="J1212" t="s">
        <v>4440</v>
      </c>
      <c r="P1212" t="b">
        <f t="shared" si="54"/>
        <v>0</v>
      </c>
      <c r="Q1212" t="b">
        <f t="shared" si="55"/>
        <v>0</v>
      </c>
      <c r="R1212" t="b">
        <f t="shared" si="56"/>
        <v>0</v>
      </c>
    </row>
    <row r="1213" spans="1:18" x14ac:dyDescent="0.25">
      <c r="A1213" t="s">
        <v>4908</v>
      </c>
      <c r="B1213" t="s">
        <v>5493</v>
      </c>
      <c r="C1213" t="s">
        <v>5494</v>
      </c>
      <c r="D1213">
        <v>3.6540241944999998</v>
      </c>
      <c r="E1213">
        <v>6.2865241945000001</v>
      </c>
      <c r="F1213">
        <v>2.6324999999999998</v>
      </c>
      <c r="G1213">
        <v>0.93811500000000003</v>
      </c>
      <c r="H1213">
        <v>3.5706150000000001</v>
      </c>
      <c r="I1213">
        <v>64</v>
      </c>
      <c r="J1213" t="s">
        <v>4440</v>
      </c>
      <c r="P1213" t="b">
        <f t="shared" si="54"/>
        <v>0</v>
      </c>
      <c r="Q1213" t="b">
        <f t="shared" si="55"/>
        <v>0</v>
      </c>
      <c r="R1213" t="b">
        <f t="shared" si="56"/>
        <v>0</v>
      </c>
    </row>
    <row r="1214" spans="1:18" x14ac:dyDescent="0.25">
      <c r="A1214" t="s">
        <v>5929</v>
      </c>
      <c r="B1214" t="s">
        <v>6248</v>
      </c>
      <c r="C1214" t="s">
        <v>6536</v>
      </c>
      <c r="D1214">
        <v>3.495463333</v>
      </c>
      <c r="E1214">
        <v>7.3021193330000003</v>
      </c>
      <c r="F1214">
        <v>3.8066559999999998</v>
      </c>
      <c r="G1214">
        <v>-1.8186880000000001</v>
      </c>
      <c r="H1214">
        <v>1.987968</v>
      </c>
      <c r="I1214">
        <v>64</v>
      </c>
      <c r="J1214" t="s">
        <v>4440</v>
      </c>
      <c r="P1214" t="b">
        <f t="shared" si="54"/>
        <v>0</v>
      </c>
      <c r="Q1214" t="b">
        <f t="shared" si="55"/>
        <v>0</v>
      </c>
      <c r="R1214" t="b">
        <f t="shared" si="56"/>
        <v>0</v>
      </c>
    </row>
    <row r="1215" spans="1:18" x14ac:dyDescent="0.25">
      <c r="A1215" t="s">
        <v>5934</v>
      </c>
      <c r="B1215" t="s">
        <v>6253</v>
      </c>
      <c r="C1215" t="s">
        <v>6541</v>
      </c>
      <c r="D1215">
        <v>3.1182280084</v>
      </c>
      <c r="E1215">
        <v>6.4623440083999997</v>
      </c>
      <c r="F1215">
        <v>3.3441159999999899</v>
      </c>
      <c r="G1215">
        <v>-0.58388399999999996</v>
      </c>
      <c r="H1215">
        <v>2.7602319999999998</v>
      </c>
      <c r="I1215">
        <v>86</v>
      </c>
      <c r="J1215" t="s">
        <v>4440</v>
      </c>
      <c r="P1215" t="b">
        <f t="shared" si="54"/>
        <v>0</v>
      </c>
      <c r="Q1215" t="b">
        <f t="shared" si="55"/>
        <v>0</v>
      </c>
      <c r="R1215" t="b">
        <f t="shared" si="56"/>
        <v>0</v>
      </c>
    </row>
    <row r="1216" spans="1:18" x14ac:dyDescent="0.25">
      <c r="A1216" t="s">
        <v>209</v>
      </c>
      <c r="B1216" t="s">
        <v>1699</v>
      </c>
      <c r="C1216" t="s">
        <v>3188</v>
      </c>
      <c r="D1216">
        <v>2.7922628366</v>
      </c>
      <c r="E1216">
        <v>6.6601868366000003</v>
      </c>
      <c r="F1216">
        <v>3.8679239999999999</v>
      </c>
      <c r="G1216">
        <v>-1.4749920000000001</v>
      </c>
      <c r="H1216">
        <v>2.3929320000000001</v>
      </c>
      <c r="I1216">
        <v>40</v>
      </c>
      <c r="J1216" t="s">
        <v>4440</v>
      </c>
      <c r="P1216" t="b">
        <f t="shared" si="54"/>
        <v>0</v>
      </c>
      <c r="Q1216" t="b">
        <f t="shared" si="55"/>
        <v>0</v>
      </c>
      <c r="R1216" t="b">
        <f t="shared" si="56"/>
        <v>0</v>
      </c>
    </row>
    <row r="1217" spans="1:18" x14ac:dyDescent="0.25">
      <c r="A1217" t="s">
        <v>143</v>
      </c>
      <c r="B1217" t="s">
        <v>1676</v>
      </c>
      <c r="C1217" t="s">
        <v>3165</v>
      </c>
      <c r="D1217">
        <v>3.6049871381999901</v>
      </c>
      <c r="E1217">
        <v>7.5320991381999898</v>
      </c>
      <c r="F1217">
        <v>3.9271120000000002</v>
      </c>
      <c r="G1217">
        <v>-2.0030299999999999</v>
      </c>
      <c r="H1217">
        <v>1.9240820000000001</v>
      </c>
      <c r="I1217">
        <v>136</v>
      </c>
      <c r="J1217" t="s">
        <v>4440</v>
      </c>
      <c r="P1217" t="b">
        <f t="shared" si="54"/>
        <v>0</v>
      </c>
      <c r="Q1217" t="b">
        <f t="shared" si="55"/>
        <v>0</v>
      </c>
      <c r="R1217" t="b">
        <f t="shared" si="56"/>
        <v>0</v>
      </c>
    </row>
    <row r="1218" spans="1:18" x14ac:dyDescent="0.25">
      <c r="A1218" t="s">
        <v>5775</v>
      </c>
      <c r="B1218" t="s">
        <v>6094</v>
      </c>
      <c r="C1218" t="s">
        <v>6391</v>
      </c>
      <c r="D1218">
        <v>3.13654744569999</v>
      </c>
      <c r="E1218">
        <v>5.6732174456999998</v>
      </c>
      <c r="F1218">
        <v>2.53667</v>
      </c>
      <c r="G1218">
        <v>-0.69724699999999995</v>
      </c>
      <c r="H1218">
        <v>1.839423</v>
      </c>
      <c r="I1218">
        <v>132</v>
      </c>
      <c r="J1218" t="s">
        <v>4440</v>
      </c>
      <c r="P1218" t="b">
        <f t="shared" si="54"/>
        <v>0</v>
      </c>
      <c r="Q1218" t="b">
        <f t="shared" si="55"/>
        <v>0</v>
      </c>
      <c r="R1218" t="b">
        <f t="shared" si="56"/>
        <v>0</v>
      </c>
    </row>
    <row r="1219" spans="1:18" x14ac:dyDescent="0.25">
      <c r="A1219" t="s">
        <v>5704</v>
      </c>
      <c r="B1219" t="s">
        <v>6023</v>
      </c>
      <c r="C1219" t="s">
        <v>6324</v>
      </c>
      <c r="D1219">
        <v>3.3908056085999898</v>
      </c>
      <c r="E1219">
        <v>5.9008496085999997</v>
      </c>
      <c r="F1219">
        <v>2.5100440000000002</v>
      </c>
      <c r="G1219">
        <v>-0.92507700000000004</v>
      </c>
      <c r="H1219">
        <v>1.584967</v>
      </c>
      <c r="I1219">
        <v>124</v>
      </c>
      <c r="J1219" t="s">
        <v>4440</v>
      </c>
      <c r="P1219" t="b">
        <f t="shared" ref="P1219:P1282" si="57">IF(AND($M$5 &lt; -D1219, $M$4 &gt; -E1219, F1219 &gt; 1.9, F1219 &lt; 2.5), TRUE, FALSE)</f>
        <v>0</v>
      </c>
      <c r="Q1219" t="b">
        <f t="shared" ref="Q1219:Q1282" si="58">IF(AND($M$6 &lt; -D1219, $M$4 &gt; -E1219, F1219 &gt; 1.9, F1219 &lt; 2.5), TRUE, FALSE)</f>
        <v>0</v>
      </c>
      <c r="R1219" t="b">
        <f t="shared" ref="R1219:R1282" si="59">IF(AND($M$7 &lt; -D1219, $M$4 &gt; -E1219, F1219 &gt; 1.9, F1219 &lt; 2.5), TRUE, FALSE)</f>
        <v>0</v>
      </c>
    </row>
    <row r="1220" spans="1:18" x14ac:dyDescent="0.25">
      <c r="A1220" t="s">
        <v>4805</v>
      </c>
      <c r="B1220" t="s">
        <v>5624</v>
      </c>
      <c r="C1220" t="s">
        <v>5625</v>
      </c>
      <c r="D1220">
        <v>3.2118103523000001</v>
      </c>
      <c r="E1220">
        <v>7.1241733522999997</v>
      </c>
      <c r="F1220">
        <v>3.912363</v>
      </c>
      <c r="G1220">
        <v>-1.028392</v>
      </c>
      <c r="H1220">
        <v>2.8839709999999998</v>
      </c>
      <c r="I1220">
        <v>35</v>
      </c>
      <c r="J1220" t="s">
        <v>4440</v>
      </c>
      <c r="P1220" t="b">
        <f t="shared" si="57"/>
        <v>0</v>
      </c>
      <c r="Q1220" t="b">
        <f t="shared" si="58"/>
        <v>0</v>
      </c>
      <c r="R1220" t="b">
        <f t="shared" si="59"/>
        <v>0</v>
      </c>
    </row>
    <row r="1221" spans="1:18" x14ac:dyDescent="0.25">
      <c r="A1221" t="s">
        <v>66</v>
      </c>
      <c r="B1221" t="s">
        <v>1687</v>
      </c>
      <c r="C1221" t="s">
        <v>3176</v>
      </c>
      <c r="D1221">
        <v>3.15255837299999</v>
      </c>
      <c r="E1221">
        <v>7.2326533729999998</v>
      </c>
      <c r="F1221">
        <v>4.080095</v>
      </c>
      <c r="G1221">
        <v>-1.27196</v>
      </c>
      <c r="H1221">
        <v>2.808135</v>
      </c>
      <c r="I1221">
        <v>70</v>
      </c>
      <c r="J1221" t="s">
        <v>4440</v>
      </c>
      <c r="P1221" t="b">
        <f t="shared" si="57"/>
        <v>0</v>
      </c>
      <c r="Q1221" t="b">
        <f t="shared" si="58"/>
        <v>0</v>
      </c>
      <c r="R1221" t="b">
        <f t="shared" si="59"/>
        <v>0</v>
      </c>
    </row>
    <row r="1222" spans="1:18" x14ac:dyDescent="0.25">
      <c r="A1222" t="s">
        <v>927</v>
      </c>
      <c r="B1222" t="s">
        <v>2381</v>
      </c>
      <c r="C1222" t="s">
        <v>3862</v>
      </c>
      <c r="D1222">
        <v>3.7827145849999999</v>
      </c>
      <c r="E1222">
        <v>6.2163545850000004</v>
      </c>
      <c r="F1222">
        <v>2.43364</v>
      </c>
      <c r="G1222">
        <v>-7.5266E-2</v>
      </c>
      <c r="H1222">
        <v>2.358374</v>
      </c>
      <c r="I1222">
        <v>64</v>
      </c>
      <c r="J1222" t="s">
        <v>4440</v>
      </c>
      <c r="P1222" t="b">
        <f t="shared" si="57"/>
        <v>1</v>
      </c>
      <c r="Q1222" t="b">
        <f t="shared" si="58"/>
        <v>0</v>
      </c>
      <c r="R1222" t="b">
        <f t="shared" si="59"/>
        <v>0</v>
      </c>
    </row>
    <row r="1223" spans="1:18" x14ac:dyDescent="0.25">
      <c r="A1223" t="s">
        <v>5966</v>
      </c>
      <c r="B1223" t="s">
        <v>6285</v>
      </c>
      <c r="C1223" t="s">
        <v>6572</v>
      </c>
      <c r="D1223">
        <v>3.6795551519999901</v>
      </c>
      <c r="E1223">
        <v>7.0107791519999996</v>
      </c>
      <c r="F1223">
        <v>3.3312240000000002</v>
      </c>
      <c r="G1223">
        <v>-1.044006</v>
      </c>
      <c r="H1223">
        <v>2.2872180000000002</v>
      </c>
      <c r="I1223">
        <v>70</v>
      </c>
      <c r="J1223" t="s">
        <v>4440</v>
      </c>
      <c r="P1223" t="b">
        <f t="shared" si="57"/>
        <v>0</v>
      </c>
      <c r="Q1223" t="b">
        <f t="shared" si="58"/>
        <v>0</v>
      </c>
      <c r="R1223" t="b">
        <f t="shared" si="59"/>
        <v>0</v>
      </c>
    </row>
    <row r="1224" spans="1:18" x14ac:dyDescent="0.25">
      <c r="A1224" t="s">
        <v>718</v>
      </c>
      <c r="B1224" t="s">
        <v>2257</v>
      </c>
      <c r="C1224" t="s">
        <v>3742</v>
      </c>
      <c r="D1224">
        <v>2.8020740307000001</v>
      </c>
      <c r="E1224">
        <v>5.8895570306999998</v>
      </c>
      <c r="F1224">
        <v>3.08748299999999</v>
      </c>
      <c r="G1224">
        <v>0.220196</v>
      </c>
      <c r="H1224">
        <v>3.3076789999999998</v>
      </c>
      <c r="I1224">
        <v>56</v>
      </c>
      <c r="J1224" t="s">
        <v>4440</v>
      </c>
      <c r="P1224" t="b">
        <f t="shared" si="57"/>
        <v>0</v>
      </c>
      <c r="Q1224" t="b">
        <f t="shared" si="58"/>
        <v>0</v>
      </c>
      <c r="R1224" t="b">
        <f t="shared" si="59"/>
        <v>0</v>
      </c>
    </row>
    <row r="1225" spans="1:18" x14ac:dyDescent="0.25">
      <c r="A1225" t="s">
        <v>101</v>
      </c>
      <c r="B1225" t="s">
        <v>2313</v>
      </c>
      <c r="C1225" t="s">
        <v>3796</v>
      </c>
      <c r="D1225">
        <v>3.4020902593999902</v>
      </c>
      <c r="E1225">
        <v>6.5583652593999897</v>
      </c>
      <c r="F1225">
        <v>3.1562749999999999</v>
      </c>
      <c r="G1225">
        <v>-0.82909600000000006</v>
      </c>
      <c r="H1225">
        <v>2.3271790000000001</v>
      </c>
      <c r="I1225">
        <v>59</v>
      </c>
      <c r="J1225" t="s">
        <v>4440</v>
      </c>
      <c r="P1225" t="b">
        <f t="shared" si="57"/>
        <v>0</v>
      </c>
      <c r="Q1225" t="b">
        <f t="shared" si="58"/>
        <v>0</v>
      </c>
      <c r="R1225" t="b">
        <f t="shared" si="59"/>
        <v>0</v>
      </c>
    </row>
    <row r="1226" spans="1:18" x14ac:dyDescent="0.25">
      <c r="A1226" t="s">
        <v>613</v>
      </c>
      <c r="B1226" t="s">
        <v>1771</v>
      </c>
      <c r="C1226" t="s">
        <v>3260</v>
      </c>
      <c r="D1226">
        <v>2.4749336845999999</v>
      </c>
      <c r="E1226">
        <v>5.4296556846000001</v>
      </c>
      <c r="F1226">
        <v>2.9547219999999998</v>
      </c>
      <c r="G1226">
        <v>-1.356565</v>
      </c>
      <c r="H1226">
        <v>1.598157</v>
      </c>
      <c r="I1226">
        <v>212</v>
      </c>
      <c r="J1226" t="s">
        <v>4440</v>
      </c>
      <c r="P1226" t="b">
        <f t="shared" si="57"/>
        <v>0</v>
      </c>
      <c r="Q1226" t="b">
        <f t="shared" si="58"/>
        <v>0</v>
      </c>
      <c r="R1226" t="b">
        <f t="shared" si="59"/>
        <v>0</v>
      </c>
    </row>
    <row r="1227" spans="1:18" x14ac:dyDescent="0.25">
      <c r="A1227" t="s">
        <v>433</v>
      </c>
      <c r="B1227" t="s">
        <v>2715</v>
      </c>
      <c r="C1227" t="s">
        <v>4183</v>
      </c>
      <c r="D1227">
        <v>2.717640244</v>
      </c>
      <c r="E1227">
        <v>4.8767372440000001</v>
      </c>
      <c r="F1227">
        <v>2.159097</v>
      </c>
      <c r="G1227">
        <v>0.51369200000000004</v>
      </c>
      <c r="H1227">
        <v>2.6727889999999999</v>
      </c>
      <c r="I1227">
        <v>56</v>
      </c>
      <c r="J1227" t="s">
        <v>4440</v>
      </c>
      <c r="P1227" t="b">
        <f t="shared" si="57"/>
        <v>0</v>
      </c>
      <c r="Q1227" t="b">
        <f t="shared" si="58"/>
        <v>0</v>
      </c>
      <c r="R1227" t="b">
        <f t="shared" si="59"/>
        <v>0</v>
      </c>
    </row>
    <row r="1228" spans="1:18" x14ac:dyDescent="0.25">
      <c r="A1228" t="s">
        <v>558</v>
      </c>
      <c r="B1228" t="s">
        <v>1646</v>
      </c>
      <c r="C1228" t="s">
        <v>3135</v>
      </c>
      <c r="D1228">
        <v>2.6982602019999899</v>
      </c>
      <c r="E1228">
        <v>4.7999522020000001</v>
      </c>
      <c r="F1228">
        <v>2.1016919999999999</v>
      </c>
      <c r="G1228">
        <v>0.37754700000000002</v>
      </c>
      <c r="H1228">
        <v>2.4792390000000002</v>
      </c>
      <c r="I1228">
        <v>56</v>
      </c>
      <c r="J1228" t="s">
        <v>4440</v>
      </c>
      <c r="P1228" t="b">
        <f t="shared" si="57"/>
        <v>0</v>
      </c>
      <c r="Q1228" t="b">
        <f t="shared" si="58"/>
        <v>0</v>
      </c>
      <c r="R1228" t="b">
        <f t="shared" si="59"/>
        <v>0</v>
      </c>
    </row>
    <row r="1229" spans="1:18" x14ac:dyDescent="0.25">
      <c r="A1229" t="s">
        <v>866</v>
      </c>
      <c r="B1229" t="s">
        <v>2160</v>
      </c>
      <c r="C1229" t="s">
        <v>3647</v>
      </c>
      <c r="D1229">
        <v>3.3427635827999902</v>
      </c>
      <c r="E1229">
        <v>6.7046265827999996</v>
      </c>
      <c r="F1229">
        <v>3.361863</v>
      </c>
      <c r="G1229">
        <v>-1.1292759999999999</v>
      </c>
      <c r="H1229">
        <v>2.2325870000000001</v>
      </c>
      <c r="I1229">
        <v>72</v>
      </c>
      <c r="J1229" t="s">
        <v>4440</v>
      </c>
      <c r="P1229" t="b">
        <f t="shared" si="57"/>
        <v>0</v>
      </c>
      <c r="Q1229" t="b">
        <f t="shared" si="58"/>
        <v>0</v>
      </c>
      <c r="R1229" t="b">
        <f t="shared" si="59"/>
        <v>0</v>
      </c>
    </row>
    <row r="1230" spans="1:18" x14ac:dyDescent="0.25">
      <c r="A1230" t="s">
        <v>672</v>
      </c>
      <c r="B1230" t="s">
        <v>2783</v>
      </c>
      <c r="C1230" t="s">
        <v>4248</v>
      </c>
      <c r="D1230">
        <v>2.3911604901999999</v>
      </c>
      <c r="E1230">
        <v>4.8629484902</v>
      </c>
      <c r="F1230">
        <v>2.4717880000000001</v>
      </c>
      <c r="G1230">
        <v>1.56972</v>
      </c>
      <c r="H1230">
        <v>4.0415080000000003</v>
      </c>
      <c r="I1230">
        <v>64</v>
      </c>
      <c r="J1230" t="s">
        <v>4440</v>
      </c>
      <c r="P1230" t="b">
        <f t="shared" si="57"/>
        <v>0</v>
      </c>
      <c r="Q1230" t="b">
        <f t="shared" si="58"/>
        <v>0</v>
      </c>
      <c r="R1230" t="b">
        <f t="shared" si="59"/>
        <v>0</v>
      </c>
    </row>
    <row r="1231" spans="1:18" x14ac:dyDescent="0.25">
      <c r="A1231" t="s">
        <v>799</v>
      </c>
      <c r="B1231" t="s">
        <v>2373</v>
      </c>
      <c r="C1231" t="s">
        <v>3854</v>
      </c>
      <c r="D1231">
        <v>2.9152397365999998</v>
      </c>
      <c r="E1231">
        <v>4.9355267366</v>
      </c>
      <c r="F1231">
        <v>2.02028699999999</v>
      </c>
      <c r="G1231">
        <v>0.97350099999999995</v>
      </c>
      <c r="H1231">
        <v>2.9937879999999999</v>
      </c>
      <c r="I1231">
        <v>48</v>
      </c>
      <c r="J1231" t="s">
        <v>4440</v>
      </c>
      <c r="P1231" t="b">
        <f t="shared" si="57"/>
        <v>0</v>
      </c>
      <c r="Q1231" t="b">
        <f t="shared" si="58"/>
        <v>0</v>
      </c>
      <c r="R1231" t="b">
        <f t="shared" si="59"/>
        <v>0</v>
      </c>
    </row>
    <row r="1232" spans="1:18" x14ac:dyDescent="0.25">
      <c r="A1232" t="s">
        <v>634</v>
      </c>
      <c r="B1232" t="s">
        <v>1609</v>
      </c>
      <c r="C1232" t="s">
        <v>3099</v>
      </c>
      <c r="D1232">
        <v>2.8649108256</v>
      </c>
      <c r="E1232">
        <v>5.6294078256000004</v>
      </c>
      <c r="F1232">
        <v>2.764497</v>
      </c>
      <c r="G1232">
        <v>-0.482153</v>
      </c>
      <c r="H1232">
        <v>2.2823440000000002</v>
      </c>
      <c r="I1232">
        <v>98</v>
      </c>
      <c r="J1232" t="s">
        <v>4440</v>
      </c>
      <c r="P1232" t="b">
        <f t="shared" si="57"/>
        <v>0</v>
      </c>
      <c r="Q1232" t="b">
        <f t="shared" si="58"/>
        <v>0</v>
      </c>
      <c r="R1232" t="b">
        <f t="shared" si="59"/>
        <v>0</v>
      </c>
    </row>
    <row r="1233" spans="1:18" x14ac:dyDescent="0.25">
      <c r="A1233" t="s">
        <v>1095</v>
      </c>
      <c r="B1233" t="s">
        <v>2122</v>
      </c>
      <c r="C1233" t="s">
        <v>3609</v>
      </c>
      <c r="D1233">
        <v>2.1462092904999901</v>
      </c>
      <c r="E1233">
        <v>5.3342272904999897</v>
      </c>
      <c r="F1233">
        <v>3.188018</v>
      </c>
      <c r="G1233">
        <v>-0.84437600000000002</v>
      </c>
      <c r="H1233">
        <v>2.343642</v>
      </c>
      <c r="I1233">
        <v>140</v>
      </c>
      <c r="J1233" t="s">
        <v>4440</v>
      </c>
      <c r="P1233" t="b">
        <f t="shared" si="57"/>
        <v>0</v>
      </c>
      <c r="Q1233" t="b">
        <f t="shared" si="58"/>
        <v>0</v>
      </c>
      <c r="R1233" t="b">
        <f t="shared" si="59"/>
        <v>0</v>
      </c>
    </row>
    <row r="1234" spans="1:18" x14ac:dyDescent="0.25">
      <c r="A1234" t="s">
        <v>1220</v>
      </c>
      <c r="B1234" t="s">
        <v>2034</v>
      </c>
      <c r="C1234" t="s">
        <v>3523</v>
      </c>
      <c r="D1234">
        <v>2.1803555768999998</v>
      </c>
      <c r="E1234">
        <v>5.4626005768999999</v>
      </c>
      <c r="F1234">
        <v>3.2822450000000001</v>
      </c>
      <c r="G1234">
        <v>-3.7359000000000003E-2</v>
      </c>
      <c r="H1234">
        <v>3.2448860000000002</v>
      </c>
      <c r="I1234">
        <v>80</v>
      </c>
      <c r="J1234" t="s">
        <v>4440</v>
      </c>
      <c r="P1234" t="b">
        <f t="shared" si="57"/>
        <v>0</v>
      </c>
      <c r="Q1234" t="b">
        <f t="shared" si="58"/>
        <v>0</v>
      </c>
      <c r="R1234" t="b">
        <f t="shared" si="59"/>
        <v>0</v>
      </c>
    </row>
    <row r="1235" spans="1:18" x14ac:dyDescent="0.25">
      <c r="A1235" t="s">
        <v>5687</v>
      </c>
      <c r="B1235" t="s">
        <v>6006</v>
      </c>
      <c r="C1235" t="s">
        <v>6308</v>
      </c>
      <c r="D1235">
        <v>2.4827431702999898</v>
      </c>
      <c r="E1235">
        <v>5.7158971702999999</v>
      </c>
      <c r="F1235">
        <v>3.2331539999999999</v>
      </c>
      <c r="G1235">
        <v>-0.81451200000000001</v>
      </c>
      <c r="H1235">
        <v>2.4186420000000002</v>
      </c>
      <c r="I1235">
        <v>224</v>
      </c>
      <c r="J1235" t="s">
        <v>4440</v>
      </c>
      <c r="P1235" t="b">
        <f t="shared" si="57"/>
        <v>0</v>
      </c>
      <c r="Q1235" t="b">
        <f t="shared" si="58"/>
        <v>0</v>
      </c>
      <c r="R1235" t="b">
        <f t="shared" si="59"/>
        <v>0</v>
      </c>
    </row>
    <row r="1236" spans="1:18" x14ac:dyDescent="0.25">
      <c r="A1236" t="s">
        <v>1087</v>
      </c>
      <c r="B1236" t="s">
        <v>2933</v>
      </c>
      <c r="C1236" t="s">
        <v>4391</v>
      </c>
      <c r="D1236">
        <v>4.2560572396999996</v>
      </c>
      <c r="E1236">
        <v>5.9593172396999998</v>
      </c>
      <c r="F1236">
        <v>1.70326</v>
      </c>
      <c r="G1236">
        <v>-1.0929070000000001</v>
      </c>
      <c r="H1236">
        <v>0.61035300000000003</v>
      </c>
      <c r="I1236">
        <v>170</v>
      </c>
      <c r="J1236" t="s">
        <v>4440</v>
      </c>
      <c r="P1236" t="b">
        <f t="shared" si="57"/>
        <v>0</v>
      </c>
      <c r="Q1236" t="b">
        <f t="shared" si="58"/>
        <v>0</v>
      </c>
      <c r="R1236" t="b">
        <f t="shared" si="59"/>
        <v>0</v>
      </c>
    </row>
    <row r="1237" spans="1:18" x14ac:dyDescent="0.25">
      <c r="A1237" t="s">
        <v>5902</v>
      </c>
      <c r="B1237" t="s">
        <v>6221</v>
      </c>
      <c r="C1237" t="s">
        <v>6512</v>
      </c>
      <c r="D1237">
        <v>2.9933942841999999</v>
      </c>
      <c r="E1237">
        <v>6.3046902842000003</v>
      </c>
      <c r="F1237">
        <v>3.311296</v>
      </c>
      <c r="G1237">
        <v>-0.59490200000000004</v>
      </c>
      <c r="H1237">
        <v>2.7163940000000002</v>
      </c>
      <c r="I1237">
        <v>128</v>
      </c>
      <c r="J1237" t="s">
        <v>4440</v>
      </c>
      <c r="P1237" t="b">
        <f t="shared" si="57"/>
        <v>0</v>
      </c>
      <c r="Q1237" t="b">
        <f t="shared" si="58"/>
        <v>0</v>
      </c>
      <c r="R1237" t="b">
        <f t="shared" si="59"/>
        <v>0</v>
      </c>
    </row>
    <row r="1238" spans="1:18" x14ac:dyDescent="0.25">
      <c r="A1238" t="s">
        <v>5778</v>
      </c>
      <c r="B1238" t="s">
        <v>6097</v>
      </c>
      <c r="C1238" t="s">
        <v>6394</v>
      </c>
      <c r="D1238">
        <v>3.7073815714</v>
      </c>
      <c r="E1238">
        <v>6.8983575714000001</v>
      </c>
      <c r="F1238">
        <v>3.190976</v>
      </c>
      <c r="G1238">
        <v>-1.116773</v>
      </c>
      <c r="H1238">
        <v>2.0742029999999998</v>
      </c>
      <c r="I1238">
        <v>67</v>
      </c>
      <c r="J1238" t="s">
        <v>4440</v>
      </c>
      <c r="P1238" t="b">
        <f t="shared" si="57"/>
        <v>0</v>
      </c>
      <c r="Q1238" t="b">
        <f t="shared" si="58"/>
        <v>0</v>
      </c>
      <c r="R1238" t="b">
        <f t="shared" si="59"/>
        <v>0</v>
      </c>
    </row>
    <row r="1239" spans="1:18" x14ac:dyDescent="0.25">
      <c r="A1239" t="s">
        <v>603</v>
      </c>
      <c r="B1239" t="s">
        <v>2958</v>
      </c>
      <c r="C1239" t="s">
        <v>4414</v>
      </c>
      <c r="D1239">
        <v>2.8597501013</v>
      </c>
      <c r="E1239">
        <v>5.5783441012999999</v>
      </c>
      <c r="F1239">
        <v>2.718594</v>
      </c>
      <c r="G1239">
        <v>0.26315100000000002</v>
      </c>
      <c r="H1239">
        <v>2.9817450000000001</v>
      </c>
      <c r="I1239">
        <v>92</v>
      </c>
      <c r="J1239" t="s">
        <v>4440</v>
      </c>
      <c r="P1239" t="b">
        <f t="shared" si="57"/>
        <v>0</v>
      </c>
      <c r="Q1239" t="b">
        <f t="shared" si="58"/>
        <v>0</v>
      </c>
      <c r="R1239" t="b">
        <f t="shared" si="59"/>
        <v>0</v>
      </c>
    </row>
    <row r="1240" spans="1:18" x14ac:dyDescent="0.25">
      <c r="A1240" t="s">
        <v>1412</v>
      </c>
      <c r="B1240" t="s">
        <v>1816</v>
      </c>
      <c r="C1240" t="s">
        <v>3305</v>
      </c>
      <c r="D1240">
        <v>3.4835206665</v>
      </c>
      <c r="E1240">
        <v>6.1412136664999997</v>
      </c>
      <c r="F1240">
        <v>2.6576930000000001</v>
      </c>
      <c r="G1240">
        <v>0.112912</v>
      </c>
      <c r="H1240">
        <v>2.7706050000000002</v>
      </c>
      <c r="I1240">
        <v>92</v>
      </c>
      <c r="J1240" t="s">
        <v>4440</v>
      </c>
      <c r="P1240" t="b">
        <f t="shared" si="57"/>
        <v>0</v>
      </c>
      <c r="Q1240" t="b">
        <f t="shared" si="58"/>
        <v>0</v>
      </c>
      <c r="R1240" t="b">
        <f t="shared" si="59"/>
        <v>0</v>
      </c>
    </row>
    <row r="1241" spans="1:18" x14ac:dyDescent="0.25">
      <c r="A1241" t="s">
        <v>5705</v>
      </c>
      <c r="B1241" t="s">
        <v>6024</v>
      </c>
      <c r="C1241" t="s">
        <v>6325</v>
      </c>
      <c r="D1241">
        <v>2.8992595651999999</v>
      </c>
      <c r="E1241">
        <v>5.9882645651999997</v>
      </c>
      <c r="F1241">
        <v>3.0890049999999998</v>
      </c>
      <c r="G1241">
        <v>-1.3581700000000001</v>
      </c>
      <c r="H1241">
        <v>1.7308349999999999</v>
      </c>
      <c r="I1241">
        <v>108</v>
      </c>
      <c r="J1241" t="s">
        <v>4440</v>
      </c>
      <c r="P1241" t="b">
        <f t="shared" si="57"/>
        <v>0</v>
      </c>
      <c r="Q1241" t="b">
        <f t="shared" si="58"/>
        <v>0</v>
      </c>
      <c r="R1241" t="b">
        <f t="shared" si="59"/>
        <v>0</v>
      </c>
    </row>
    <row r="1242" spans="1:18" x14ac:dyDescent="0.25">
      <c r="A1242" t="s">
        <v>646</v>
      </c>
      <c r="B1242" t="s">
        <v>2456</v>
      </c>
      <c r="C1242" t="s">
        <v>3935</v>
      </c>
      <c r="D1242">
        <v>3.5054412446999899</v>
      </c>
      <c r="E1242">
        <v>7.5992522446999997</v>
      </c>
      <c r="F1242">
        <v>4.0938109999999996</v>
      </c>
      <c r="G1242">
        <v>-0.83135899999999996</v>
      </c>
      <c r="H1242">
        <v>3.2624520000000001</v>
      </c>
      <c r="I1242">
        <v>34</v>
      </c>
      <c r="J1242" t="s">
        <v>4440</v>
      </c>
      <c r="P1242" t="b">
        <f t="shared" si="57"/>
        <v>0</v>
      </c>
      <c r="Q1242" t="b">
        <f t="shared" si="58"/>
        <v>0</v>
      </c>
      <c r="R1242" t="b">
        <f t="shared" si="59"/>
        <v>0</v>
      </c>
    </row>
    <row r="1243" spans="1:18" x14ac:dyDescent="0.25">
      <c r="A1243" t="s">
        <v>381</v>
      </c>
      <c r="B1243" t="s">
        <v>1841</v>
      </c>
      <c r="C1243" t="s">
        <v>3330</v>
      </c>
      <c r="D1243">
        <v>3.9286411030999999</v>
      </c>
      <c r="E1243">
        <v>6.9406521030999997</v>
      </c>
      <c r="F1243">
        <v>3.0120110000000002</v>
      </c>
      <c r="G1243">
        <v>-1.0500480000000001</v>
      </c>
      <c r="H1243">
        <v>1.9619629999999999</v>
      </c>
      <c r="I1243">
        <v>49</v>
      </c>
      <c r="J1243" t="s">
        <v>4440</v>
      </c>
      <c r="P1243" t="b">
        <f t="shared" si="57"/>
        <v>0</v>
      </c>
      <c r="Q1243" t="b">
        <f t="shared" si="58"/>
        <v>0</v>
      </c>
      <c r="R1243" t="b">
        <f t="shared" si="59"/>
        <v>0</v>
      </c>
    </row>
    <row r="1244" spans="1:18" x14ac:dyDescent="0.25">
      <c r="A1244" t="s">
        <v>950</v>
      </c>
      <c r="B1244" t="s">
        <v>2853</v>
      </c>
      <c r="C1244" t="s">
        <v>4317</v>
      </c>
      <c r="D1244">
        <v>3.4989287337999899</v>
      </c>
      <c r="E1244">
        <v>7.1323567338</v>
      </c>
      <c r="F1244">
        <v>3.6334279999999999</v>
      </c>
      <c r="G1244">
        <v>-1.10517</v>
      </c>
      <c r="H1244">
        <v>2.5282580000000001</v>
      </c>
      <c r="I1244">
        <v>46</v>
      </c>
      <c r="J1244" t="s">
        <v>4440</v>
      </c>
      <c r="P1244" t="b">
        <f t="shared" si="57"/>
        <v>0</v>
      </c>
      <c r="Q1244" t="b">
        <f t="shared" si="58"/>
        <v>0</v>
      </c>
      <c r="R1244" t="b">
        <f t="shared" si="59"/>
        <v>0</v>
      </c>
    </row>
    <row r="1245" spans="1:18" x14ac:dyDescent="0.25">
      <c r="A1245" t="s">
        <v>194</v>
      </c>
      <c r="B1245" t="s">
        <v>2735</v>
      </c>
      <c r="C1245" t="s">
        <v>4202</v>
      </c>
      <c r="D1245">
        <v>3.9621600326999999</v>
      </c>
      <c r="E1245">
        <v>6.4307270327000001</v>
      </c>
      <c r="F1245">
        <v>2.4685670000000002</v>
      </c>
      <c r="G1245">
        <v>-1.0540989999999999</v>
      </c>
      <c r="H1245">
        <v>1.4144680000000001</v>
      </c>
      <c r="I1245">
        <v>176</v>
      </c>
      <c r="J1245" t="s">
        <v>4440</v>
      </c>
      <c r="P1245" t="b">
        <f t="shared" si="57"/>
        <v>0</v>
      </c>
      <c r="Q1245" t="b">
        <f t="shared" si="58"/>
        <v>0</v>
      </c>
      <c r="R1245" t="b">
        <f t="shared" si="59"/>
        <v>0</v>
      </c>
    </row>
    <row r="1246" spans="1:18" x14ac:dyDescent="0.25">
      <c r="A1246" t="s">
        <v>444</v>
      </c>
      <c r="B1246" t="s">
        <v>1895</v>
      </c>
      <c r="C1246" t="s">
        <v>3384</v>
      </c>
      <c r="D1246">
        <v>3.0063362729999898</v>
      </c>
      <c r="E1246">
        <v>6.3221602729999997</v>
      </c>
      <c r="F1246">
        <v>3.3158240000000001</v>
      </c>
      <c r="G1246">
        <v>-0.13578100000000001</v>
      </c>
      <c r="H1246">
        <v>3.180043</v>
      </c>
      <c r="I1246">
        <v>108</v>
      </c>
      <c r="J1246" t="s">
        <v>4440</v>
      </c>
      <c r="P1246" t="b">
        <f t="shared" si="57"/>
        <v>0</v>
      </c>
      <c r="Q1246" t="b">
        <f t="shared" si="58"/>
        <v>0</v>
      </c>
      <c r="R1246" t="b">
        <f t="shared" si="59"/>
        <v>0</v>
      </c>
    </row>
    <row r="1247" spans="1:18" x14ac:dyDescent="0.25">
      <c r="A1247" t="s">
        <v>5736</v>
      </c>
      <c r="B1247" t="s">
        <v>6055</v>
      </c>
      <c r="C1247" t="s">
        <v>6354</v>
      </c>
      <c r="D1247">
        <v>3.9031808585999901</v>
      </c>
      <c r="E1247">
        <v>6.4326348585999904</v>
      </c>
      <c r="F1247">
        <v>2.5294539999999999</v>
      </c>
      <c r="G1247">
        <v>8.5212999999999997E-2</v>
      </c>
      <c r="H1247">
        <v>2.6146669999999999</v>
      </c>
      <c r="I1247">
        <v>78</v>
      </c>
      <c r="J1247" t="s">
        <v>4440</v>
      </c>
      <c r="P1247" t="b">
        <f t="shared" si="57"/>
        <v>0</v>
      </c>
      <c r="Q1247" t="b">
        <f t="shared" si="58"/>
        <v>0</v>
      </c>
      <c r="R1247" t="b">
        <f t="shared" si="59"/>
        <v>0</v>
      </c>
    </row>
    <row r="1248" spans="1:18" x14ac:dyDescent="0.25">
      <c r="A1248" t="s">
        <v>744</v>
      </c>
      <c r="B1248" t="s">
        <v>2184</v>
      </c>
      <c r="C1248" t="s">
        <v>3670</v>
      </c>
      <c r="D1248">
        <v>2.5571637926999999</v>
      </c>
      <c r="E1248">
        <v>4.7392567927</v>
      </c>
      <c r="F1248">
        <v>2.1820930000000001</v>
      </c>
      <c r="G1248">
        <v>0.58696800000000005</v>
      </c>
      <c r="H1248">
        <v>2.7690610000000002</v>
      </c>
      <c r="I1248">
        <v>46</v>
      </c>
      <c r="J1248" t="s">
        <v>4440</v>
      </c>
      <c r="P1248" t="b">
        <f t="shared" si="57"/>
        <v>0</v>
      </c>
      <c r="Q1248" t="b">
        <f t="shared" si="58"/>
        <v>0</v>
      </c>
      <c r="R1248" t="b">
        <f t="shared" si="59"/>
        <v>0</v>
      </c>
    </row>
    <row r="1249" spans="1:18" x14ac:dyDescent="0.25">
      <c r="A1249" t="s">
        <v>5805</v>
      </c>
      <c r="B1249" t="s">
        <v>6124</v>
      </c>
      <c r="C1249" t="s">
        <v>6421</v>
      </c>
      <c r="D1249">
        <v>2.2627114595000002</v>
      </c>
      <c r="E1249">
        <v>6.1591134595000003</v>
      </c>
      <c r="F1249">
        <v>3.8964020000000001</v>
      </c>
      <c r="G1249">
        <v>-2.1717710000000001</v>
      </c>
      <c r="H1249">
        <v>1.724631</v>
      </c>
      <c r="I1249">
        <v>108</v>
      </c>
      <c r="J1249" t="s">
        <v>4440</v>
      </c>
      <c r="P1249" t="b">
        <f t="shared" si="57"/>
        <v>0</v>
      </c>
      <c r="Q1249" t="b">
        <f t="shared" si="58"/>
        <v>0</v>
      </c>
      <c r="R1249" t="b">
        <f t="shared" si="59"/>
        <v>0</v>
      </c>
    </row>
    <row r="1250" spans="1:18" x14ac:dyDescent="0.25">
      <c r="A1250" t="s">
        <v>69</v>
      </c>
      <c r="B1250" t="s">
        <v>2455</v>
      </c>
      <c r="C1250" t="s">
        <v>3934</v>
      </c>
      <c r="D1250">
        <v>2.9438688382999998</v>
      </c>
      <c r="E1250">
        <v>5.1200908383000003</v>
      </c>
      <c r="F1250">
        <v>2.1762220000000001</v>
      </c>
      <c r="G1250">
        <v>-0.93562000000000001</v>
      </c>
      <c r="H1250">
        <v>1.240602</v>
      </c>
      <c r="I1250">
        <v>86</v>
      </c>
      <c r="J1250" t="s">
        <v>4440</v>
      </c>
      <c r="P1250" t="b">
        <f t="shared" si="57"/>
        <v>0</v>
      </c>
      <c r="Q1250" t="b">
        <f t="shared" si="58"/>
        <v>0</v>
      </c>
      <c r="R1250" t="b">
        <f t="shared" si="59"/>
        <v>0</v>
      </c>
    </row>
    <row r="1251" spans="1:18" x14ac:dyDescent="0.25">
      <c r="A1251" t="s">
        <v>731</v>
      </c>
      <c r="B1251" t="s">
        <v>2965</v>
      </c>
      <c r="C1251" t="s">
        <v>4418</v>
      </c>
      <c r="D1251">
        <v>3.07855535999999</v>
      </c>
      <c r="E1251">
        <v>5.5857603600000001</v>
      </c>
      <c r="F1251">
        <v>2.5072049999999999</v>
      </c>
      <c r="G1251">
        <v>-0.27875699999999998</v>
      </c>
      <c r="H1251">
        <v>2.2284480000000002</v>
      </c>
      <c r="I1251">
        <v>148</v>
      </c>
      <c r="J1251" t="s">
        <v>4440</v>
      </c>
      <c r="P1251" t="b">
        <f t="shared" si="57"/>
        <v>0</v>
      </c>
      <c r="Q1251" t="b">
        <f t="shared" si="58"/>
        <v>0</v>
      </c>
      <c r="R1251" t="b">
        <f t="shared" si="59"/>
        <v>0</v>
      </c>
    </row>
    <row r="1252" spans="1:18" x14ac:dyDescent="0.25">
      <c r="A1252" t="s">
        <v>666</v>
      </c>
      <c r="B1252" t="s">
        <v>2120</v>
      </c>
      <c r="C1252" t="s">
        <v>3607</v>
      </c>
      <c r="D1252">
        <v>4.1766503837000002</v>
      </c>
      <c r="E1252">
        <v>6.1667123837000002</v>
      </c>
      <c r="F1252">
        <v>1.99006199999999</v>
      </c>
      <c r="G1252">
        <v>0.34985500000000003</v>
      </c>
      <c r="H1252">
        <v>2.3399169999999998</v>
      </c>
      <c r="I1252">
        <v>76</v>
      </c>
      <c r="J1252" t="s">
        <v>4440</v>
      </c>
      <c r="P1252" t="b">
        <f t="shared" si="57"/>
        <v>0</v>
      </c>
      <c r="Q1252" t="b">
        <f t="shared" si="58"/>
        <v>0</v>
      </c>
      <c r="R1252" t="b">
        <f t="shared" si="59"/>
        <v>0</v>
      </c>
    </row>
    <row r="1253" spans="1:18" x14ac:dyDescent="0.25">
      <c r="A1253" t="s">
        <v>4781</v>
      </c>
      <c r="B1253" t="s">
        <v>5331</v>
      </c>
      <c r="C1253" t="s">
        <v>5332</v>
      </c>
      <c r="D1253">
        <v>3.662665756</v>
      </c>
      <c r="E1253">
        <v>6.6168787560000002</v>
      </c>
      <c r="F1253">
        <v>2.95421299999999</v>
      </c>
      <c r="G1253">
        <v>-0.41766500000000001</v>
      </c>
      <c r="H1253">
        <v>2.5365479999999998</v>
      </c>
      <c r="I1253">
        <v>94</v>
      </c>
      <c r="J1253" t="s">
        <v>4440</v>
      </c>
      <c r="P1253" t="b">
        <f t="shared" si="57"/>
        <v>0</v>
      </c>
      <c r="Q1253" t="b">
        <f t="shared" si="58"/>
        <v>0</v>
      </c>
      <c r="R1253" t="b">
        <f t="shared" si="59"/>
        <v>0</v>
      </c>
    </row>
    <row r="1254" spans="1:18" x14ac:dyDescent="0.25">
      <c r="A1254" t="s">
        <v>935</v>
      </c>
      <c r="B1254" t="s">
        <v>1556</v>
      </c>
      <c r="C1254" t="s">
        <v>3045</v>
      </c>
      <c r="D1254">
        <v>2.9140156769000001</v>
      </c>
      <c r="E1254">
        <v>6.2711326768999998</v>
      </c>
      <c r="F1254">
        <v>3.3571170000000001</v>
      </c>
      <c r="G1254">
        <v>-2.4123730000000001</v>
      </c>
      <c r="H1254">
        <v>0.94474400000000003</v>
      </c>
      <c r="I1254">
        <v>158</v>
      </c>
      <c r="J1254" t="s">
        <v>4440</v>
      </c>
      <c r="P1254" t="b">
        <f t="shared" si="57"/>
        <v>0</v>
      </c>
      <c r="Q1254" t="b">
        <f t="shared" si="58"/>
        <v>0</v>
      </c>
      <c r="R1254" t="b">
        <f t="shared" si="59"/>
        <v>0</v>
      </c>
    </row>
    <row r="1255" spans="1:18" x14ac:dyDescent="0.25">
      <c r="A1255" t="s">
        <v>4653</v>
      </c>
      <c r="B1255" t="s">
        <v>4658</v>
      </c>
      <c r="C1255" t="s">
        <v>5037</v>
      </c>
      <c r="D1255">
        <v>2.7644023984000001</v>
      </c>
      <c r="E1255">
        <v>6.1258573984</v>
      </c>
      <c r="F1255">
        <v>3.3614549999999999</v>
      </c>
      <c r="G1255">
        <v>-1.1012599999999999</v>
      </c>
      <c r="H1255">
        <v>2.260195</v>
      </c>
      <c r="I1255">
        <v>126</v>
      </c>
      <c r="J1255" t="s">
        <v>4440</v>
      </c>
      <c r="P1255" t="b">
        <f t="shared" si="57"/>
        <v>0</v>
      </c>
      <c r="Q1255" t="b">
        <f t="shared" si="58"/>
        <v>0</v>
      </c>
      <c r="R1255" t="b">
        <f t="shared" si="59"/>
        <v>0</v>
      </c>
    </row>
    <row r="1256" spans="1:18" x14ac:dyDescent="0.25">
      <c r="A1256" t="s">
        <v>5767</v>
      </c>
      <c r="B1256" t="s">
        <v>6086</v>
      </c>
      <c r="C1256" t="s">
        <v>6383</v>
      </c>
      <c r="D1256">
        <v>3.1806273868999999</v>
      </c>
      <c r="E1256">
        <v>6.8673213868999996</v>
      </c>
      <c r="F1256">
        <v>3.6866940000000001</v>
      </c>
      <c r="G1256">
        <v>-2.0615640000000002</v>
      </c>
      <c r="H1256">
        <v>1.62513</v>
      </c>
      <c r="I1256">
        <v>212</v>
      </c>
      <c r="J1256" t="s">
        <v>4440</v>
      </c>
      <c r="P1256" t="b">
        <f t="shared" si="57"/>
        <v>0</v>
      </c>
      <c r="Q1256" t="b">
        <f t="shared" si="58"/>
        <v>0</v>
      </c>
      <c r="R1256" t="b">
        <f t="shared" si="59"/>
        <v>0</v>
      </c>
    </row>
    <row r="1257" spans="1:18" x14ac:dyDescent="0.25">
      <c r="A1257" t="s">
        <v>4902</v>
      </c>
      <c r="B1257" t="s">
        <v>5627</v>
      </c>
      <c r="C1257" t="s">
        <v>5628</v>
      </c>
      <c r="D1257">
        <v>3.4207289028000001</v>
      </c>
      <c r="E1257">
        <v>5.8624069028000001</v>
      </c>
      <c r="F1257">
        <v>2.441678</v>
      </c>
      <c r="G1257">
        <v>0.105625</v>
      </c>
      <c r="H1257">
        <v>2.5473029999999999</v>
      </c>
      <c r="I1257">
        <v>64</v>
      </c>
      <c r="J1257" t="s">
        <v>4440</v>
      </c>
      <c r="P1257" t="b">
        <f t="shared" si="57"/>
        <v>1</v>
      </c>
      <c r="Q1257" t="b">
        <f t="shared" si="58"/>
        <v>1</v>
      </c>
      <c r="R1257" t="b">
        <f t="shared" si="59"/>
        <v>0</v>
      </c>
    </row>
    <row r="1258" spans="1:18" x14ac:dyDescent="0.25">
      <c r="A1258" t="s">
        <v>157</v>
      </c>
      <c r="B1258" t="s">
        <v>1975</v>
      </c>
      <c r="C1258" t="s">
        <v>3464</v>
      </c>
      <c r="D1258">
        <v>2.0889512751999901</v>
      </c>
      <c r="E1258">
        <v>6.2654252752000001</v>
      </c>
      <c r="F1258">
        <v>4.1764739999999998</v>
      </c>
      <c r="G1258">
        <v>-1.1579060000000001</v>
      </c>
      <c r="H1258">
        <v>3.0185680000000001</v>
      </c>
      <c r="I1258">
        <v>64</v>
      </c>
      <c r="J1258" t="s">
        <v>4440</v>
      </c>
      <c r="P1258" t="b">
        <f t="shared" si="57"/>
        <v>0</v>
      </c>
      <c r="Q1258" t="b">
        <f t="shared" si="58"/>
        <v>0</v>
      </c>
      <c r="R1258" t="b">
        <f t="shared" si="59"/>
        <v>0</v>
      </c>
    </row>
    <row r="1259" spans="1:18" x14ac:dyDescent="0.25">
      <c r="A1259" t="s">
        <v>506</v>
      </c>
      <c r="B1259" t="s">
        <v>2849</v>
      </c>
      <c r="C1259" t="s">
        <v>4313</v>
      </c>
      <c r="D1259">
        <v>2.8496856733999998</v>
      </c>
      <c r="E1259">
        <v>5.2367546734000001</v>
      </c>
      <c r="F1259">
        <v>2.3870689999999999</v>
      </c>
      <c r="G1259">
        <v>0.97485999999999995</v>
      </c>
      <c r="H1259">
        <v>3.3619289999999999</v>
      </c>
      <c r="I1259">
        <v>80</v>
      </c>
      <c r="J1259" t="s">
        <v>4440</v>
      </c>
      <c r="P1259" t="b">
        <f t="shared" si="57"/>
        <v>0</v>
      </c>
      <c r="Q1259" t="b">
        <f t="shared" si="58"/>
        <v>0</v>
      </c>
      <c r="R1259" t="b">
        <f t="shared" si="59"/>
        <v>0</v>
      </c>
    </row>
    <row r="1260" spans="1:18" x14ac:dyDescent="0.25">
      <c r="A1260" t="s">
        <v>81</v>
      </c>
      <c r="B1260" t="s">
        <v>2812</v>
      </c>
      <c r="C1260" t="s">
        <v>4276</v>
      </c>
      <c r="D1260">
        <v>2.2524342915000002</v>
      </c>
      <c r="E1260">
        <v>6.8667242914999997</v>
      </c>
      <c r="F1260">
        <v>4.6142899999999996</v>
      </c>
      <c r="G1260">
        <v>-0.66414399999999996</v>
      </c>
      <c r="H1260">
        <v>3.9501460000000002</v>
      </c>
      <c r="I1260">
        <v>76</v>
      </c>
      <c r="J1260" t="s">
        <v>4440</v>
      </c>
      <c r="P1260" t="b">
        <f t="shared" si="57"/>
        <v>0</v>
      </c>
      <c r="Q1260" t="b">
        <f t="shared" si="58"/>
        <v>0</v>
      </c>
      <c r="R1260" t="b">
        <f t="shared" si="59"/>
        <v>0</v>
      </c>
    </row>
    <row r="1261" spans="1:18" x14ac:dyDescent="0.25">
      <c r="A1261" t="s">
        <v>543</v>
      </c>
      <c r="B1261" t="s">
        <v>2335</v>
      </c>
      <c r="C1261" t="s">
        <v>3818</v>
      </c>
      <c r="D1261">
        <v>2.4379227161999899</v>
      </c>
      <c r="E1261">
        <v>5.3247957161999997</v>
      </c>
      <c r="F1261">
        <v>2.886873</v>
      </c>
      <c r="G1261">
        <v>-0.37365199999999998</v>
      </c>
      <c r="H1261">
        <v>2.5132210000000001</v>
      </c>
      <c r="I1261">
        <v>74</v>
      </c>
      <c r="J1261" t="s">
        <v>4440</v>
      </c>
      <c r="P1261" t="b">
        <f t="shared" si="57"/>
        <v>0</v>
      </c>
      <c r="Q1261" t="b">
        <f t="shared" si="58"/>
        <v>0</v>
      </c>
      <c r="R1261" t="b">
        <f t="shared" si="59"/>
        <v>0</v>
      </c>
    </row>
    <row r="1262" spans="1:18" x14ac:dyDescent="0.25">
      <c r="A1262" t="s">
        <v>5725</v>
      </c>
      <c r="B1262" t="s">
        <v>6044</v>
      </c>
      <c r="C1262" t="s">
        <v>6344</v>
      </c>
      <c r="D1262">
        <v>2.4905601442999998</v>
      </c>
      <c r="E1262">
        <v>6.6139481443000001</v>
      </c>
      <c r="F1262">
        <v>4.1233880000000003</v>
      </c>
      <c r="G1262">
        <v>-1.409565</v>
      </c>
      <c r="H1262">
        <v>2.7138230000000001</v>
      </c>
      <c r="I1262">
        <v>90</v>
      </c>
      <c r="J1262" t="s">
        <v>4440</v>
      </c>
      <c r="P1262" t="b">
        <f t="shared" si="57"/>
        <v>0</v>
      </c>
      <c r="Q1262" t="b">
        <f t="shared" si="58"/>
        <v>0</v>
      </c>
      <c r="R1262" t="b">
        <f t="shared" si="59"/>
        <v>0</v>
      </c>
    </row>
    <row r="1263" spans="1:18" x14ac:dyDescent="0.25">
      <c r="A1263" t="s">
        <v>4849</v>
      </c>
      <c r="B1263" t="s">
        <v>5191</v>
      </c>
      <c r="C1263" t="s">
        <v>5192</v>
      </c>
      <c r="D1263">
        <v>3.2237782289999899</v>
      </c>
      <c r="E1263">
        <v>5.6975262289999904</v>
      </c>
      <c r="F1263">
        <v>2.4737479999999898</v>
      </c>
      <c r="G1263">
        <v>-1.2875239999999999</v>
      </c>
      <c r="H1263">
        <v>1.1862239999999999</v>
      </c>
      <c r="I1263">
        <v>172</v>
      </c>
      <c r="J1263" t="s">
        <v>4440</v>
      </c>
      <c r="P1263" t="b">
        <f t="shared" si="57"/>
        <v>1</v>
      </c>
      <c r="Q1263" t="b">
        <f t="shared" si="58"/>
        <v>1</v>
      </c>
      <c r="R1263" t="b">
        <f t="shared" si="59"/>
        <v>1</v>
      </c>
    </row>
    <row r="1264" spans="1:18" x14ac:dyDescent="0.25">
      <c r="A1264" t="s">
        <v>4574</v>
      </c>
      <c r="B1264" t="s">
        <v>4660</v>
      </c>
      <c r="C1264" t="s">
        <v>5043</v>
      </c>
      <c r="D1264">
        <v>3.7096198133999998</v>
      </c>
      <c r="E1264">
        <v>6.8358038134000001</v>
      </c>
      <c r="F1264">
        <v>3.1261839999999999</v>
      </c>
      <c r="G1264">
        <v>-0.99008300000000005</v>
      </c>
      <c r="H1264">
        <v>2.136101</v>
      </c>
      <c r="I1264">
        <v>86</v>
      </c>
      <c r="J1264" t="s">
        <v>4440</v>
      </c>
      <c r="P1264" t="b">
        <f t="shared" si="57"/>
        <v>0</v>
      </c>
      <c r="Q1264" t="b">
        <f t="shared" si="58"/>
        <v>0</v>
      </c>
      <c r="R1264" t="b">
        <f t="shared" si="59"/>
        <v>0</v>
      </c>
    </row>
    <row r="1265" spans="1:18" x14ac:dyDescent="0.25">
      <c r="A1265" t="s">
        <v>487</v>
      </c>
      <c r="B1265" t="s">
        <v>2769</v>
      </c>
      <c r="C1265" t="s">
        <v>4234</v>
      </c>
      <c r="D1265">
        <v>3.7313551235000002</v>
      </c>
      <c r="E1265">
        <v>5.5761511234999999</v>
      </c>
      <c r="F1265">
        <v>1.8447959999999901</v>
      </c>
      <c r="G1265">
        <v>2.209759</v>
      </c>
      <c r="H1265">
        <v>4.0545549999999997</v>
      </c>
      <c r="I1265">
        <v>50</v>
      </c>
      <c r="J1265" t="s">
        <v>4440</v>
      </c>
      <c r="P1265" t="b">
        <f t="shared" si="57"/>
        <v>0</v>
      </c>
      <c r="Q1265" t="b">
        <f t="shared" si="58"/>
        <v>0</v>
      </c>
      <c r="R1265" t="b">
        <f t="shared" si="59"/>
        <v>0</v>
      </c>
    </row>
    <row r="1266" spans="1:18" x14ac:dyDescent="0.25">
      <c r="A1266" t="s">
        <v>1236</v>
      </c>
      <c r="B1266" t="s">
        <v>2085</v>
      </c>
      <c r="C1266" t="s">
        <v>3573</v>
      </c>
      <c r="D1266">
        <v>3.7529268990000002</v>
      </c>
      <c r="E1266">
        <v>6.0068498989999997</v>
      </c>
      <c r="F1266">
        <v>2.2539229999999999</v>
      </c>
      <c r="G1266">
        <v>-0.64743799999999996</v>
      </c>
      <c r="H1266">
        <v>1.6064849999999999</v>
      </c>
      <c r="I1266">
        <v>68</v>
      </c>
      <c r="J1266" t="s">
        <v>4440</v>
      </c>
      <c r="P1266" t="b">
        <f t="shared" si="57"/>
        <v>1</v>
      </c>
      <c r="Q1266" t="b">
        <f t="shared" si="58"/>
        <v>0</v>
      </c>
      <c r="R1266" t="b">
        <f t="shared" si="59"/>
        <v>0</v>
      </c>
    </row>
    <row r="1267" spans="1:18" x14ac:dyDescent="0.25">
      <c r="A1267" t="s">
        <v>1252</v>
      </c>
      <c r="B1267" t="s">
        <v>1622</v>
      </c>
      <c r="C1267" t="s">
        <v>3112</v>
      </c>
      <c r="D1267">
        <v>3.546948209</v>
      </c>
      <c r="E1267">
        <v>5.9018092089999996</v>
      </c>
      <c r="F1267">
        <v>2.3548610000000001</v>
      </c>
      <c r="G1267">
        <v>-2.9391E-2</v>
      </c>
      <c r="H1267">
        <v>2.3254700000000001</v>
      </c>
      <c r="I1267">
        <v>90</v>
      </c>
      <c r="J1267" t="s">
        <v>4440</v>
      </c>
      <c r="P1267" t="b">
        <f t="shared" si="57"/>
        <v>1</v>
      </c>
      <c r="Q1267" t="b">
        <f t="shared" si="58"/>
        <v>1</v>
      </c>
      <c r="R1267" t="b">
        <f t="shared" si="59"/>
        <v>0</v>
      </c>
    </row>
    <row r="1268" spans="1:18" x14ac:dyDescent="0.25">
      <c r="A1268" t="s">
        <v>598</v>
      </c>
      <c r="B1268" t="s">
        <v>2790</v>
      </c>
      <c r="C1268" t="s">
        <v>4255</v>
      </c>
      <c r="D1268">
        <v>3.7642930364999998</v>
      </c>
      <c r="E1268">
        <v>6.2179060364999996</v>
      </c>
      <c r="F1268">
        <v>2.4536129999999998</v>
      </c>
      <c r="G1268">
        <v>-0.88022800000000001</v>
      </c>
      <c r="H1268">
        <v>1.573385</v>
      </c>
      <c r="I1268">
        <v>102</v>
      </c>
      <c r="J1268" t="s">
        <v>4440</v>
      </c>
      <c r="P1268" t="b">
        <f t="shared" si="57"/>
        <v>1</v>
      </c>
      <c r="Q1268" t="b">
        <f t="shared" si="58"/>
        <v>0</v>
      </c>
      <c r="R1268" t="b">
        <f t="shared" si="59"/>
        <v>0</v>
      </c>
    </row>
    <row r="1269" spans="1:18" x14ac:dyDescent="0.25">
      <c r="A1269" t="s">
        <v>4766</v>
      </c>
      <c r="B1269" t="s">
        <v>5417</v>
      </c>
      <c r="C1269" t="s">
        <v>5418</v>
      </c>
      <c r="D1269">
        <v>2.88141104659999</v>
      </c>
      <c r="E1269">
        <v>5.1826650465999897</v>
      </c>
      <c r="F1269">
        <v>2.3012540000000001</v>
      </c>
      <c r="G1269">
        <v>0.60511300000000001</v>
      </c>
      <c r="H1269">
        <v>2.9063669999999999</v>
      </c>
      <c r="I1269">
        <v>116</v>
      </c>
      <c r="J1269" t="s">
        <v>4440</v>
      </c>
      <c r="P1269" t="b">
        <f t="shared" si="57"/>
        <v>0</v>
      </c>
      <c r="Q1269" t="b">
        <f t="shared" si="58"/>
        <v>0</v>
      </c>
      <c r="R1269" t="b">
        <f t="shared" si="59"/>
        <v>0</v>
      </c>
    </row>
    <row r="1270" spans="1:18" x14ac:dyDescent="0.25">
      <c r="A1270" t="s">
        <v>1108</v>
      </c>
      <c r="B1270" t="s">
        <v>2197</v>
      </c>
      <c r="C1270" t="s">
        <v>3683</v>
      </c>
      <c r="D1270">
        <v>2.7601721638999899</v>
      </c>
      <c r="E1270">
        <v>5.2025671638999897</v>
      </c>
      <c r="F1270">
        <v>2.4423949999999999</v>
      </c>
      <c r="G1270">
        <v>0.38734099999999999</v>
      </c>
      <c r="H1270">
        <v>2.829736</v>
      </c>
      <c r="I1270">
        <v>96</v>
      </c>
      <c r="J1270" t="s">
        <v>4440</v>
      </c>
      <c r="P1270" t="b">
        <f t="shared" si="57"/>
        <v>0</v>
      </c>
      <c r="Q1270" t="b">
        <f t="shared" si="58"/>
        <v>0</v>
      </c>
      <c r="R1270" t="b">
        <f t="shared" si="59"/>
        <v>0</v>
      </c>
    </row>
    <row r="1271" spans="1:18" x14ac:dyDescent="0.25">
      <c r="A1271" t="s">
        <v>872</v>
      </c>
      <c r="B1271" t="s">
        <v>1741</v>
      </c>
      <c r="C1271" t="s">
        <v>3230</v>
      </c>
      <c r="D1271">
        <v>3.7399649560999899</v>
      </c>
      <c r="E1271">
        <v>6.5680259560999996</v>
      </c>
      <c r="F1271">
        <v>2.8280609999999999</v>
      </c>
      <c r="G1271">
        <v>-1.523177</v>
      </c>
      <c r="H1271">
        <v>1.3048839999999999</v>
      </c>
      <c r="I1271">
        <v>74</v>
      </c>
      <c r="J1271" t="s">
        <v>4440</v>
      </c>
      <c r="P1271" t="b">
        <f t="shared" si="57"/>
        <v>0</v>
      </c>
      <c r="Q1271" t="b">
        <f t="shared" si="58"/>
        <v>0</v>
      </c>
      <c r="R1271" t="b">
        <f t="shared" si="59"/>
        <v>0</v>
      </c>
    </row>
    <row r="1272" spans="1:18" x14ac:dyDescent="0.25">
      <c r="A1272" t="s">
        <v>669</v>
      </c>
      <c r="B1272" t="s">
        <v>1514</v>
      </c>
      <c r="C1272" t="s">
        <v>3003</v>
      </c>
      <c r="D1272">
        <v>2.3322625197</v>
      </c>
      <c r="E1272">
        <v>4.7201545197000003</v>
      </c>
      <c r="F1272">
        <v>2.3878919999999999</v>
      </c>
      <c r="G1272">
        <v>0.94223800000000002</v>
      </c>
      <c r="H1272">
        <v>3.33013</v>
      </c>
      <c r="I1272">
        <v>76</v>
      </c>
      <c r="J1272" t="s">
        <v>4440</v>
      </c>
      <c r="P1272" t="b">
        <f t="shared" si="57"/>
        <v>0</v>
      </c>
      <c r="Q1272" t="b">
        <f t="shared" si="58"/>
        <v>0</v>
      </c>
      <c r="R1272" t="b">
        <f t="shared" si="59"/>
        <v>0</v>
      </c>
    </row>
    <row r="1273" spans="1:18" x14ac:dyDescent="0.25">
      <c r="A1273" t="s">
        <v>803</v>
      </c>
      <c r="B1273" t="s">
        <v>1625</v>
      </c>
      <c r="C1273" t="s">
        <v>3115</v>
      </c>
      <c r="D1273">
        <v>2.9538468431</v>
      </c>
      <c r="E1273">
        <v>5.1865508431</v>
      </c>
      <c r="F1273">
        <v>2.232704</v>
      </c>
      <c r="G1273">
        <v>0.83962899999999996</v>
      </c>
      <c r="H1273">
        <v>3.072333</v>
      </c>
      <c r="I1273">
        <v>84</v>
      </c>
      <c r="J1273" t="s">
        <v>4440</v>
      </c>
      <c r="P1273" t="b">
        <f t="shared" si="57"/>
        <v>0</v>
      </c>
      <c r="Q1273" t="b">
        <f t="shared" si="58"/>
        <v>0</v>
      </c>
      <c r="R1273" t="b">
        <f t="shared" si="59"/>
        <v>0</v>
      </c>
    </row>
    <row r="1274" spans="1:18" x14ac:dyDescent="0.25">
      <c r="A1274" t="s">
        <v>5859</v>
      </c>
      <c r="B1274" t="s">
        <v>6178</v>
      </c>
      <c r="C1274" t="s">
        <v>6472</v>
      </c>
      <c r="D1274">
        <v>3.0666355084000001</v>
      </c>
      <c r="E1274">
        <v>7.4356175084</v>
      </c>
      <c r="F1274">
        <v>4.3689819999999999</v>
      </c>
      <c r="G1274">
        <v>-0.98739600000000005</v>
      </c>
      <c r="H1274">
        <v>3.381586</v>
      </c>
      <c r="I1274">
        <v>74</v>
      </c>
      <c r="J1274" t="s">
        <v>4440</v>
      </c>
      <c r="P1274" t="b">
        <f t="shared" si="57"/>
        <v>0</v>
      </c>
      <c r="Q1274" t="b">
        <f t="shared" si="58"/>
        <v>0</v>
      </c>
      <c r="R1274" t="b">
        <f t="shared" si="59"/>
        <v>0</v>
      </c>
    </row>
    <row r="1275" spans="1:18" x14ac:dyDescent="0.25">
      <c r="A1275" t="s">
        <v>5920</v>
      </c>
      <c r="B1275" t="s">
        <v>6239</v>
      </c>
      <c r="C1275" t="s">
        <v>5363</v>
      </c>
      <c r="D1275">
        <v>2.7235139977999898</v>
      </c>
      <c r="E1275">
        <v>6.8447949977999896</v>
      </c>
      <c r="F1275">
        <v>4.1212809999999998</v>
      </c>
      <c r="G1275">
        <v>-0.99180599999999997</v>
      </c>
      <c r="H1275">
        <v>3.1294749999999998</v>
      </c>
      <c r="I1275">
        <v>50</v>
      </c>
      <c r="J1275" t="s">
        <v>4440</v>
      </c>
      <c r="P1275" t="b">
        <f t="shared" si="57"/>
        <v>0</v>
      </c>
      <c r="Q1275" t="b">
        <f t="shared" si="58"/>
        <v>0</v>
      </c>
      <c r="R1275" t="b">
        <f t="shared" si="59"/>
        <v>0</v>
      </c>
    </row>
    <row r="1276" spans="1:18" x14ac:dyDescent="0.25">
      <c r="A1276" t="s">
        <v>4995</v>
      </c>
      <c r="B1276" t="s">
        <v>5362</v>
      </c>
      <c r="C1276" t="s">
        <v>5363</v>
      </c>
      <c r="D1276">
        <v>2.55384493349999</v>
      </c>
      <c r="E1276">
        <v>6.5475539334999997</v>
      </c>
      <c r="F1276">
        <v>3.993709</v>
      </c>
      <c r="G1276">
        <v>-0.50236199999999998</v>
      </c>
      <c r="H1276">
        <v>3.4913470000000002</v>
      </c>
      <c r="I1276">
        <v>50</v>
      </c>
      <c r="J1276" t="s">
        <v>4440</v>
      </c>
      <c r="P1276" t="b">
        <f t="shared" si="57"/>
        <v>0</v>
      </c>
      <c r="Q1276" t="b">
        <f t="shared" si="58"/>
        <v>0</v>
      </c>
      <c r="R1276" t="b">
        <f t="shared" si="59"/>
        <v>0</v>
      </c>
    </row>
    <row r="1277" spans="1:18" x14ac:dyDescent="0.25">
      <c r="A1277" t="s">
        <v>742</v>
      </c>
      <c r="B1277" t="s">
        <v>1904</v>
      </c>
      <c r="C1277" t="s">
        <v>3393</v>
      </c>
      <c r="D1277">
        <v>4.5095961800999902</v>
      </c>
      <c r="E1277">
        <v>8.1109201800999902</v>
      </c>
      <c r="F1277">
        <v>3.601324</v>
      </c>
      <c r="G1277">
        <v>-1.8417680000000001</v>
      </c>
      <c r="H1277">
        <v>1.7595559999999999</v>
      </c>
      <c r="I1277">
        <v>81</v>
      </c>
      <c r="J1277" t="s">
        <v>4440</v>
      </c>
      <c r="P1277" t="b">
        <f t="shared" si="57"/>
        <v>0</v>
      </c>
      <c r="Q1277" t="b">
        <f t="shared" si="58"/>
        <v>0</v>
      </c>
      <c r="R1277" t="b">
        <f t="shared" si="59"/>
        <v>0</v>
      </c>
    </row>
    <row r="1278" spans="1:18" x14ac:dyDescent="0.25">
      <c r="A1278" t="s">
        <v>5862</v>
      </c>
      <c r="B1278" t="s">
        <v>6181</v>
      </c>
      <c r="C1278" t="s">
        <v>6475</v>
      </c>
      <c r="D1278">
        <v>2.9522415202999901</v>
      </c>
      <c r="E1278">
        <v>6.7075995202999996</v>
      </c>
      <c r="F1278">
        <v>3.7553580000000002</v>
      </c>
      <c r="G1278">
        <v>-1.5335099999999999</v>
      </c>
      <c r="H1278">
        <v>2.221848</v>
      </c>
      <c r="I1278">
        <v>63</v>
      </c>
      <c r="J1278" t="s">
        <v>4440</v>
      </c>
      <c r="P1278" t="b">
        <f t="shared" si="57"/>
        <v>0</v>
      </c>
      <c r="Q1278" t="b">
        <f t="shared" si="58"/>
        <v>0</v>
      </c>
      <c r="R1278" t="b">
        <f t="shared" si="59"/>
        <v>0</v>
      </c>
    </row>
    <row r="1279" spans="1:18" x14ac:dyDescent="0.25">
      <c r="A1279" t="s">
        <v>4619</v>
      </c>
      <c r="B1279" t="s">
        <v>4673</v>
      </c>
      <c r="C1279" t="s">
        <v>5131</v>
      </c>
      <c r="D1279">
        <v>2.8091038520999998</v>
      </c>
      <c r="E1279">
        <v>6.5104128521</v>
      </c>
      <c r="F1279">
        <v>3.70130899999999</v>
      </c>
      <c r="G1279">
        <v>-0.94205499999999998</v>
      </c>
      <c r="H1279">
        <v>2.7592539999999999</v>
      </c>
      <c r="I1279">
        <v>53</v>
      </c>
      <c r="J1279" t="s">
        <v>4440</v>
      </c>
      <c r="P1279" t="b">
        <f t="shared" si="57"/>
        <v>0</v>
      </c>
      <c r="Q1279" t="b">
        <f t="shared" si="58"/>
        <v>0</v>
      </c>
      <c r="R1279" t="b">
        <f t="shared" si="59"/>
        <v>0</v>
      </c>
    </row>
    <row r="1280" spans="1:18" x14ac:dyDescent="0.25">
      <c r="A1280" t="s">
        <v>4912</v>
      </c>
      <c r="B1280" t="s">
        <v>5614</v>
      </c>
      <c r="C1280" t="s">
        <v>5615</v>
      </c>
      <c r="D1280">
        <v>3.7485197620999999</v>
      </c>
      <c r="E1280">
        <v>6.5599567620999997</v>
      </c>
      <c r="F1280">
        <v>2.81143699999999</v>
      </c>
      <c r="G1280">
        <v>-2.9290669999999999</v>
      </c>
      <c r="H1280">
        <v>-0.11763</v>
      </c>
      <c r="I1280">
        <v>60</v>
      </c>
      <c r="J1280" t="s">
        <v>4440</v>
      </c>
      <c r="P1280" t="b">
        <f t="shared" si="57"/>
        <v>0</v>
      </c>
      <c r="Q1280" t="b">
        <f t="shared" si="58"/>
        <v>0</v>
      </c>
      <c r="R1280" t="b">
        <f t="shared" si="59"/>
        <v>0</v>
      </c>
    </row>
    <row r="1281" spans="1:18" x14ac:dyDescent="0.25">
      <c r="A1281" t="s">
        <v>5806</v>
      </c>
      <c r="B1281" t="s">
        <v>6125</v>
      </c>
      <c r="C1281" t="s">
        <v>6422</v>
      </c>
      <c r="D1281">
        <v>2.0304919258999998</v>
      </c>
      <c r="E1281">
        <v>6.3814329258999898</v>
      </c>
      <c r="F1281">
        <v>4.3509409999999997</v>
      </c>
      <c r="G1281">
        <v>-0.973769</v>
      </c>
      <c r="H1281">
        <v>3.3771719999999998</v>
      </c>
      <c r="I1281">
        <v>110</v>
      </c>
      <c r="J1281" t="s">
        <v>4440</v>
      </c>
      <c r="P1281" t="b">
        <f t="shared" si="57"/>
        <v>0</v>
      </c>
      <c r="Q1281" t="b">
        <f t="shared" si="58"/>
        <v>0</v>
      </c>
      <c r="R1281" t="b">
        <f t="shared" si="59"/>
        <v>0</v>
      </c>
    </row>
    <row r="1282" spans="1:18" x14ac:dyDescent="0.25">
      <c r="A1282" t="s">
        <v>364</v>
      </c>
      <c r="B1282" t="s">
        <v>1877</v>
      </c>
      <c r="C1282" t="s">
        <v>3366</v>
      </c>
      <c r="D1282">
        <v>2.9592670327999899</v>
      </c>
      <c r="E1282">
        <v>5.7523010327999904</v>
      </c>
      <c r="F1282">
        <v>2.793034</v>
      </c>
      <c r="G1282">
        <v>-0.64446700000000001</v>
      </c>
      <c r="H1282">
        <v>2.1485669999999999</v>
      </c>
      <c r="I1282">
        <v>258</v>
      </c>
      <c r="J1282" t="s">
        <v>4440</v>
      </c>
      <c r="P1282" t="b">
        <f t="shared" si="57"/>
        <v>0</v>
      </c>
      <c r="Q1282" t="b">
        <f t="shared" si="58"/>
        <v>0</v>
      </c>
      <c r="R1282" t="b">
        <f t="shared" si="59"/>
        <v>0</v>
      </c>
    </row>
    <row r="1283" spans="1:18" x14ac:dyDescent="0.25">
      <c r="A1283" t="s">
        <v>1263</v>
      </c>
      <c r="B1283" t="s">
        <v>2447</v>
      </c>
      <c r="C1283" t="s">
        <v>3926</v>
      </c>
      <c r="D1283">
        <v>2.9332680419999999</v>
      </c>
      <c r="E1283">
        <v>6.1891980420000001</v>
      </c>
      <c r="F1283">
        <v>3.2559300000000002</v>
      </c>
      <c r="G1283">
        <v>-1.6763779999999999</v>
      </c>
      <c r="H1283">
        <v>1.5795520000000001</v>
      </c>
      <c r="I1283">
        <v>100</v>
      </c>
      <c r="J1283" t="s">
        <v>4440</v>
      </c>
      <c r="P1283" t="b">
        <f t="shared" ref="P1283:P1346" si="60">IF(AND($M$5 &lt; -D1283, $M$4 &gt; -E1283, F1283 &gt; 1.9, F1283 &lt; 2.5), TRUE, FALSE)</f>
        <v>0</v>
      </c>
      <c r="Q1283" t="b">
        <f t="shared" ref="Q1283:Q1346" si="61">IF(AND($M$6 &lt; -D1283, $M$4 &gt; -E1283, F1283 &gt; 1.9, F1283 &lt; 2.5), TRUE, FALSE)</f>
        <v>0</v>
      </c>
      <c r="R1283" t="b">
        <f t="shared" ref="R1283:R1346" si="62">IF(AND($M$7 &lt; -D1283, $M$4 &gt; -E1283, F1283 &gt; 1.9, F1283 &lt; 2.5), TRUE, FALSE)</f>
        <v>0</v>
      </c>
    </row>
    <row r="1284" spans="1:18" x14ac:dyDescent="0.25">
      <c r="A1284" t="s">
        <v>4803</v>
      </c>
      <c r="B1284" t="s">
        <v>5553</v>
      </c>
      <c r="C1284" t="s">
        <v>5554</v>
      </c>
      <c r="D1284">
        <v>3.4642172989999902</v>
      </c>
      <c r="E1284">
        <v>6.4411792989999999</v>
      </c>
      <c r="F1284">
        <v>2.9769619999999999</v>
      </c>
      <c r="G1284">
        <v>-1.8706970000000001</v>
      </c>
      <c r="H1284">
        <v>1.1062650000000001</v>
      </c>
      <c r="I1284">
        <v>113</v>
      </c>
      <c r="J1284" t="s">
        <v>4440</v>
      </c>
      <c r="P1284" t="b">
        <f t="shared" si="60"/>
        <v>0</v>
      </c>
      <c r="Q1284" t="b">
        <f t="shared" si="61"/>
        <v>0</v>
      </c>
      <c r="R1284" t="b">
        <f t="shared" si="62"/>
        <v>0</v>
      </c>
    </row>
    <row r="1285" spans="1:18" x14ac:dyDescent="0.25">
      <c r="A1285" t="s">
        <v>5875</v>
      </c>
      <c r="B1285" t="s">
        <v>6194</v>
      </c>
      <c r="C1285" t="s">
        <v>6487</v>
      </c>
      <c r="D1285">
        <v>2.9804702422</v>
      </c>
      <c r="E1285">
        <v>5.8590282422</v>
      </c>
      <c r="F1285">
        <v>2.878558</v>
      </c>
      <c r="G1285">
        <v>-0.50204800000000005</v>
      </c>
      <c r="H1285">
        <v>2.3765100000000001</v>
      </c>
      <c r="I1285">
        <v>106</v>
      </c>
      <c r="J1285" t="s">
        <v>4440</v>
      </c>
      <c r="P1285" t="b">
        <f t="shared" si="60"/>
        <v>0</v>
      </c>
      <c r="Q1285" t="b">
        <f t="shared" si="61"/>
        <v>0</v>
      </c>
      <c r="R1285" t="b">
        <f t="shared" si="62"/>
        <v>0</v>
      </c>
    </row>
    <row r="1286" spans="1:18" x14ac:dyDescent="0.25">
      <c r="A1286" t="s">
        <v>402</v>
      </c>
      <c r="B1286" t="s">
        <v>1779</v>
      </c>
      <c r="C1286" t="s">
        <v>3268</v>
      </c>
      <c r="D1286">
        <v>2.7453859896999999</v>
      </c>
      <c r="E1286">
        <v>6.7383389896999999</v>
      </c>
      <c r="F1286">
        <v>3.992953</v>
      </c>
      <c r="G1286">
        <v>-1.024653</v>
      </c>
      <c r="H1286">
        <v>2.9683000000000002</v>
      </c>
      <c r="I1286">
        <v>128</v>
      </c>
      <c r="J1286" t="s">
        <v>4440</v>
      </c>
      <c r="P1286" t="b">
        <f t="shared" si="60"/>
        <v>0</v>
      </c>
      <c r="Q1286" t="b">
        <f t="shared" si="61"/>
        <v>0</v>
      </c>
      <c r="R1286" t="b">
        <f t="shared" si="62"/>
        <v>0</v>
      </c>
    </row>
    <row r="1287" spans="1:18" x14ac:dyDescent="0.25">
      <c r="A1287" t="s">
        <v>132</v>
      </c>
      <c r="B1287" t="s">
        <v>1867</v>
      </c>
      <c r="C1287" t="s">
        <v>3356</v>
      </c>
      <c r="D1287">
        <v>3.0408808113000001</v>
      </c>
      <c r="E1287">
        <v>6.0706168112999999</v>
      </c>
      <c r="F1287">
        <v>3.0297360000000002</v>
      </c>
      <c r="G1287">
        <v>-0.79958499999999999</v>
      </c>
      <c r="H1287">
        <v>2.2301510000000002</v>
      </c>
      <c r="I1287">
        <v>74</v>
      </c>
      <c r="J1287" t="s">
        <v>4440</v>
      </c>
      <c r="P1287" t="b">
        <f t="shared" si="60"/>
        <v>0</v>
      </c>
      <c r="Q1287" t="b">
        <f t="shared" si="61"/>
        <v>0</v>
      </c>
      <c r="R1287" t="b">
        <f t="shared" si="62"/>
        <v>0</v>
      </c>
    </row>
    <row r="1288" spans="1:18" x14ac:dyDescent="0.25">
      <c r="A1288" t="s">
        <v>275</v>
      </c>
      <c r="B1288" t="s">
        <v>2274</v>
      </c>
      <c r="C1288" t="s">
        <v>3758</v>
      </c>
      <c r="D1288">
        <v>3.3928044488000002</v>
      </c>
      <c r="E1288">
        <v>6.0817934488000001</v>
      </c>
      <c r="F1288">
        <v>2.6889889999999999</v>
      </c>
      <c r="G1288">
        <v>3.5542999999999998E-2</v>
      </c>
      <c r="H1288">
        <v>2.724532</v>
      </c>
      <c r="I1288">
        <v>76</v>
      </c>
      <c r="J1288" t="s">
        <v>4440</v>
      </c>
      <c r="P1288" t="b">
        <f t="shared" si="60"/>
        <v>0</v>
      </c>
      <c r="Q1288" t="b">
        <f t="shared" si="61"/>
        <v>0</v>
      </c>
      <c r="R1288" t="b">
        <f t="shared" si="62"/>
        <v>0</v>
      </c>
    </row>
    <row r="1289" spans="1:18" x14ac:dyDescent="0.25">
      <c r="A1289" t="s">
        <v>5912</v>
      </c>
      <c r="B1289" t="s">
        <v>6231</v>
      </c>
      <c r="C1289" t="s">
        <v>6521</v>
      </c>
      <c r="D1289">
        <v>2.1638293983999999</v>
      </c>
      <c r="E1289">
        <v>6.2505703983999998</v>
      </c>
      <c r="F1289">
        <v>4.086741</v>
      </c>
      <c r="G1289">
        <v>-2.0101680000000002</v>
      </c>
      <c r="H1289">
        <v>2.0765729999999998</v>
      </c>
      <c r="I1289">
        <v>178</v>
      </c>
      <c r="J1289" t="s">
        <v>4440</v>
      </c>
      <c r="P1289" t="b">
        <f t="shared" si="60"/>
        <v>0</v>
      </c>
      <c r="Q1289" t="b">
        <f t="shared" si="61"/>
        <v>0</v>
      </c>
      <c r="R1289" t="b">
        <f t="shared" si="62"/>
        <v>0</v>
      </c>
    </row>
    <row r="1290" spans="1:18" x14ac:dyDescent="0.25">
      <c r="A1290" t="s">
        <v>994</v>
      </c>
      <c r="B1290" t="s">
        <v>1733</v>
      </c>
      <c r="C1290" t="s">
        <v>3222</v>
      </c>
      <c r="D1290">
        <v>2.2940928346999998</v>
      </c>
      <c r="E1290">
        <v>6.5578758346999999</v>
      </c>
      <c r="F1290">
        <v>4.2637830000000001</v>
      </c>
      <c r="G1290">
        <v>-1.779285</v>
      </c>
      <c r="H1290">
        <v>2.4844979999999999</v>
      </c>
      <c r="I1290">
        <v>112</v>
      </c>
      <c r="J1290" t="s">
        <v>4440</v>
      </c>
      <c r="P1290" t="b">
        <f t="shared" si="60"/>
        <v>0</v>
      </c>
      <c r="Q1290" t="b">
        <f t="shared" si="61"/>
        <v>0</v>
      </c>
      <c r="R1290" t="b">
        <f t="shared" si="62"/>
        <v>0</v>
      </c>
    </row>
    <row r="1291" spans="1:18" x14ac:dyDescent="0.25">
      <c r="A1291" t="s">
        <v>749</v>
      </c>
      <c r="B1291" t="s">
        <v>1686</v>
      </c>
      <c r="C1291" t="s">
        <v>3175</v>
      </c>
      <c r="D1291">
        <v>3.8486995144999998</v>
      </c>
      <c r="E1291">
        <v>6.0939895144999996</v>
      </c>
      <c r="F1291">
        <v>2.2452899999999998</v>
      </c>
      <c r="G1291">
        <v>-0.78329800000000005</v>
      </c>
      <c r="H1291">
        <v>1.461992</v>
      </c>
      <c r="I1291">
        <v>124</v>
      </c>
      <c r="J1291" t="s">
        <v>4440</v>
      </c>
      <c r="P1291" t="b">
        <f t="shared" si="60"/>
        <v>0</v>
      </c>
      <c r="Q1291" t="b">
        <f t="shared" si="61"/>
        <v>0</v>
      </c>
      <c r="R1291" t="b">
        <f t="shared" si="62"/>
        <v>0</v>
      </c>
    </row>
    <row r="1292" spans="1:18" x14ac:dyDescent="0.25">
      <c r="A1292" t="s">
        <v>5957</v>
      </c>
      <c r="B1292" t="s">
        <v>6276</v>
      </c>
      <c r="C1292" t="s">
        <v>6563</v>
      </c>
      <c r="D1292">
        <v>3.0353527844000001</v>
      </c>
      <c r="E1292">
        <v>7.3529037843999996</v>
      </c>
      <c r="F1292">
        <v>4.3175509999999999</v>
      </c>
      <c r="G1292">
        <v>-1.7096849999999999</v>
      </c>
      <c r="H1292">
        <v>2.607866</v>
      </c>
      <c r="I1292">
        <v>50</v>
      </c>
      <c r="J1292" t="s">
        <v>4440</v>
      </c>
      <c r="P1292" t="b">
        <f t="shared" si="60"/>
        <v>0</v>
      </c>
      <c r="Q1292" t="b">
        <f t="shared" si="61"/>
        <v>0</v>
      </c>
      <c r="R1292" t="b">
        <f t="shared" si="62"/>
        <v>0</v>
      </c>
    </row>
    <row r="1293" spans="1:18" x14ac:dyDescent="0.25">
      <c r="A1293" t="s">
        <v>1432</v>
      </c>
      <c r="B1293" t="s">
        <v>1632</v>
      </c>
      <c r="C1293" t="s">
        <v>3122</v>
      </c>
      <c r="D1293">
        <v>2.5642376351999898</v>
      </c>
      <c r="E1293">
        <v>6.9886326352000001</v>
      </c>
      <c r="F1293">
        <v>4.4243949999999996</v>
      </c>
      <c r="G1293">
        <v>-1.100231</v>
      </c>
      <c r="H1293">
        <v>3.3241640000000001</v>
      </c>
      <c r="I1293">
        <v>128</v>
      </c>
      <c r="J1293" t="s">
        <v>4440</v>
      </c>
      <c r="P1293" t="b">
        <f t="shared" si="60"/>
        <v>0</v>
      </c>
      <c r="Q1293" t="b">
        <f t="shared" si="61"/>
        <v>0</v>
      </c>
      <c r="R1293" t="b">
        <f t="shared" si="62"/>
        <v>0</v>
      </c>
    </row>
    <row r="1294" spans="1:18" x14ac:dyDescent="0.25">
      <c r="A1294" t="s">
        <v>345</v>
      </c>
      <c r="B1294" t="s">
        <v>1780</v>
      </c>
      <c r="C1294" t="s">
        <v>3269</v>
      </c>
      <c r="D1294">
        <v>4.0994923310999898</v>
      </c>
      <c r="E1294">
        <v>7.7488343310999896</v>
      </c>
      <c r="F1294">
        <v>3.6493419999999999</v>
      </c>
      <c r="G1294">
        <v>-1.1198809999999999</v>
      </c>
      <c r="H1294">
        <v>2.529461</v>
      </c>
      <c r="I1294">
        <v>90</v>
      </c>
      <c r="J1294" t="s">
        <v>4440</v>
      </c>
      <c r="P1294" t="b">
        <f t="shared" si="60"/>
        <v>0</v>
      </c>
      <c r="Q1294" t="b">
        <f t="shared" si="61"/>
        <v>0</v>
      </c>
      <c r="R1294" t="b">
        <f t="shared" si="62"/>
        <v>0</v>
      </c>
    </row>
    <row r="1295" spans="1:18" x14ac:dyDescent="0.25">
      <c r="A1295" t="s">
        <v>5022</v>
      </c>
      <c r="B1295" t="s">
        <v>5334</v>
      </c>
      <c r="C1295" t="s">
        <v>5335</v>
      </c>
      <c r="D1295">
        <v>2.9925887731</v>
      </c>
      <c r="E1295">
        <v>7.4614977730999996</v>
      </c>
      <c r="F1295">
        <v>4.468909</v>
      </c>
      <c r="G1295">
        <v>-1.317731</v>
      </c>
      <c r="H1295">
        <v>3.1511779999999998</v>
      </c>
      <c r="I1295">
        <v>65</v>
      </c>
      <c r="J1295" t="s">
        <v>4440</v>
      </c>
      <c r="P1295" t="b">
        <f t="shared" si="60"/>
        <v>0</v>
      </c>
      <c r="Q1295" t="b">
        <f t="shared" si="61"/>
        <v>0</v>
      </c>
      <c r="R1295" t="b">
        <f t="shared" si="62"/>
        <v>0</v>
      </c>
    </row>
    <row r="1296" spans="1:18" x14ac:dyDescent="0.25">
      <c r="A1296" t="s">
        <v>5942</v>
      </c>
      <c r="B1296" t="s">
        <v>6261</v>
      </c>
      <c r="C1296" t="s">
        <v>6549</v>
      </c>
      <c r="D1296">
        <v>2.4122590806000002</v>
      </c>
      <c r="E1296">
        <v>6.4692110806000001</v>
      </c>
      <c r="F1296">
        <v>4.0569519999999999</v>
      </c>
      <c r="G1296">
        <v>-1.7107650000000001</v>
      </c>
      <c r="H1296">
        <v>2.346187</v>
      </c>
      <c r="I1296">
        <v>72</v>
      </c>
      <c r="J1296" t="s">
        <v>4440</v>
      </c>
      <c r="P1296" t="b">
        <f t="shared" si="60"/>
        <v>0</v>
      </c>
      <c r="Q1296" t="b">
        <f t="shared" si="61"/>
        <v>0</v>
      </c>
      <c r="R1296" t="b">
        <f t="shared" si="62"/>
        <v>0</v>
      </c>
    </row>
    <row r="1297" spans="1:18" x14ac:dyDescent="0.25">
      <c r="A1297" t="s">
        <v>898</v>
      </c>
      <c r="B1297" t="s">
        <v>2624</v>
      </c>
      <c r="C1297" t="s">
        <v>4094</v>
      </c>
      <c r="D1297">
        <v>2.9098990105000002</v>
      </c>
      <c r="E1297">
        <v>6.6692100104999996</v>
      </c>
      <c r="F1297">
        <v>3.7593109999999998</v>
      </c>
      <c r="G1297">
        <v>-0.720526</v>
      </c>
      <c r="H1297">
        <v>3.0387849999999998</v>
      </c>
      <c r="I1297">
        <v>86</v>
      </c>
      <c r="J1297" t="s">
        <v>4440</v>
      </c>
      <c r="P1297" t="b">
        <f t="shared" si="60"/>
        <v>0</v>
      </c>
      <c r="Q1297" t="b">
        <f t="shared" si="61"/>
        <v>0</v>
      </c>
      <c r="R1297" t="b">
        <f t="shared" si="62"/>
        <v>0</v>
      </c>
    </row>
    <row r="1298" spans="1:18" x14ac:dyDescent="0.25">
      <c r="A1298" t="s">
        <v>1151</v>
      </c>
      <c r="B1298" t="s">
        <v>1829</v>
      </c>
      <c r="C1298" t="s">
        <v>3318</v>
      </c>
      <c r="D1298">
        <v>3.4551035178999898</v>
      </c>
      <c r="E1298">
        <v>5.6670875178999998</v>
      </c>
      <c r="F1298">
        <v>2.2119840000000002</v>
      </c>
      <c r="G1298">
        <v>-0.24263599999999999</v>
      </c>
      <c r="H1298">
        <v>1.9693480000000001</v>
      </c>
      <c r="I1298">
        <v>320</v>
      </c>
      <c r="J1298" t="s">
        <v>4440</v>
      </c>
      <c r="P1298" t="b">
        <f t="shared" si="60"/>
        <v>0</v>
      </c>
      <c r="Q1298" t="b">
        <f t="shared" si="61"/>
        <v>0</v>
      </c>
      <c r="R1298" t="b">
        <f t="shared" si="62"/>
        <v>0</v>
      </c>
    </row>
    <row r="1299" spans="1:18" x14ac:dyDescent="0.25">
      <c r="A1299" t="s">
        <v>418</v>
      </c>
      <c r="B1299" t="s">
        <v>1578</v>
      </c>
      <c r="C1299" t="s">
        <v>3067</v>
      </c>
      <c r="D1299">
        <v>3.3170596874999898</v>
      </c>
      <c r="E1299">
        <v>7.1193116874999998</v>
      </c>
      <c r="F1299">
        <v>3.8022520000000002</v>
      </c>
      <c r="G1299">
        <v>-1.263261</v>
      </c>
      <c r="H1299">
        <v>2.5389910000000002</v>
      </c>
      <c r="I1299">
        <v>104</v>
      </c>
      <c r="J1299" t="s">
        <v>4440</v>
      </c>
      <c r="P1299" t="b">
        <f t="shared" si="60"/>
        <v>0</v>
      </c>
      <c r="Q1299" t="b">
        <f t="shared" si="61"/>
        <v>0</v>
      </c>
      <c r="R1299" t="b">
        <f t="shared" si="62"/>
        <v>0</v>
      </c>
    </row>
    <row r="1300" spans="1:18" x14ac:dyDescent="0.25">
      <c r="A1300" t="s">
        <v>106</v>
      </c>
      <c r="B1300" t="s">
        <v>2596</v>
      </c>
      <c r="C1300" t="s">
        <v>4069</v>
      </c>
      <c r="D1300">
        <v>3.2976862617</v>
      </c>
      <c r="E1300">
        <v>6.8499742616999999</v>
      </c>
      <c r="F1300">
        <v>3.5522879999999999</v>
      </c>
      <c r="G1300">
        <v>-1.2180839999999999</v>
      </c>
      <c r="H1300">
        <v>2.3342040000000002</v>
      </c>
      <c r="I1300">
        <v>59</v>
      </c>
      <c r="J1300" t="s">
        <v>4440</v>
      </c>
      <c r="P1300" t="b">
        <f t="shared" si="60"/>
        <v>0</v>
      </c>
      <c r="Q1300" t="b">
        <f t="shared" si="61"/>
        <v>0</v>
      </c>
      <c r="R1300" t="b">
        <f t="shared" si="62"/>
        <v>0</v>
      </c>
    </row>
    <row r="1301" spans="1:18" x14ac:dyDescent="0.25">
      <c r="A1301" t="s">
        <v>103</v>
      </c>
      <c r="B1301" t="s">
        <v>2932</v>
      </c>
      <c r="C1301" t="s">
        <v>4390</v>
      </c>
      <c r="D1301">
        <v>2.8513247569999902</v>
      </c>
      <c r="E1301">
        <v>5.0301117569999896</v>
      </c>
      <c r="F1301">
        <v>2.1787869999999998</v>
      </c>
      <c r="G1301">
        <v>0.93186599999999997</v>
      </c>
      <c r="H1301">
        <v>3.1106530000000001</v>
      </c>
      <c r="I1301">
        <v>84</v>
      </c>
      <c r="J1301" t="s">
        <v>4440</v>
      </c>
      <c r="P1301" t="b">
        <f t="shared" si="60"/>
        <v>0</v>
      </c>
      <c r="Q1301" t="b">
        <f t="shared" si="61"/>
        <v>0</v>
      </c>
      <c r="R1301" t="b">
        <f t="shared" si="62"/>
        <v>0</v>
      </c>
    </row>
    <row r="1302" spans="1:18" x14ac:dyDescent="0.25">
      <c r="A1302" t="s">
        <v>375</v>
      </c>
      <c r="B1302" t="s">
        <v>1861</v>
      </c>
      <c r="C1302" t="s">
        <v>3350</v>
      </c>
      <c r="D1302">
        <v>2.7815871203999998</v>
      </c>
      <c r="E1302">
        <v>5.1728821203999997</v>
      </c>
      <c r="F1302">
        <v>2.3912949999999999</v>
      </c>
      <c r="G1302">
        <v>0.39197500000000002</v>
      </c>
      <c r="H1302">
        <v>2.7832699999999999</v>
      </c>
      <c r="I1302">
        <v>104</v>
      </c>
      <c r="J1302" t="s">
        <v>4440</v>
      </c>
      <c r="P1302" t="b">
        <f t="shared" si="60"/>
        <v>0</v>
      </c>
      <c r="Q1302" t="b">
        <f t="shared" si="61"/>
        <v>0</v>
      </c>
      <c r="R1302" t="b">
        <f t="shared" si="62"/>
        <v>0</v>
      </c>
    </row>
    <row r="1303" spans="1:18" x14ac:dyDescent="0.25">
      <c r="A1303" t="s">
        <v>5797</v>
      </c>
      <c r="B1303" t="s">
        <v>6116</v>
      </c>
      <c r="C1303" t="s">
        <v>6413</v>
      </c>
      <c r="D1303">
        <v>3.1480087864999899</v>
      </c>
      <c r="E1303">
        <v>6.4033127864999999</v>
      </c>
      <c r="F1303">
        <v>3.2553040000000002</v>
      </c>
      <c r="G1303">
        <v>-0.52000299999999999</v>
      </c>
      <c r="H1303">
        <v>2.7353010000000002</v>
      </c>
      <c r="I1303">
        <v>64</v>
      </c>
      <c r="J1303" t="s">
        <v>4440</v>
      </c>
      <c r="P1303" t="b">
        <f t="shared" si="60"/>
        <v>0</v>
      </c>
      <c r="Q1303" t="b">
        <f t="shared" si="61"/>
        <v>0</v>
      </c>
      <c r="R1303" t="b">
        <f t="shared" si="62"/>
        <v>0</v>
      </c>
    </row>
    <row r="1304" spans="1:18" x14ac:dyDescent="0.25">
      <c r="A1304" t="s">
        <v>987</v>
      </c>
      <c r="B1304" t="s">
        <v>2342</v>
      </c>
      <c r="C1304" t="s">
        <v>3825</v>
      </c>
      <c r="D1304">
        <v>2.7467091451000001</v>
      </c>
      <c r="E1304">
        <v>6.7484361451000003</v>
      </c>
      <c r="F1304">
        <v>4.0017269999999998</v>
      </c>
      <c r="G1304">
        <v>-0.87889700000000004</v>
      </c>
      <c r="H1304">
        <v>3.12283</v>
      </c>
      <c r="I1304">
        <v>84</v>
      </c>
      <c r="J1304" t="s">
        <v>4440</v>
      </c>
      <c r="P1304" t="b">
        <f t="shared" si="60"/>
        <v>0</v>
      </c>
      <c r="Q1304" t="b">
        <f t="shared" si="61"/>
        <v>0</v>
      </c>
      <c r="R1304" t="b">
        <f t="shared" si="62"/>
        <v>0</v>
      </c>
    </row>
    <row r="1305" spans="1:18" x14ac:dyDescent="0.25">
      <c r="A1305" t="s">
        <v>5691</v>
      </c>
      <c r="B1305" t="s">
        <v>6010</v>
      </c>
      <c r="C1305" t="s">
        <v>6312</v>
      </c>
      <c r="D1305">
        <v>1.6919448243999899</v>
      </c>
      <c r="E1305">
        <v>5.6812918243999997</v>
      </c>
      <c r="F1305">
        <v>3.989347</v>
      </c>
      <c r="G1305">
        <v>-1.7386029999999999</v>
      </c>
      <c r="H1305">
        <v>2.2507440000000001</v>
      </c>
      <c r="I1305">
        <v>198</v>
      </c>
      <c r="J1305" t="s">
        <v>4440</v>
      </c>
      <c r="P1305" t="b">
        <f t="shared" si="60"/>
        <v>0</v>
      </c>
      <c r="Q1305" t="b">
        <f t="shared" si="61"/>
        <v>0</v>
      </c>
      <c r="R1305" t="b">
        <f t="shared" si="62"/>
        <v>0</v>
      </c>
    </row>
    <row r="1306" spans="1:18" x14ac:dyDescent="0.25">
      <c r="A1306" t="s">
        <v>4933</v>
      </c>
      <c r="B1306" t="s">
        <v>5231</v>
      </c>
      <c r="C1306" t="s">
        <v>5232</v>
      </c>
      <c r="D1306">
        <v>2.3820726766</v>
      </c>
      <c r="E1306">
        <v>5.9778296765999999</v>
      </c>
      <c r="F1306">
        <v>3.5957569999999999</v>
      </c>
      <c r="G1306">
        <v>-0.14827199999999999</v>
      </c>
      <c r="H1306">
        <v>3.4474849999999999</v>
      </c>
      <c r="I1306">
        <v>61</v>
      </c>
      <c r="J1306" t="s">
        <v>4440</v>
      </c>
      <c r="P1306" t="b">
        <f t="shared" si="60"/>
        <v>0</v>
      </c>
      <c r="Q1306" t="b">
        <f t="shared" si="61"/>
        <v>0</v>
      </c>
      <c r="R1306" t="b">
        <f t="shared" si="62"/>
        <v>0</v>
      </c>
    </row>
    <row r="1307" spans="1:18" x14ac:dyDescent="0.25">
      <c r="A1307" t="s">
        <v>214</v>
      </c>
      <c r="B1307" t="s">
        <v>2746</v>
      </c>
      <c r="C1307" t="s">
        <v>4213</v>
      </c>
      <c r="D1307">
        <v>2.3686288548999999</v>
      </c>
      <c r="E1307">
        <v>5.6670998549</v>
      </c>
      <c r="F1307">
        <v>3.2984710000000002</v>
      </c>
      <c r="G1307">
        <v>-1.5603910000000001</v>
      </c>
      <c r="H1307">
        <v>1.7380800000000001</v>
      </c>
      <c r="I1307">
        <v>172</v>
      </c>
      <c r="J1307" t="s">
        <v>4440</v>
      </c>
      <c r="P1307" t="b">
        <f t="shared" si="60"/>
        <v>0</v>
      </c>
      <c r="Q1307" t="b">
        <f t="shared" si="61"/>
        <v>0</v>
      </c>
      <c r="R1307" t="b">
        <f t="shared" si="62"/>
        <v>0</v>
      </c>
    </row>
    <row r="1308" spans="1:18" x14ac:dyDescent="0.25">
      <c r="A1308" t="s">
        <v>1421</v>
      </c>
      <c r="B1308" t="s">
        <v>2630</v>
      </c>
      <c r="C1308" t="s">
        <v>4100</v>
      </c>
      <c r="D1308">
        <v>2.1863970246000002</v>
      </c>
      <c r="E1308">
        <v>6.3642890245999997</v>
      </c>
      <c r="F1308">
        <v>4.1778919999999999</v>
      </c>
      <c r="G1308">
        <v>-1.4830989999999999</v>
      </c>
      <c r="H1308">
        <v>2.6947930000000002</v>
      </c>
      <c r="I1308">
        <v>123</v>
      </c>
      <c r="J1308" t="s">
        <v>4440</v>
      </c>
      <c r="P1308" t="b">
        <f t="shared" si="60"/>
        <v>0</v>
      </c>
      <c r="Q1308" t="b">
        <f t="shared" si="61"/>
        <v>0</v>
      </c>
      <c r="R1308" t="b">
        <f t="shared" si="62"/>
        <v>0</v>
      </c>
    </row>
    <row r="1309" spans="1:18" x14ac:dyDescent="0.25">
      <c r="A1309" t="s">
        <v>1448</v>
      </c>
      <c r="B1309" t="s">
        <v>1590</v>
      </c>
      <c r="C1309" t="s">
        <v>3079</v>
      </c>
      <c r="D1309">
        <v>2.7806517020000001</v>
      </c>
      <c r="E1309">
        <v>6.591879702</v>
      </c>
      <c r="F1309">
        <v>3.8112279999999998</v>
      </c>
      <c r="G1309">
        <v>-1.1111979999999999</v>
      </c>
      <c r="H1309">
        <v>2.7000299999999999</v>
      </c>
      <c r="I1309">
        <v>66</v>
      </c>
      <c r="J1309" t="s">
        <v>4440</v>
      </c>
      <c r="P1309" t="b">
        <f t="shared" si="60"/>
        <v>0</v>
      </c>
      <c r="Q1309" t="b">
        <f t="shared" si="61"/>
        <v>0</v>
      </c>
      <c r="R1309" t="b">
        <f t="shared" si="62"/>
        <v>0</v>
      </c>
    </row>
    <row r="1310" spans="1:18" x14ac:dyDescent="0.25">
      <c r="A1310" t="s">
        <v>5842</v>
      </c>
      <c r="B1310" t="s">
        <v>6161</v>
      </c>
      <c r="C1310" t="s">
        <v>6455</v>
      </c>
      <c r="D1310">
        <v>2.5590394199999902</v>
      </c>
      <c r="E1310">
        <v>6.4591514199999898</v>
      </c>
      <c r="F1310">
        <v>3.900112</v>
      </c>
      <c r="G1310">
        <v>-0.93323500000000004</v>
      </c>
      <c r="H1310">
        <v>2.9668770000000002</v>
      </c>
      <c r="I1310">
        <v>124</v>
      </c>
      <c r="J1310" t="s">
        <v>4440</v>
      </c>
      <c r="P1310" t="b">
        <f t="shared" si="60"/>
        <v>0</v>
      </c>
      <c r="Q1310" t="b">
        <f t="shared" si="61"/>
        <v>0</v>
      </c>
      <c r="R1310" t="b">
        <f t="shared" si="62"/>
        <v>0</v>
      </c>
    </row>
    <row r="1311" spans="1:18" x14ac:dyDescent="0.25">
      <c r="A1311" t="s">
        <v>723</v>
      </c>
      <c r="B1311" t="s">
        <v>2570</v>
      </c>
      <c r="C1311" t="s">
        <v>4045</v>
      </c>
      <c r="D1311">
        <v>4.2695022312999997</v>
      </c>
      <c r="E1311">
        <v>6.3105722313000001</v>
      </c>
      <c r="F1311">
        <v>2.0410699999999999</v>
      </c>
      <c r="G1311">
        <v>-0.93393700000000002</v>
      </c>
      <c r="H1311">
        <v>1.1071329999999999</v>
      </c>
      <c r="I1311">
        <v>96</v>
      </c>
      <c r="J1311" t="s">
        <v>4440</v>
      </c>
      <c r="P1311" t="b">
        <f t="shared" si="60"/>
        <v>0</v>
      </c>
      <c r="Q1311" t="b">
        <f t="shared" si="61"/>
        <v>0</v>
      </c>
      <c r="R1311" t="b">
        <f t="shared" si="62"/>
        <v>0</v>
      </c>
    </row>
    <row r="1312" spans="1:18" x14ac:dyDescent="0.25">
      <c r="A1312" t="s">
        <v>1119</v>
      </c>
      <c r="B1312" t="s">
        <v>2058</v>
      </c>
      <c r="C1312" t="s">
        <v>3547</v>
      </c>
      <c r="D1312">
        <v>3.7287988109999999</v>
      </c>
      <c r="E1312">
        <v>5.7228508109999998</v>
      </c>
      <c r="F1312">
        <v>1.9940519999999999</v>
      </c>
      <c r="G1312">
        <v>-2.3113000000000002E-2</v>
      </c>
      <c r="H1312">
        <v>1.970939</v>
      </c>
      <c r="I1312">
        <v>80</v>
      </c>
      <c r="J1312" t="s">
        <v>4440</v>
      </c>
      <c r="P1312" t="b">
        <f t="shared" si="60"/>
        <v>1</v>
      </c>
      <c r="Q1312" t="b">
        <f t="shared" si="61"/>
        <v>0</v>
      </c>
      <c r="R1312" t="b">
        <f t="shared" si="62"/>
        <v>0</v>
      </c>
    </row>
    <row r="1313" spans="1:18" x14ac:dyDescent="0.25">
      <c r="A1313" t="s">
        <v>1390</v>
      </c>
      <c r="B1313" t="s">
        <v>1915</v>
      </c>
      <c r="C1313" t="s">
        <v>3404</v>
      </c>
      <c r="D1313">
        <v>2.7367627405000001</v>
      </c>
      <c r="E1313">
        <v>6.3927657404999998</v>
      </c>
      <c r="F1313">
        <v>3.6560030000000001</v>
      </c>
      <c r="G1313">
        <v>-0.27056400000000003</v>
      </c>
      <c r="H1313">
        <v>3.3854389999999999</v>
      </c>
      <c r="I1313">
        <v>108</v>
      </c>
      <c r="J1313" t="s">
        <v>4440</v>
      </c>
      <c r="P1313" t="b">
        <f t="shared" si="60"/>
        <v>0</v>
      </c>
      <c r="Q1313" t="b">
        <f t="shared" si="61"/>
        <v>0</v>
      </c>
      <c r="R1313" t="b">
        <f t="shared" si="62"/>
        <v>0</v>
      </c>
    </row>
    <row r="1314" spans="1:18" x14ac:dyDescent="0.25">
      <c r="A1314" t="s">
        <v>5974</v>
      </c>
      <c r="B1314" t="s">
        <v>6293</v>
      </c>
      <c r="C1314" t="s">
        <v>6579</v>
      </c>
      <c r="D1314">
        <v>2.1388587042999898</v>
      </c>
      <c r="E1314">
        <v>6.3511327042999897</v>
      </c>
      <c r="F1314">
        <v>4.2122739999999999</v>
      </c>
      <c r="G1314">
        <v>-1.6865190000000001</v>
      </c>
      <c r="H1314">
        <v>2.5257550000000002</v>
      </c>
      <c r="I1314">
        <v>61</v>
      </c>
      <c r="J1314" t="s">
        <v>4440</v>
      </c>
      <c r="P1314" t="b">
        <f t="shared" si="60"/>
        <v>0</v>
      </c>
      <c r="Q1314" t="b">
        <f t="shared" si="61"/>
        <v>0</v>
      </c>
      <c r="R1314" t="b">
        <f t="shared" si="62"/>
        <v>0</v>
      </c>
    </row>
    <row r="1315" spans="1:18" x14ac:dyDescent="0.25">
      <c r="A1315" t="s">
        <v>476</v>
      </c>
      <c r="B1315" t="s">
        <v>1530</v>
      </c>
      <c r="C1315" t="s">
        <v>3019</v>
      </c>
      <c r="D1315">
        <v>2.6304155167999999</v>
      </c>
      <c r="E1315">
        <v>5.3923165168000002</v>
      </c>
      <c r="F1315">
        <v>2.7619009999999999</v>
      </c>
      <c r="G1315">
        <v>0.45574100000000001</v>
      </c>
      <c r="H1315">
        <v>3.2176420000000001</v>
      </c>
      <c r="I1315">
        <v>78</v>
      </c>
      <c r="J1315" t="s">
        <v>4440</v>
      </c>
      <c r="P1315" t="b">
        <f t="shared" si="60"/>
        <v>0</v>
      </c>
      <c r="Q1315" t="b">
        <f t="shared" si="61"/>
        <v>0</v>
      </c>
      <c r="R1315" t="b">
        <f t="shared" si="62"/>
        <v>0</v>
      </c>
    </row>
    <row r="1316" spans="1:18" x14ac:dyDescent="0.25">
      <c r="A1316" t="s">
        <v>993</v>
      </c>
      <c r="B1316" t="s">
        <v>2553</v>
      </c>
      <c r="C1316" t="s">
        <v>4028</v>
      </c>
      <c r="D1316">
        <v>2.9724548085000002</v>
      </c>
      <c r="E1316">
        <v>7.2935258085000001</v>
      </c>
      <c r="F1316">
        <v>4.3210709999999999</v>
      </c>
      <c r="G1316">
        <v>-1.1768689999999999</v>
      </c>
      <c r="H1316">
        <v>3.1442019999999999</v>
      </c>
      <c r="I1316">
        <v>42</v>
      </c>
      <c r="J1316" t="s">
        <v>4440</v>
      </c>
      <c r="P1316" t="b">
        <f t="shared" si="60"/>
        <v>0</v>
      </c>
      <c r="Q1316" t="b">
        <f t="shared" si="61"/>
        <v>0</v>
      </c>
      <c r="R1316" t="b">
        <f t="shared" si="62"/>
        <v>0</v>
      </c>
    </row>
    <row r="1317" spans="1:18" x14ac:dyDescent="0.25">
      <c r="A1317" t="s">
        <v>820</v>
      </c>
      <c r="B1317" t="s">
        <v>2124</v>
      </c>
      <c r="C1317" t="s">
        <v>3611</v>
      </c>
      <c r="D1317">
        <v>2.0734077038000001</v>
      </c>
      <c r="E1317">
        <v>4.7226557038000001</v>
      </c>
      <c r="F1317">
        <v>2.649248</v>
      </c>
      <c r="G1317">
        <v>0.158747</v>
      </c>
      <c r="H1317">
        <v>2.807995</v>
      </c>
      <c r="I1317">
        <v>138</v>
      </c>
      <c r="J1317" t="s">
        <v>4440</v>
      </c>
      <c r="P1317" t="b">
        <f t="shared" si="60"/>
        <v>0</v>
      </c>
      <c r="Q1317" t="b">
        <f t="shared" si="61"/>
        <v>0</v>
      </c>
      <c r="R1317" t="b">
        <f t="shared" si="62"/>
        <v>0</v>
      </c>
    </row>
    <row r="1318" spans="1:18" x14ac:dyDescent="0.25">
      <c r="A1318" t="s">
        <v>491</v>
      </c>
      <c r="B1318" t="s">
        <v>1749</v>
      </c>
      <c r="C1318" t="s">
        <v>3238</v>
      </c>
      <c r="D1318">
        <v>2.7378067768999998</v>
      </c>
      <c r="E1318">
        <v>6.5612457768999999</v>
      </c>
      <c r="F1318">
        <v>3.823439</v>
      </c>
      <c r="G1318">
        <v>-0.60050800000000004</v>
      </c>
      <c r="H1318">
        <v>3.222931</v>
      </c>
      <c r="I1318">
        <v>60</v>
      </c>
      <c r="J1318" t="s">
        <v>4440</v>
      </c>
      <c r="P1318" t="b">
        <f t="shared" si="60"/>
        <v>0</v>
      </c>
      <c r="Q1318" t="b">
        <f t="shared" si="61"/>
        <v>0</v>
      </c>
      <c r="R1318" t="b">
        <f t="shared" si="62"/>
        <v>0</v>
      </c>
    </row>
    <row r="1319" spans="1:18" x14ac:dyDescent="0.25">
      <c r="A1319" t="s">
        <v>1353</v>
      </c>
      <c r="B1319" t="s">
        <v>2333</v>
      </c>
      <c r="C1319" t="s">
        <v>3816</v>
      </c>
      <c r="D1319">
        <v>3.3967132715999999</v>
      </c>
      <c r="E1319">
        <v>5.2461582715999997</v>
      </c>
      <c r="F1319">
        <v>1.84944499999999</v>
      </c>
      <c r="G1319">
        <v>0.78067900000000001</v>
      </c>
      <c r="H1319">
        <v>2.6301239999999999</v>
      </c>
      <c r="I1319">
        <v>76</v>
      </c>
      <c r="J1319" t="s">
        <v>4440</v>
      </c>
      <c r="P1319" t="b">
        <f t="shared" si="60"/>
        <v>0</v>
      </c>
      <c r="Q1319" t="b">
        <f t="shared" si="61"/>
        <v>0</v>
      </c>
      <c r="R1319" t="b">
        <f t="shared" si="62"/>
        <v>0</v>
      </c>
    </row>
    <row r="1320" spans="1:18" x14ac:dyDescent="0.25">
      <c r="A1320" t="s">
        <v>218</v>
      </c>
      <c r="B1320" t="s">
        <v>1727</v>
      </c>
      <c r="C1320" t="s">
        <v>3216</v>
      </c>
      <c r="D1320">
        <v>3.1767391656999902</v>
      </c>
      <c r="E1320">
        <v>6.8733531656999904</v>
      </c>
      <c r="F1320">
        <v>3.6966139999999998</v>
      </c>
      <c r="G1320">
        <v>-1.8898600000000001</v>
      </c>
      <c r="H1320">
        <v>1.806754</v>
      </c>
      <c r="I1320">
        <v>148</v>
      </c>
      <c r="J1320" t="s">
        <v>4440</v>
      </c>
      <c r="P1320" t="b">
        <f t="shared" si="60"/>
        <v>0</v>
      </c>
      <c r="Q1320" t="b">
        <f t="shared" si="61"/>
        <v>0</v>
      </c>
      <c r="R1320" t="b">
        <f t="shared" si="62"/>
        <v>0</v>
      </c>
    </row>
    <row r="1321" spans="1:18" x14ac:dyDescent="0.25">
      <c r="A1321" t="s">
        <v>516</v>
      </c>
      <c r="B1321" t="s">
        <v>2752</v>
      </c>
      <c r="C1321" t="s">
        <v>4219</v>
      </c>
      <c r="D1321">
        <v>4.2612716902000001</v>
      </c>
      <c r="E1321">
        <v>7.2915826902000003</v>
      </c>
      <c r="F1321">
        <v>3.03031099999999</v>
      </c>
      <c r="G1321">
        <v>-2.5377719999999999</v>
      </c>
      <c r="H1321">
        <v>0.492539</v>
      </c>
      <c r="I1321">
        <v>156</v>
      </c>
      <c r="J1321" t="s">
        <v>4440</v>
      </c>
      <c r="P1321" t="b">
        <f t="shared" si="60"/>
        <v>0</v>
      </c>
      <c r="Q1321" t="b">
        <f t="shared" si="61"/>
        <v>0</v>
      </c>
      <c r="R1321" t="b">
        <f t="shared" si="62"/>
        <v>0</v>
      </c>
    </row>
    <row r="1322" spans="1:18" x14ac:dyDescent="0.25">
      <c r="A1322" t="s">
        <v>5950</v>
      </c>
      <c r="B1322" t="s">
        <v>6269</v>
      </c>
      <c r="C1322" t="s">
        <v>6556</v>
      </c>
      <c r="D1322">
        <v>2.4211966045</v>
      </c>
      <c r="E1322">
        <v>6.3003386045000003</v>
      </c>
      <c r="F1322">
        <v>3.8791419999999999</v>
      </c>
      <c r="G1322">
        <v>-0.71568699999999996</v>
      </c>
      <c r="H1322">
        <v>3.1634549999999999</v>
      </c>
      <c r="I1322">
        <v>38</v>
      </c>
      <c r="J1322" t="s">
        <v>4440</v>
      </c>
      <c r="P1322" t="b">
        <f t="shared" si="60"/>
        <v>0</v>
      </c>
      <c r="Q1322" t="b">
        <f t="shared" si="61"/>
        <v>0</v>
      </c>
      <c r="R1322" t="b">
        <f t="shared" si="62"/>
        <v>0</v>
      </c>
    </row>
    <row r="1323" spans="1:18" x14ac:dyDescent="0.25">
      <c r="A1323" t="s">
        <v>741</v>
      </c>
      <c r="B1323" t="s">
        <v>1903</v>
      </c>
      <c r="C1323" t="s">
        <v>3392</v>
      </c>
      <c r="D1323">
        <v>3.1529737878999899</v>
      </c>
      <c r="E1323">
        <v>6.3683507878999999</v>
      </c>
      <c r="F1323">
        <v>3.2153770000000002</v>
      </c>
      <c r="G1323">
        <v>-1.1160330000000001</v>
      </c>
      <c r="H1323">
        <v>2.0993439999999999</v>
      </c>
      <c r="I1323">
        <v>136</v>
      </c>
      <c r="J1323" t="s">
        <v>4440</v>
      </c>
      <c r="P1323" t="b">
        <f t="shared" si="60"/>
        <v>0</v>
      </c>
      <c r="Q1323" t="b">
        <f t="shared" si="61"/>
        <v>0</v>
      </c>
      <c r="R1323" t="b">
        <f t="shared" si="62"/>
        <v>0</v>
      </c>
    </row>
    <row r="1324" spans="1:18" x14ac:dyDescent="0.25">
      <c r="A1324" t="s">
        <v>4915</v>
      </c>
      <c r="B1324" t="s">
        <v>5256</v>
      </c>
      <c r="C1324" t="s">
        <v>5257</v>
      </c>
      <c r="D1324">
        <v>1.86893751669999</v>
      </c>
      <c r="E1324">
        <v>5.4530785166999998</v>
      </c>
      <c r="F1324">
        <v>3.5841409999999998</v>
      </c>
      <c r="G1324">
        <v>-0.35418500000000003</v>
      </c>
      <c r="H1324">
        <v>3.229956</v>
      </c>
      <c r="I1324">
        <v>124</v>
      </c>
      <c r="J1324" t="s">
        <v>4440</v>
      </c>
      <c r="P1324" t="b">
        <f t="shared" si="60"/>
        <v>0</v>
      </c>
      <c r="Q1324" t="b">
        <f t="shared" si="61"/>
        <v>0</v>
      </c>
      <c r="R1324" t="b">
        <f t="shared" si="62"/>
        <v>0</v>
      </c>
    </row>
    <row r="1325" spans="1:18" x14ac:dyDescent="0.25">
      <c r="A1325" t="s">
        <v>5881</v>
      </c>
      <c r="B1325" t="s">
        <v>6200</v>
      </c>
      <c r="C1325" t="s">
        <v>6493</v>
      </c>
      <c r="D1325">
        <v>2.0502343938999998</v>
      </c>
      <c r="E1325">
        <v>6.0633143938999998</v>
      </c>
      <c r="F1325">
        <v>4.0130799999999898</v>
      </c>
      <c r="G1325">
        <v>-1.0154069999999999</v>
      </c>
      <c r="H1325">
        <v>2.9976729999999998</v>
      </c>
      <c r="I1325">
        <v>126</v>
      </c>
      <c r="J1325" t="s">
        <v>4440</v>
      </c>
      <c r="P1325" t="b">
        <f t="shared" si="60"/>
        <v>0</v>
      </c>
      <c r="Q1325" t="b">
        <f t="shared" si="61"/>
        <v>0</v>
      </c>
      <c r="R1325" t="b">
        <f t="shared" si="62"/>
        <v>0</v>
      </c>
    </row>
    <row r="1326" spans="1:18" x14ac:dyDescent="0.25">
      <c r="A1326" t="s">
        <v>4903</v>
      </c>
      <c r="B1326" t="s">
        <v>5203</v>
      </c>
      <c r="C1326" t="s">
        <v>5204</v>
      </c>
      <c r="D1326">
        <v>2.56423081009999</v>
      </c>
      <c r="E1326">
        <v>6.3904688100999998</v>
      </c>
      <c r="F1326">
        <v>3.826238</v>
      </c>
      <c r="G1326">
        <v>-0.55876099999999995</v>
      </c>
      <c r="H1326">
        <v>3.267477</v>
      </c>
      <c r="I1326">
        <v>79</v>
      </c>
      <c r="J1326" t="s">
        <v>4440</v>
      </c>
      <c r="P1326" t="b">
        <f t="shared" si="60"/>
        <v>0</v>
      </c>
      <c r="Q1326" t="b">
        <f t="shared" si="61"/>
        <v>0</v>
      </c>
      <c r="R1326" t="b">
        <f t="shared" si="62"/>
        <v>0</v>
      </c>
    </row>
    <row r="1327" spans="1:18" x14ac:dyDescent="0.25">
      <c r="A1327" t="s">
        <v>5713</v>
      </c>
      <c r="B1327" t="s">
        <v>6032</v>
      </c>
      <c r="C1327" t="s">
        <v>6332</v>
      </c>
      <c r="D1327">
        <v>3.5089486205999898</v>
      </c>
      <c r="E1327">
        <v>5.5128106205999998</v>
      </c>
      <c r="F1327">
        <v>2.0038619999999998</v>
      </c>
      <c r="G1327">
        <v>0.22725799999999999</v>
      </c>
      <c r="H1327">
        <v>2.2311200000000002</v>
      </c>
      <c r="I1327">
        <v>86</v>
      </c>
      <c r="J1327" t="s">
        <v>4440</v>
      </c>
      <c r="P1327" t="b">
        <f t="shared" si="60"/>
        <v>0</v>
      </c>
      <c r="Q1327" t="b">
        <f t="shared" si="61"/>
        <v>0</v>
      </c>
      <c r="R1327" t="b">
        <f t="shared" si="62"/>
        <v>0</v>
      </c>
    </row>
    <row r="1328" spans="1:18" x14ac:dyDescent="0.25">
      <c r="A1328" t="s">
        <v>198</v>
      </c>
      <c r="B1328" t="s">
        <v>1891</v>
      </c>
      <c r="C1328" t="s">
        <v>3380</v>
      </c>
      <c r="D1328">
        <v>2.6967662096999998</v>
      </c>
      <c r="E1328">
        <v>6.6111182096999999</v>
      </c>
      <c r="F1328">
        <v>3.9143520000000001</v>
      </c>
      <c r="G1328">
        <v>-1.1591499999999999</v>
      </c>
      <c r="H1328">
        <v>2.7552020000000002</v>
      </c>
      <c r="I1328">
        <v>264</v>
      </c>
      <c r="J1328" t="s">
        <v>4440</v>
      </c>
      <c r="P1328" t="b">
        <f t="shared" si="60"/>
        <v>0</v>
      </c>
      <c r="Q1328" t="b">
        <f t="shared" si="61"/>
        <v>0</v>
      </c>
      <c r="R1328" t="b">
        <f t="shared" si="62"/>
        <v>0</v>
      </c>
    </row>
    <row r="1329" spans="1:18" x14ac:dyDescent="0.25">
      <c r="A1329" t="s">
        <v>955</v>
      </c>
      <c r="B1329" t="s">
        <v>2014</v>
      </c>
      <c r="C1329" t="s">
        <v>3503</v>
      </c>
      <c r="D1329">
        <v>2.6549793975</v>
      </c>
      <c r="E1329">
        <v>4.9812133975000004</v>
      </c>
      <c r="F1329">
        <v>2.3262339999999999</v>
      </c>
      <c r="G1329">
        <v>0.87467600000000001</v>
      </c>
      <c r="H1329">
        <v>3.2009099999999999</v>
      </c>
      <c r="I1329">
        <v>144</v>
      </c>
      <c r="J1329" t="s">
        <v>4440</v>
      </c>
      <c r="P1329" t="b">
        <f t="shared" si="60"/>
        <v>0</v>
      </c>
      <c r="Q1329" t="b">
        <f t="shared" si="61"/>
        <v>0</v>
      </c>
      <c r="R1329" t="b">
        <f t="shared" si="62"/>
        <v>0</v>
      </c>
    </row>
    <row r="1330" spans="1:18" x14ac:dyDescent="0.25">
      <c r="A1330" t="s">
        <v>1186</v>
      </c>
      <c r="B1330" t="s">
        <v>2428</v>
      </c>
      <c r="C1330" t="s">
        <v>3907</v>
      </c>
      <c r="D1330">
        <v>3.1212444311999898</v>
      </c>
      <c r="E1330">
        <v>5.3244234311999996</v>
      </c>
      <c r="F1330">
        <v>2.203179</v>
      </c>
      <c r="G1330">
        <v>1.798114</v>
      </c>
      <c r="H1330">
        <v>4.0012930000000004</v>
      </c>
      <c r="I1330">
        <v>80</v>
      </c>
      <c r="J1330" t="s">
        <v>4440</v>
      </c>
      <c r="P1330" t="b">
        <f t="shared" si="60"/>
        <v>0</v>
      </c>
      <c r="Q1330" t="b">
        <f t="shared" si="61"/>
        <v>0</v>
      </c>
      <c r="R1330" t="b">
        <f t="shared" si="62"/>
        <v>0</v>
      </c>
    </row>
    <row r="1331" spans="1:18" x14ac:dyDescent="0.25">
      <c r="A1331" t="s">
        <v>657</v>
      </c>
      <c r="B1331" t="s">
        <v>2908</v>
      </c>
      <c r="C1331" t="s">
        <v>4368</v>
      </c>
      <c r="D1331">
        <v>2.596089423</v>
      </c>
      <c r="E1331">
        <v>6.5603384230000001</v>
      </c>
      <c r="F1331">
        <v>3.9642489999999899</v>
      </c>
      <c r="G1331">
        <v>-1.683727</v>
      </c>
      <c r="H1331">
        <v>2.2805219999999999</v>
      </c>
      <c r="I1331">
        <v>110</v>
      </c>
      <c r="J1331" t="s">
        <v>4440</v>
      </c>
      <c r="P1331" t="b">
        <f t="shared" si="60"/>
        <v>0</v>
      </c>
      <c r="Q1331" t="b">
        <f t="shared" si="61"/>
        <v>0</v>
      </c>
      <c r="R1331" t="b">
        <f t="shared" si="62"/>
        <v>0</v>
      </c>
    </row>
    <row r="1332" spans="1:18" x14ac:dyDescent="0.25">
      <c r="A1332" t="s">
        <v>5730</v>
      </c>
      <c r="B1332" t="s">
        <v>6049</v>
      </c>
      <c r="C1332" t="s">
        <v>6348</v>
      </c>
      <c r="D1332">
        <v>2.3231930481999998</v>
      </c>
      <c r="E1332">
        <v>6.5898340482000002</v>
      </c>
      <c r="F1332">
        <v>4.2666409999999999</v>
      </c>
      <c r="G1332">
        <v>-0.54798199999999997</v>
      </c>
      <c r="H1332">
        <v>3.7186590000000002</v>
      </c>
      <c r="I1332">
        <v>108</v>
      </c>
      <c r="J1332" t="s">
        <v>4440</v>
      </c>
      <c r="P1332" t="b">
        <f t="shared" si="60"/>
        <v>0</v>
      </c>
      <c r="Q1332" t="b">
        <f t="shared" si="61"/>
        <v>0</v>
      </c>
      <c r="R1332" t="b">
        <f t="shared" si="62"/>
        <v>0</v>
      </c>
    </row>
    <row r="1333" spans="1:18" x14ac:dyDescent="0.25">
      <c r="A1333" t="s">
        <v>5751</v>
      </c>
      <c r="B1333" t="s">
        <v>6070</v>
      </c>
      <c r="C1333" t="s">
        <v>6369</v>
      </c>
      <c r="D1333">
        <v>2.5087200403000001</v>
      </c>
      <c r="E1333">
        <v>6.2876050402999999</v>
      </c>
      <c r="F1333">
        <v>3.7788849999999998</v>
      </c>
      <c r="G1333">
        <v>-2.1146419999999999</v>
      </c>
      <c r="H1333">
        <v>1.6642429999999999</v>
      </c>
      <c r="I1333">
        <v>344</v>
      </c>
      <c r="J1333" t="s">
        <v>4440</v>
      </c>
      <c r="P1333" t="b">
        <f t="shared" si="60"/>
        <v>0</v>
      </c>
      <c r="Q1333" t="b">
        <f t="shared" si="61"/>
        <v>0</v>
      </c>
      <c r="R1333" t="b">
        <f t="shared" si="62"/>
        <v>0</v>
      </c>
    </row>
    <row r="1334" spans="1:18" x14ac:dyDescent="0.25">
      <c r="A1334" t="s">
        <v>5839</v>
      </c>
      <c r="B1334" t="s">
        <v>6158</v>
      </c>
      <c r="C1334" t="s">
        <v>6453</v>
      </c>
      <c r="D1334">
        <v>4.1656783652999998</v>
      </c>
      <c r="E1334">
        <v>7.7223113652999897</v>
      </c>
      <c r="F1334">
        <v>3.5566329999999899</v>
      </c>
      <c r="G1334">
        <v>-0.52874500000000002</v>
      </c>
      <c r="H1334">
        <v>3.0278879999999999</v>
      </c>
      <c r="I1334">
        <v>36</v>
      </c>
      <c r="J1334" t="s">
        <v>4440</v>
      </c>
      <c r="P1334" t="b">
        <f t="shared" si="60"/>
        <v>0</v>
      </c>
      <c r="Q1334" t="b">
        <f t="shared" si="61"/>
        <v>0</v>
      </c>
      <c r="R1334" t="b">
        <f t="shared" si="62"/>
        <v>0</v>
      </c>
    </row>
    <row r="1335" spans="1:18" x14ac:dyDescent="0.25">
      <c r="A1335" t="s">
        <v>811</v>
      </c>
      <c r="B1335" t="s">
        <v>2461</v>
      </c>
      <c r="C1335" t="s">
        <v>3940</v>
      </c>
      <c r="D1335">
        <v>3.772826652</v>
      </c>
      <c r="E1335">
        <v>6.1659726519999998</v>
      </c>
      <c r="F1335">
        <v>2.3931460000000002</v>
      </c>
      <c r="G1335">
        <v>-2.335655</v>
      </c>
      <c r="H1335">
        <v>5.7491E-2</v>
      </c>
      <c r="I1335">
        <v>422</v>
      </c>
      <c r="J1335" t="s">
        <v>4440</v>
      </c>
      <c r="P1335" t="b">
        <f t="shared" si="60"/>
        <v>1</v>
      </c>
      <c r="Q1335" t="b">
        <f t="shared" si="61"/>
        <v>0</v>
      </c>
      <c r="R1335" t="b">
        <f t="shared" si="62"/>
        <v>0</v>
      </c>
    </row>
    <row r="1336" spans="1:18" x14ac:dyDescent="0.25">
      <c r="A1336" t="s">
        <v>871</v>
      </c>
      <c r="B1336" t="s">
        <v>2126</v>
      </c>
      <c r="C1336" t="s">
        <v>3613</v>
      </c>
      <c r="D1336">
        <v>2.2413932729999901</v>
      </c>
      <c r="E1336">
        <v>4.9671912729999903</v>
      </c>
      <c r="F1336">
        <v>2.72579799999999</v>
      </c>
      <c r="G1336">
        <v>1.0235780000000001</v>
      </c>
      <c r="H1336">
        <v>3.7493759999999998</v>
      </c>
      <c r="I1336">
        <v>60</v>
      </c>
      <c r="J1336" t="s">
        <v>4440</v>
      </c>
      <c r="P1336" t="b">
        <f t="shared" si="60"/>
        <v>0</v>
      </c>
      <c r="Q1336" t="b">
        <f t="shared" si="61"/>
        <v>0</v>
      </c>
      <c r="R1336" t="b">
        <f t="shared" si="62"/>
        <v>0</v>
      </c>
    </row>
    <row r="1337" spans="1:18" x14ac:dyDescent="0.25">
      <c r="A1337" t="s">
        <v>755</v>
      </c>
      <c r="B1337" t="s">
        <v>1783</v>
      </c>
      <c r="C1337" t="s">
        <v>3272</v>
      </c>
      <c r="D1337">
        <v>2.4077761337000001</v>
      </c>
      <c r="E1337">
        <v>5.1257121336999996</v>
      </c>
      <c r="F1337">
        <v>2.7179359999999999</v>
      </c>
      <c r="G1337">
        <v>-1.6926140000000001</v>
      </c>
      <c r="H1337">
        <v>1.0253220000000001</v>
      </c>
      <c r="I1337">
        <v>164</v>
      </c>
      <c r="J1337" t="s">
        <v>4440</v>
      </c>
      <c r="P1337" t="b">
        <f t="shared" si="60"/>
        <v>0</v>
      </c>
      <c r="Q1337" t="b">
        <f t="shared" si="61"/>
        <v>0</v>
      </c>
      <c r="R1337" t="b">
        <f t="shared" si="62"/>
        <v>0</v>
      </c>
    </row>
    <row r="1338" spans="1:18" x14ac:dyDescent="0.25">
      <c r="A1338" t="s">
        <v>4604</v>
      </c>
      <c r="B1338" t="s">
        <v>4699</v>
      </c>
      <c r="C1338" t="s">
        <v>5292</v>
      </c>
      <c r="D1338">
        <v>3.2561381563</v>
      </c>
      <c r="E1338">
        <v>5.6118761563000001</v>
      </c>
      <c r="F1338">
        <v>2.3557380000000001</v>
      </c>
      <c r="G1338">
        <v>-3.6082000000000003E-2</v>
      </c>
      <c r="H1338">
        <v>2.3196560000000002</v>
      </c>
      <c r="I1338">
        <v>56</v>
      </c>
      <c r="J1338" t="s">
        <v>4440</v>
      </c>
      <c r="P1338" t="b">
        <f t="shared" si="60"/>
        <v>0</v>
      </c>
      <c r="Q1338" t="b">
        <f t="shared" si="61"/>
        <v>0</v>
      </c>
      <c r="R1338" t="b">
        <f t="shared" si="62"/>
        <v>0</v>
      </c>
    </row>
    <row r="1339" spans="1:18" x14ac:dyDescent="0.25">
      <c r="A1339" t="s">
        <v>102</v>
      </c>
      <c r="B1339" t="s">
        <v>1536</v>
      </c>
      <c r="C1339" t="s">
        <v>3025</v>
      </c>
      <c r="D1339">
        <v>2.7468841500000001</v>
      </c>
      <c r="E1339">
        <v>5.98356815</v>
      </c>
      <c r="F1339">
        <v>3.2366839999999999</v>
      </c>
      <c r="G1339">
        <v>3.5256000000000003E-2</v>
      </c>
      <c r="H1339">
        <v>3.2719399999999998</v>
      </c>
      <c r="I1339">
        <v>100</v>
      </c>
      <c r="J1339" t="s">
        <v>4440</v>
      </c>
      <c r="P1339" t="b">
        <f t="shared" si="60"/>
        <v>0</v>
      </c>
      <c r="Q1339" t="b">
        <f t="shared" si="61"/>
        <v>0</v>
      </c>
      <c r="R1339" t="b">
        <f t="shared" si="62"/>
        <v>0</v>
      </c>
    </row>
    <row r="1340" spans="1:18" x14ac:dyDescent="0.25">
      <c r="A1340" t="s">
        <v>317</v>
      </c>
      <c r="B1340" t="s">
        <v>1582</v>
      </c>
      <c r="C1340" t="s">
        <v>3071</v>
      </c>
      <c r="D1340">
        <v>3.2443935962000001</v>
      </c>
      <c r="E1340">
        <v>5.4886955962000004</v>
      </c>
      <c r="F1340">
        <v>2.2443019999999998</v>
      </c>
      <c r="G1340">
        <v>2.0276459999999998</v>
      </c>
      <c r="H1340">
        <v>4.2719480000000001</v>
      </c>
      <c r="I1340">
        <v>72</v>
      </c>
      <c r="J1340" t="s">
        <v>4440</v>
      </c>
      <c r="P1340" t="b">
        <f t="shared" si="60"/>
        <v>0</v>
      </c>
      <c r="Q1340" t="b">
        <f t="shared" si="61"/>
        <v>0</v>
      </c>
      <c r="R1340" t="b">
        <f t="shared" si="62"/>
        <v>0</v>
      </c>
    </row>
    <row r="1341" spans="1:18" x14ac:dyDescent="0.25">
      <c r="A1341" t="s">
        <v>823</v>
      </c>
      <c r="B1341" t="s">
        <v>2563</v>
      </c>
      <c r="C1341" t="s">
        <v>4038</v>
      </c>
      <c r="D1341">
        <v>1.8260723295999901</v>
      </c>
      <c r="E1341">
        <v>4.0963313295999999</v>
      </c>
      <c r="F1341">
        <v>2.2702589999999998</v>
      </c>
      <c r="G1341">
        <v>0.55333299999999996</v>
      </c>
      <c r="H1341">
        <v>2.8235920000000001</v>
      </c>
      <c r="I1341">
        <v>94</v>
      </c>
      <c r="J1341" t="s">
        <v>4440</v>
      </c>
      <c r="P1341" t="b">
        <f t="shared" si="60"/>
        <v>0</v>
      </c>
      <c r="Q1341" t="b">
        <f t="shared" si="61"/>
        <v>0</v>
      </c>
      <c r="R1341" t="b">
        <f t="shared" si="62"/>
        <v>0</v>
      </c>
    </row>
    <row r="1342" spans="1:18" x14ac:dyDescent="0.25">
      <c r="A1342" t="s">
        <v>511</v>
      </c>
      <c r="B1342" t="s">
        <v>2436</v>
      </c>
      <c r="C1342" t="s">
        <v>3915</v>
      </c>
      <c r="D1342">
        <v>3.6859979073</v>
      </c>
      <c r="E1342">
        <v>6.9511699072999997</v>
      </c>
      <c r="F1342">
        <v>3.26517199999999</v>
      </c>
      <c r="G1342">
        <v>0.236403</v>
      </c>
      <c r="H1342">
        <v>3.5015749999999999</v>
      </c>
      <c r="I1342">
        <v>71</v>
      </c>
      <c r="J1342" t="s">
        <v>4440</v>
      </c>
      <c r="P1342" t="b">
        <f t="shared" si="60"/>
        <v>0</v>
      </c>
      <c r="Q1342" t="b">
        <f t="shared" si="61"/>
        <v>0</v>
      </c>
      <c r="R1342" t="b">
        <f t="shared" si="62"/>
        <v>0</v>
      </c>
    </row>
    <row r="1343" spans="1:18" x14ac:dyDescent="0.25">
      <c r="A1343" t="s">
        <v>1121</v>
      </c>
      <c r="B1343" t="s">
        <v>1808</v>
      </c>
      <c r="C1343" t="s">
        <v>3297</v>
      </c>
      <c r="D1343">
        <v>1.7915650851</v>
      </c>
      <c r="E1343">
        <v>6.1824690851000002</v>
      </c>
      <c r="F1343">
        <v>4.3909039999999999</v>
      </c>
      <c r="G1343">
        <v>-1.4441790000000001</v>
      </c>
      <c r="H1343">
        <v>2.9467249999999998</v>
      </c>
      <c r="I1343">
        <v>234</v>
      </c>
      <c r="J1343" t="s">
        <v>4440</v>
      </c>
      <c r="P1343" t="b">
        <f t="shared" si="60"/>
        <v>0</v>
      </c>
      <c r="Q1343" t="b">
        <f t="shared" si="61"/>
        <v>0</v>
      </c>
      <c r="R1343" t="b">
        <f t="shared" si="62"/>
        <v>0</v>
      </c>
    </row>
    <row r="1344" spans="1:18" x14ac:dyDescent="0.25">
      <c r="A1344" t="s">
        <v>1103</v>
      </c>
      <c r="B1344" t="s">
        <v>2699</v>
      </c>
      <c r="C1344" t="s">
        <v>4169</v>
      </c>
      <c r="D1344">
        <v>2.59110611129999</v>
      </c>
      <c r="E1344">
        <v>4.6877861112999897</v>
      </c>
      <c r="F1344">
        <v>2.0966800000000001</v>
      </c>
      <c r="G1344">
        <v>2.0736000000000001E-2</v>
      </c>
      <c r="H1344">
        <v>2.117416</v>
      </c>
      <c r="I1344">
        <v>96</v>
      </c>
      <c r="J1344" t="s">
        <v>4440</v>
      </c>
      <c r="P1344" t="b">
        <f t="shared" si="60"/>
        <v>0</v>
      </c>
      <c r="Q1344" t="b">
        <f t="shared" si="61"/>
        <v>0</v>
      </c>
      <c r="R1344" t="b">
        <f t="shared" si="62"/>
        <v>0</v>
      </c>
    </row>
    <row r="1345" spans="1:18" x14ac:dyDescent="0.25">
      <c r="A1345" t="s">
        <v>1449</v>
      </c>
      <c r="B1345" t="s">
        <v>1984</v>
      </c>
      <c r="C1345" t="s">
        <v>3473</v>
      </c>
      <c r="D1345">
        <v>3.9148230443999998</v>
      </c>
      <c r="E1345">
        <v>6.7505120443999997</v>
      </c>
      <c r="F1345">
        <v>2.8356889999999999</v>
      </c>
      <c r="G1345">
        <v>-1.1373979999999999</v>
      </c>
      <c r="H1345">
        <v>1.698291</v>
      </c>
      <c r="I1345">
        <v>138</v>
      </c>
      <c r="J1345" t="s">
        <v>4440</v>
      </c>
      <c r="P1345" t="b">
        <f t="shared" si="60"/>
        <v>0</v>
      </c>
      <c r="Q1345" t="b">
        <f t="shared" si="61"/>
        <v>0</v>
      </c>
      <c r="R1345" t="b">
        <f t="shared" si="62"/>
        <v>0</v>
      </c>
    </row>
    <row r="1346" spans="1:18" x14ac:dyDescent="0.25">
      <c r="A1346" t="s">
        <v>1196</v>
      </c>
      <c r="B1346" t="s">
        <v>1506</v>
      </c>
      <c r="C1346" t="s">
        <v>2995</v>
      </c>
      <c r="D1346">
        <v>3.2597120175000001</v>
      </c>
      <c r="E1346">
        <v>5.3518430175000002</v>
      </c>
      <c r="F1346">
        <v>2.0921310000000002</v>
      </c>
      <c r="G1346">
        <v>0.28632999999999997</v>
      </c>
      <c r="H1346">
        <v>2.3784610000000002</v>
      </c>
      <c r="I1346">
        <v>26</v>
      </c>
      <c r="J1346" t="s">
        <v>4440</v>
      </c>
      <c r="P1346" t="b">
        <f t="shared" si="60"/>
        <v>0</v>
      </c>
      <c r="Q1346" t="b">
        <f t="shared" si="61"/>
        <v>0</v>
      </c>
      <c r="R1346" t="b">
        <f t="shared" si="62"/>
        <v>0</v>
      </c>
    </row>
    <row r="1347" spans="1:18" x14ac:dyDescent="0.25">
      <c r="A1347" t="s">
        <v>1217</v>
      </c>
      <c r="B1347" t="s">
        <v>2562</v>
      </c>
      <c r="C1347" t="s">
        <v>4037</v>
      </c>
      <c r="D1347">
        <v>3.1583421305999999</v>
      </c>
      <c r="E1347">
        <v>5.3367961305999998</v>
      </c>
      <c r="F1347">
        <v>2.1784539999999999</v>
      </c>
      <c r="G1347">
        <v>1.269415</v>
      </c>
      <c r="H1347">
        <v>3.4478689999999999</v>
      </c>
      <c r="I1347">
        <v>42</v>
      </c>
      <c r="J1347" t="s">
        <v>4440</v>
      </c>
      <c r="P1347" t="b">
        <f t="shared" ref="P1347:P1410" si="63">IF(AND($M$5 &lt; -D1347, $M$4 &gt; -E1347, F1347 &gt; 1.9, F1347 &lt; 2.5), TRUE, FALSE)</f>
        <v>0</v>
      </c>
      <c r="Q1347" t="b">
        <f t="shared" ref="Q1347:Q1410" si="64">IF(AND($M$6 &lt; -D1347, $M$4 &gt; -E1347, F1347 &gt; 1.9, F1347 &lt; 2.5), TRUE, FALSE)</f>
        <v>0</v>
      </c>
      <c r="R1347" t="b">
        <f t="shared" ref="R1347:R1410" si="65">IF(AND($M$7 &lt; -D1347, $M$4 &gt; -E1347, F1347 &gt; 1.9, F1347 &lt; 2.5), TRUE, FALSE)</f>
        <v>0</v>
      </c>
    </row>
    <row r="1348" spans="1:18" x14ac:dyDescent="0.25">
      <c r="A1348" t="s">
        <v>772</v>
      </c>
      <c r="B1348" t="s">
        <v>1798</v>
      </c>
      <c r="C1348" t="s">
        <v>3287</v>
      </c>
      <c r="D1348">
        <v>3.12265016149999</v>
      </c>
      <c r="E1348">
        <v>5.2263711614999897</v>
      </c>
      <c r="F1348">
        <v>2.10372099999999</v>
      </c>
      <c r="G1348">
        <v>0.161582</v>
      </c>
      <c r="H1348">
        <v>2.2653029999999998</v>
      </c>
      <c r="I1348">
        <v>84</v>
      </c>
      <c r="J1348" t="s">
        <v>4440</v>
      </c>
      <c r="P1348" t="b">
        <f t="shared" si="63"/>
        <v>0</v>
      </c>
      <c r="Q1348" t="b">
        <f t="shared" si="64"/>
        <v>0</v>
      </c>
      <c r="R1348" t="b">
        <f t="shared" si="65"/>
        <v>0</v>
      </c>
    </row>
    <row r="1349" spans="1:18" x14ac:dyDescent="0.25">
      <c r="A1349" t="s">
        <v>1168</v>
      </c>
      <c r="B1349" t="s">
        <v>1892</v>
      </c>
      <c r="C1349" t="s">
        <v>3381</v>
      </c>
      <c r="D1349">
        <v>3.2035553282000002</v>
      </c>
      <c r="E1349">
        <v>5.3009333282000002</v>
      </c>
      <c r="F1349">
        <v>2.097378</v>
      </c>
      <c r="G1349">
        <v>7.9533000000000006E-2</v>
      </c>
      <c r="H1349">
        <v>2.176911</v>
      </c>
      <c r="I1349">
        <v>84</v>
      </c>
      <c r="J1349" t="s">
        <v>4440</v>
      </c>
      <c r="P1349" t="b">
        <f t="shared" si="63"/>
        <v>0</v>
      </c>
      <c r="Q1349" t="b">
        <f t="shared" si="64"/>
        <v>0</v>
      </c>
      <c r="R1349" t="b">
        <f t="shared" si="65"/>
        <v>0</v>
      </c>
    </row>
    <row r="1350" spans="1:18" x14ac:dyDescent="0.25">
      <c r="A1350" t="s">
        <v>953</v>
      </c>
      <c r="B1350" t="s">
        <v>1935</v>
      </c>
      <c r="C1350" t="s">
        <v>3424</v>
      </c>
      <c r="D1350">
        <v>2.6478466888000001</v>
      </c>
      <c r="E1350">
        <v>5.7276286888000003</v>
      </c>
      <c r="F1350">
        <v>3.0797819999999998</v>
      </c>
      <c r="G1350">
        <v>-0.37524800000000003</v>
      </c>
      <c r="H1350">
        <v>2.7045340000000002</v>
      </c>
      <c r="I1350">
        <v>204</v>
      </c>
      <c r="J1350" t="s">
        <v>4440</v>
      </c>
      <c r="P1350" t="b">
        <f t="shared" si="63"/>
        <v>0</v>
      </c>
      <c r="Q1350" t="b">
        <f t="shared" si="64"/>
        <v>0</v>
      </c>
      <c r="R1350" t="b">
        <f t="shared" si="65"/>
        <v>0</v>
      </c>
    </row>
    <row r="1351" spans="1:18" x14ac:dyDescent="0.25">
      <c r="A1351" t="s">
        <v>4986</v>
      </c>
      <c r="B1351" t="s">
        <v>5240</v>
      </c>
      <c r="C1351" t="s">
        <v>5241</v>
      </c>
      <c r="D1351">
        <v>3.24822298249999</v>
      </c>
      <c r="E1351">
        <v>6.0251589824999998</v>
      </c>
      <c r="F1351">
        <v>2.7769360000000001</v>
      </c>
      <c r="G1351">
        <v>-0.21943099999999999</v>
      </c>
      <c r="H1351">
        <v>2.5575049999999999</v>
      </c>
      <c r="I1351">
        <v>78</v>
      </c>
      <c r="J1351" t="s">
        <v>4440</v>
      </c>
      <c r="P1351" t="b">
        <f t="shared" si="63"/>
        <v>0</v>
      </c>
      <c r="Q1351" t="b">
        <f t="shared" si="64"/>
        <v>0</v>
      </c>
      <c r="R1351" t="b">
        <f t="shared" si="65"/>
        <v>0</v>
      </c>
    </row>
    <row r="1352" spans="1:18" x14ac:dyDescent="0.25">
      <c r="A1352" t="s">
        <v>486</v>
      </c>
      <c r="B1352" t="s">
        <v>2386</v>
      </c>
      <c r="C1352" t="s">
        <v>3867</v>
      </c>
      <c r="D1352">
        <v>1.62155875879999</v>
      </c>
      <c r="E1352">
        <v>4.5787537587999996</v>
      </c>
      <c r="F1352">
        <v>2.957195</v>
      </c>
      <c r="G1352">
        <v>0.48954999999999999</v>
      </c>
      <c r="H1352">
        <v>3.4467449999999999</v>
      </c>
      <c r="I1352">
        <v>54</v>
      </c>
      <c r="J1352" t="s">
        <v>4440</v>
      </c>
      <c r="P1352" t="b">
        <f t="shared" si="63"/>
        <v>0</v>
      </c>
      <c r="Q1352" t="b">
        <f t="shared" si="64"/>
        <v>0</v>
      </c>
      <c r="R1352" t="b">
        <f t="shared" si="65"/>
        <v>0</v>
      </c>
    </row>
    <row r="1353" spans="1:18" x14ac:dyDescent="0.25">
      <c r="A1353" t="s">
        <v>245</v>
      </c>
      <c r="B1353" t="s">
        <v>2070</v>
      </c>
      <c r="C1353" t="s">
        <v>3558</v>
      </c>
      <c r="D1353">
        <v>2.9871490606000002</v>
      </c>
      <c r="E1353">
        <v>5.7974830606000003</v>
      </c>
      <c r="F1353">
        <v>2.8103340000000001</v>
      </c>
      <c r="G1353">
        <v>0.66605999999999999</v>
      </c>
      <c r="H1353">
        <v>3.476394</v>
      </c>
      <c r="I1353">
        <v>66</v>
      </c>
      <c r="J1353" t="s">
        <v>4440</v>
      </c>
      <c r="P1353" t="b">
        <f t="shared" si="63"/>
        <v>0</v>
      </c>
      <c r="Q1353" t="b">
        <f t="shared" si="64"/>
        <v>0</v>
      </c>
      <c r="R1353" t="b">
        <f t="shared" si="65"/>
        <v>0</v>
      </c>
    </row>
    <row r="1354" spans="1:18" x14ac:dyDescent="0.25">
      <c r="A1354" t="s">
        <v>1092</v>
      </c>
      <c r="B1354" t="s">
        <v>2651</v>
      </c>
      <c r="C1354" t="s">
        <v>4121</v>
      </c>
      <c r="D1354">
        <v>1.9655434001999901</v>
      </c>
      <c r="E1354">
        <v>5.0229564002</v>
      </c>
      <c r="F1354">
        <v>3.0574129999999999</v>
      </c>
      <c r="G1354">
        <v>0.73130099999999998</v>
      </c>
      <c r="H1354">
        <v>3.7887140000000001</v>
      </c>
      <c r="I1354">
        <v>31</v>
      </c>
      <c r="J1354" t="s">
        <v>4440</v>
      </c>
      <c r="P1354" t="b">
        <f t="shared" si="63"/>
        <v>0</v>
      </c>
      <c r="Q1354" t="b">
        <f t="shared" si="64"/>
        <v>0</v>
      </c>
      <c r="R1354" t="b">
        <f t="shared" si="65"/>
        <v>0</v>
      </c>
    </row>
    <row r="1355" spans="1:18" x14ac:dyDescent="0.25">
      <c r="A1355" t="s">
        <v>732</v>
      </c>
      <c r="B1355" t="s">
        <v>1535</v>
      </c>
      <c r="C1355" t="s">
        <v>3024</v>
      </c>
      <c r="D1355">
        <v>2.6520163673999999</v>
      </c>
      <c r="E1355">
        <v>5.1364393674000004</v>
      </c>
      <c r="F1355">
        <v>2.484423</v>
      </c>
      <c r="G1355">
        <v>-0.79128500000000002</v>
      </c>
      <c r="H1355">
        <v>1.693138</v>
      </c>
      <c r="I1355">
        <v>122</v>
      </c>
      <c r="J1355" t="s">
        <v>4440</v>
      </c>
      <c r="P1355" t="b">
        <f t="shared" si="63"/>
        <v>0</v>
      </c>
      <c r="Q1355" t="b">
        <f t="shared" si="64"/>
        <v>0</v>
      </c>
      <c r="R1355" t="b">
        <f t="shared" si="65"/>
        <v>0</v>
      </c>
    </row>
    <row r="1356" spans="1:18" x14ac:dyDescent="0.25">
      <c r="A1356" t="s">
        <v>219</v>
      </c>
      <c r="B1356" t="s">
        <v>1822</v>
      </c>
      <c r="C1356" t="s">
        <v>3311</v>
      </c>
      <c r="D1356">
        <v>2.2889897241999999</v>
      </c>
      <c r="E1356">
        <v>4.4832047242000002</v>
      </c>
      <c r="F1356">
        <v>2.1942149999999998</v>
      </c>
      <c r="G1356">
        <v>0.36910399999999999</v>
      </c>
      <c r="H1356">
        <v>2.5633189999999999</v>
      </c>
      <c r="I1356">
        <v>58</v>
      </c>
      <c r="J1356" t="s">
        <v>4440</v>
      </c>
      <c r="P1356" t="b">
        <f t="shared" si="63"/>
        <v>0</v>
      </c>
      <c r="Q1356" t="b">
        <f t="shared" si="64"/>
        <v>0</v>
      </c>
      <c r="R1356" t="b">
        <f t="shared" si="65"/>
        <v>0</v>
      </c>
    </row>
    <row r="1357" spans="1:18" x14ac:dyDescent="0.25">
      <c r="A1357" t="s">
        <v>4807</v>
      </c>
      <c r="B1357" t="s">
        <v>5392</v>
      </c>
      <c r="C1357" t="s">
        <v>5393</v>
      </c>
      <c r="D1357">
        <v>2.01200924459999</v>
      </c>
      <c r="E1357">
        <v>6.0668352446</v>
      </c>
      <c r="F1357">
        <v>4.0548260000000003</v>
      </c>
      <c r="G1357">
        <v>-1.0105919999999999</v>
      </c>
      <c r="H1357">
        <v>3.0442339999999999</v>
      </c>
      <c r="I1357">
        <v>102</v>
      </c>
      <c r="J1357" t="s">
        <v>4440</v>
      </c>
      <c r="P1357" t="b">
        <f t="shared" si="63"/>
        <v>0</v>
      </c>
      <c r="Q1357" t="b">
        <f t="shared" si="64"/>
        <v>0</v>
      </c>
      <c r="R1357" t="b">
        <f t="shared" si="65"/>
        <v>0</v>
      </c>
    </row>
    <row r="1358" spans="1:18" x14ac:dyDescent="0.25">
      <c r="A1358" t="s">
        <v>5868</v>
      </c>
      <c r="B1358" t="s">
        <v>6187</v>
      </c>
      <c r="C1358" t="s">
        <v>6481</v>
      </c>
      <c r="D1358">
        <v>2.2828625982999902</v>
      </c>
      <c r="E1358">
        <v>5.2424685982999897</v>
      </c>
      <c r="F1358">
        <v>2.959606</v>
      </c>
      <c r="G1358">
        <v>-0.45421699999999998</v>
      </c>
      <c r="H1358">
        <v>2.5053890000000001</v>
      </c>
      <c r="I1358">
        <v>146</v>
      </c>
      <c r="J1358" t="s">
        <v>4440</v>
      </c>
      <c r="P1358" t="b">
        <f t="shared" si="63"/>
        <v>0</v>
      </c>
      <c r="Q1358" t="b">
        <f t="shared" si="64"/>
        <v>0</v>
      </c>
      <c r="R1358" t="b">
        <f t="shared" si="65"/>
        <v>0</v>
      </c>
    </row>
    <row r="1359" spans="1:18" x14ac:dyDescent="0.25">
      <c r="A1359" t="s">
        <v>594</v>
      </c>
      <c r="B1359" t="s">
        <v>2181</v>
      </c>
      <c r="C1359" t="s">
        <v>3667</v>
      </c>
      <c r="D1359">
        <v>3.5040841614999998</v>
      </c>
      <c r="E1359">
        <v>7.5116011614999998</v>
      </c>
      <c r="F1359">
        <v>4.007517</v>
      </c>
      <c r="G1359">
        <v>-1.2499389999999999</v>
      </c>
      <c r="H1359">
        <v>2.7575780000000001</v>
      </c>
      <c r="I1359">
        <v>94</v>
      </c>
      <c r="J1359" t="s">
        <v>4440</v>
      </c>
      <c r="P1359" t="b">
        <f t="shared" si="63"/>
        <v>0</v>
      </c>
      <c r="Q1359" t="b">
        <f t="shared" si="64"/>
        <v>0</v>
      </c>
      <c r="R1359" t="b">
        <f t="shared" si="65"/>
        <v>0</v>
      </c>
    </row>
    <row r="1360" spans="1:18" x14ac:dyDescent="0.25">
      <c r="A1360" t="s">
        <v>1295</v>
      </c>
      <c r="B1360" t="s">
        <v>2341</v>
      </c>
      <c r="C1360" t="s">
        <v>3824</v>
      </c>
      <c r="D1360">
        <v>3.6515236995999998</v>
      </c>
      <c r="E1360">
        <v>7.6010936995999998</v>
      </c>
      <c r="F1360">
        <v>3.94957</v>
      </c>
      <c r="G1360">
        <v>-1.504375</v>
      </c>
      <c r="H1360">
        <v>2.445195</v>
      </c>
      <c r="I1360">
        <v>94</v>
      </c>
      <c r="J1360" t="s">
        <v>4440</v>
      </c>
      <c r="P1360" t="b">
        <f t="shared" si="63"/>
        <v>0</v>
      </c>
      <c r="Q1360" t="b">
        <f t="shared" si="64"/>
        <v>0</v>
      </c>
      <c r="R1360" t="b">
        <f t="shared" si="65"/>
        <v>0</v>
      </c>
    </row>
    <row r="1361" spans="1:18" x14ac:dyDescent="0.25">
      <c r="A1361" t="s">
        <v>663</v>
      </c>
      <c r="B1361" t="s">
        <v>2787</v>
      </c>
      <c r="C1361" t="s">
        <v>4252</v>
      </c>
      <c r="D1361">
        <v>3.6463168214000001</v>
      </c>
      <c r="E1361">
        <v>7.5935638214000001</v>
      </c>
      <c r="F1361">
        <v>3.947247</v>
      </c>
      <c r="G1361">
        <v>-1.4924630000000001</v>
      </c>
      <c r="H1361">
        <v>2.4547840000000001</v>
      </c>
      <c r="I1361">
        <v>94</v>
      </c>
      <c r="J1361" t="s">
        <v>4440</v>
      </c>
      <c r="P1361" t="b">
        <f t="shared" si="63"/>
        <v>0</v>
      </c>
      <c r="Q1361" t="b">
        <f t="shared" si="64"/>
        <v>0</v>
      </c>
      <c r="R1361" t="b">
        <f t="shared" si="65"/>
        <v>0</v>
      </c>
    </row>
    <row r="1362" spans="1:18" x14ac:dyDescent="0.25">
      <c r="A1362" t="s">
        <v>228</v>
      </c>
      <c r="B1362" t="s">
        <v>2101</v>
      </c>
      <c r="C1362" t="s">
        <v>3589</v>
      </c>
      <c r="D1362">
        <v>3.6150455890000002</v>
      </c>
      <c r="E1362">
        <v>7.5563055889999999</v>
      </c>
      <c r="F1362">
        <v>3.94125999999999</v>
      </c>
      <c r="G1362">
        <v>-1.481949</v>
      </c>
      <c r="H1362">
        <v>2.459311</v>
      </c>
      <c r="I1362">
        <v>94</v>
      </c>
      <c r="J1362" t="s">
        <v>4440</v>
      </c>
      <c r="P1362" t="b">
        <f t="shared" si="63"/>
        <v>0</v>
      </c>
      <c r="Q1362" t="b">
        <f t="shared" si="64"/>
        <v>0</v>
      </c>
      <c r="R1362" t="b">
        <f t="shared" si="65"/>
        <v>0</v>
      </c>
    </row>
    <row r="1363" spans="1:18" x14ac:dyDescent="0.25">
      <c r="A1363" t="s">
        <v>186</v>
      </c>
      <c r="B1363" t="s">
        <v>2250</v>
      </c>
      <c r="C1363" t="s">
        <v>3735</v>
      </c>
      <c r="D1363">
        <v>3.1366778964000002</v>
      </c>
      <c r="E1363">
        <v>6.3650548964000002</v>
      </c>
      <c r="F1363">
        <v>3.2283770000000001</v>
      </c>
      <c r="G1363">
        <v>-0.59862700000000002</v>
      </c>
      <c r="H1363">
        <v>2.62975</v>
      </c>
      <c r="I1363">
        <v>49</v>
      </c>
      <c r="J1363" t="s">
        <v>4440</v>
      </c>
      <c r="P1363" t="b">
        <f t="shared" si="63"/>
        <v>0</v>
      </c>
      <c r="Q1363" t="b">
        <f t="shared" si="64"/>
        <v>0</v>
      </c>
      <c r="R1363" t="b">
        <f t="shared" si="65"/>
        <v>0</v>
      </c>
    </row>
    <row r="1364" spans="1:18" x14ac:dyDescent="0.25">
      <c r="A1364" t="s">
        <v>5910</v>
      </c>
      <c r="B1364" t="s">
        <v>6229</v>
      </c>
      <c r="C1364" t="s">
        <v>6519</v>
      </c>
      <c r="D1364">
        <v>4.0207148627000002</v>
      </c>
      <c r="E1364">
        <v>7.5007008626999996</v>
      </c>
      <c r="F1364">
        <v>3.4799859999999998</v>
      </c>
      <c r="G1364">
        <v>-1.322352</v>
      </c>
      <c r="H1364">
        <v>2.1576339999999998</v>
      </c>
      <c r="I1364">
        <v>90</v>
      </c>
      <c r="J1364" t="s">
        <v>4440</v>
      </c>
      <c r="P1364" t="b">
        <f t="shared" si="63"/>
        <v>0</v>
      </c>
      <c r="Q1364" t="b">
        <f t="shared" si="64"/>
        <v>0</v>
      </c>
      <c r="R1364" t="b">
        <f t="shared" si="65"/>
        <v>0</v>
      </c>
    </row>
    <row r="1365" spans="1:18" x14ac:dyDescent="0.25">
      <c r="A1365" t="s">
        <v>1299</v>
      </c>
      <c r="B1365" t="s">
        <v>2747</v>
      </c>
      <c r="C1365" t="s">
        <v>4214</v>
      </c>
      <c r="D1365">
        <v>3.5002634393999998</v>
      </c>
      <c r="E1365">
        <v>6.3222464393999998</v>
      </c>
      <c r="F1365">
        <v>2.8219829999999999</v>
      </c>
      <c r="G1365">
        <v>-0.240317</v>
      </c>
      <c r="H1365">
        <v>2.5816659999999998</v>
      </c>
      <c r="I1365">
        <v>84</v>
      </c>
      <c r="J1365" t="s">
        <v>4440</v>
      </c>
      <c r="P1365" t="b">
        <f t="shared" si="63"/>
        <v>0</v>
      </c>
      <c r="Q1365" t="b">
        <f t="shared" si="64"/>
        <v>0</v>
      </c>
      <c r="R1365" t="b">
        <f t="shared" si="65"/>
        <v>0</v>
      </c>
    </row>
    <row r="1366" spans="1:18" x14ac:dyDescent="0.25">
      <c r="A1366" t="s">
        <v>1316</v>
      </c>
      <c r="B1366" t="s">
        <v>1774</v>
      </c>
      <c r="C1366" t="s">
        <v>3263</v>
      </c>
      <c r="D1366">
        <v>3.3253897579</v>
      </c>
      <c r="E1366">
        <v>7.2175307578999996</v>
      </c>
      <c r="F1366">
        <v>3.8921409999999899</v>
      </c>
      <c r="G1366">
        <v>-1.370185</v>
      </c>
      <c r="H1366">
        <v>2.5219559999999999</v>
      </c>
      <c r="I1366">
        <v>34</v>
      </c>
      <c r="J1366" t="s">
        <v>4440</v>
      </c>
      <c r="P1366" t="b">
        <f t="shared" si="63"/>
        <v>0</v>
      </c>
      <c r="Q1366" t="b">
        <f t="shared" si="64"/>
        <v>0</v>
      </c>
      <c r="R1366" t="b">
        <f t="shared" si="65"/>
        <v>0</v>
      </c>
    </row>
    <row r="1367" spans="1:18" x14ac:dyDescent="0.25">
      <c r="A1367" t="s">
        <v>1300</v>
      </c>
      <c r="B1367" t="s">
        <v>1642</v>
      </c>
      <c r="C1367" t="s">
        <v>3131</v>
      </c>
      <c r="D1367">
        <v>2.8027133189</v>
      </c>
      <c r="E1367">
        <v>5.3792373188999996</v>
      </c>
      <c r="F1367">
        <v>2.576524</v>
      </c>
      <c r="G1367">
        <v>0.69962800000000003</v>
      </c>
      <c r="H1367">
        <v>3.2761520000000002</v>
      </c>
      <c r="I1367">
        <v>24</v>
      </c>
      <c r="J1367" t="s">
        <v>4440</v>
      </c>
      <c r="P1367" t="b">
        <f t="shared" si="63"/>
        <v>0</v>
      </c>
      <c r="Q1367" t="b">
        <f t="shared" si="64"/>
        <v>0</v>
      </c>
      <c r="R1367" t="b">
        <f t="shared" si="65"/>
        <v>0</v>
      </c>
    </row>
    <row r="1368" spans="1:18" x14ac:dyDescent="0.25">
      <c r="A1368" t="s">
        <v>4938</v>
      </c>
      <c r="B1368" t="s">
        <v>5038</v>
      </c>
      <c r="C1368" t="s">
        <v>5039</v>
      </c>
      <c r="D1368">
        <v>3.3940839595000001</v>
      </c>
      <c r="E1368">
        <v>5.7572169595</v>
      </c>
      <c r="F1368">
        <v>2.3631329999999999</v>
      </c>
      <c r="G1368">
        <v>0.48267599999999999</v>
      </c>
      <c r="H1368">
        <v>2.845809</v>
      </c>
      <c r="I1368">
        <v>46</v>
      </c>
      <c r="J1368" t="s">
        <v>4440</v>
      </c>
      <c r="P1368" t="b">
        <f t="shared" si="63"/>
        <v>1</v>
      </c>
      <c r="Q1368" t="b">
        <f t="shared" si="64"/>
        <v>1</v>
      </c>
      <c r="R1368" t="b">
        <f t="shared" si="65"/>
        <v>1</v>
      </c>
    </row>
    <row r="1369" spans="1:18" x14ac:dyDescent="0.25">
      <c r="A1369" t="s">
        <v>356</v>
      </c>
      <c r="B1369" t="s">
        <v>2295</v>
      </c>
      <c r="C1369" t="s">
        <v>3779</v>
      </c>
      <c r="D1369">
        <v>2.9956336608999901</v>
      </c>
      <c r="E1369">
        <v>5.4658466608999996</v>
      </c>
      <c r="F1369">
        <v>2.4702130000000002</v>
      </c>
      <c r="G1369">
        <v>0.56740800000000002</v>
      </c>
      <c r="H1369">
        <v>3.0376210000000001</v>
      </c>
      <c r="I1369">
        <v>72</v>
      </c>
      <c r="J1369" t="s">
        <v>4440</v>
      </c>
      <c r="P1369" t="b">
        <f t="shared" si="63"/>
        <v>0</v>
      </c>
      <c r="Q1369" t="b">
        <f t="shared" si="64"/>
        <v>0</v>
      </c>
      <c r="R1369" t="b">
        <f t="shared" si="65"/>
        <v>0</v>
      </c>
    </row>
    <row r="1370" spans="1:18" x14ac:dyDescent="0.25">
      <c r="A1370" t="s">
        <v>65</v>
      </c>
      <c r="B1370" t="s">
        <v>2559</v>
      </c>
      <c r="C1370" t="s">
        <v>4034</v>
      </c>
      <c r="D1370">
        <v>3.0778303816999899</v>
      </c>
      <c r="E1370">
        <v>6.3099323816999897</v>
      </c>
      <c r="F1370">
        <v>3.2321019999999998</v>
      </c>
      <c r="G1370">
        <v>-1.801123</v>
      </c>
      <c r="H1370">
        <v>1.430979</v>
      </c>
      <c r="I1370">
        <v>106</v>
      </c>
      <c r="J1370" t="s">
        <v>4440</v>
      </c>
      <c r="P1370" t="b">
        <f t="shared" si="63"/>
        <v>0</v>
      </c>
      <c r="Q1370" t="b">
        <f t="shared" si="64"/>
        <v>0</v>
      </c>
      <c r="R1370" t="b">
        <f t="shared" si="65"/>
        <v>0</v>
      </c>
    </row>
    <row r="1371" spans="1:18" x14ac:dyDescent="0.25">
      <c r="A1371" t="s">
        <v>5812</v>
      </c>
      <c r="B1371" t="s">
        <v>6131</v>
      </c>
      <c r="C1371" t="s">
        <v>6427</v>
      </c>
      <c r="D1371">
        <v>2.8259889810999899</v>
      </c>
      <c r="E1371">
        <v>6.9298759810999897</v>
      </c>
      <c r="F1371">
        <v>4.1038870000000003</v>
      </c>
      <c r="G1371">
        <v>-1.1568529999999999</v>
      </c>
      <c r="H1371">
        <v>2.9470339999999999</v>
      </c>
      <c r="I1371">
        <v>76</v>
      </c>
      <c r="J1371" t="s">
        <v>4440</v>
      </c>
      <c r="P1371" t="b">
        <f t="shared" si="63"/>
        <v>0</v>
      </c>
      <c r="Q1371" t="b">
        <f t="shared" si="64"/>
        <v>0</v>
      </c>
      <c r="R1371" t="b">
        <f t="shared" si="65"/>
        <v>0</v>
      </c>
    </row>
    <row r="1372" spans="1:18" x14ac:dyDescent="0.25">
      <c r="A1372" t="s">
        <v>4790</v>
      </c>
      <c r="B1372" t="s">
        <v>5166</v>
      </c>
      <c r="C1372" t="s">
        <v>5167</v>
      </c>
      <c r="D1372">
        <v>3.2385705909000002</v>
      </c>
      <c r="E1372">
        <v>5.8161735909000001</v>
      </c>
      <c r="F1372">
        <v>2.5776029999999999</v>
      </c>
      <c r="G1372">
        <v>0.41897800000000002</v>
      </c>
      <c r="H1372">
        <v>2.9965809999999999</v>
      </c>
      <c r="I1372">
        <v>94</v>
      </c>
      <c r="J1372" t="s">
        <v>4440</v>
      </c>
      <c r="P1372" t="b">
        <f t="shared" si="63"/>
        <v>0</v>
      </c>
      <c r="Q1372" t="b">
        <f t="shared" si="64"/>
        <v>0</v>
      </c>
      <c r="R1372" t="b">
        <f t="shared" si="65"/>
        <v>0</v>
      </c>
    </row>
    <row r="1373" spans="1:18" x14ac:dyDescent="0.25">
      <c r="A1373" t="s">
        <v>910</v>
      </c>
      <c r="B1373" t="s">
        <v>2249</v>
      </c>
      <c r="C1373" t="s">
        <v>3734</v>
      </c>
      <c r="D1373">
        <v>2.7884755184999999</v>
      </c>
      <c r="E1373">
        <v>5.2471975185000002</v>
      </c>
      <c r="F1373">
        <v>2.4587219999999999</v>
      </c>
      <c r="G1373">
        <v>0.97701000000000005</v>
      </c>
      <c r="H1373">
        <v>3.4357319999999998</v>
      </c>
      <c r="I1373">
        <v>68</v>
      </c>
      <c r="J1373" t="s">
        <v>4440</v>
      </c>
      <c r="P1373" t="b">
        <f t="shared" si="63"/>
        <v>0</v>
      </c>
      <c r="Q1373" t="b">
        <f t="shared" si="64"/>
        <v>0</v>
      </c>
      <c r="R1373" t="b">
        <f t="shared" si="65"/>
        <v>0</v>
      </c>
    </row>
    <row r="1374" spans="1:18" x14ac:dyDescent="0.25">
      <c r="A1374" t="s">
        <v>5973</v>
      </c>
      <c r="B1374" t="s">
        <v>6292</v>
      </c>
      <c r="C1374" t="s">
        <v>6578</v>
      </c>
      <c r="D1374">
        <v>1.7745628426</v>
      </c>
      <c r="E1374">
        <v>5.9037738425999997</v>
      </c>
      <c r="F1374">
        <v>4.1292109999999997</v>
      </c>
      <c r="G1374">
        <v>-1.128487</v>
      </c>
      <c r="H1374">
        <v>3.0007239999999999</v>
      </c>
      <c r="I1374">
        <v>144</v>
      </c>
      <c r="J1374" t="s">
        <v>4440</v>
      </c>
      <c r="P1374" t="b">
        <f t="shared" si="63"/>
        <v>0</v>
      </c>
      <c r="Q1374" t="b">
        <f t="shared" si="64"/>
        <v>0</v>
      </c>
      <c r="R1374" t="b">
        <f t="shared" si="65"/>
        <v>0</v>
      </c>
    </row>
    <row r="1375" spans="1:18" x14ac:dyDescent="0.25">
      <c r="A1375" t="s">
        <v>1260</v>
      </c>
      <c r="B1375" t="s">
        <v>1842</v>
      </c>
      <c r="C1375" t="s">
        <v>3331</v>
      </c>
      <c r="D1375">
        <v>3.2760311083000002</v>
      </c>
      <c r="E1375">
        <v>6.7076481082999999</v>
      </c>
      <c r="F1375">
        <v>3.4316170000000001</v>
      </c>
      <c r="G1375">
        <v>-1.350444</v>
      </c>
      <c r="H1375">
        <v>2.0811730000000002</v>
      </c>
      <c r="I1375">
        <v>144</v>
      </c>
      <c r="J1375" t="s">
        <v>4440</v>
      </c>
      <c r="P1375" t="b">
        <f t="shared" si="63"/>
        <v>0</v>
      </c>
      <c r="Q1375" t="b">
        <f t="shared" si="64"/>
        <v>0</v>
      </c>
      <c r="R1375" t="b">
        <f t="shared" si="65"/>
        <v>0</v>
      </c>
    </row>
    <row r="1376" spans="1:18" x14ac:dyDescent="0.25">
      <c r="A1376" t="s">
        <v>4893</v>
      </c>
      <c r="B1376" t="s">
        <v>5423</v>
      </c>
      <c r="C1376" t="s">
        <v>5424</v>
      </c>
      <c r="D1376">
        <v>2.7923820823000001</v>
      </c>
      <c r="E1376">
        <v>5.3070980822999996</v>
      </c>
      <c r="F1376">
        <v>2.514716</v>
      </c>
      <c r="G1376">
        <v>-2.3664000000000001E-2</v>
      </c>
      <c r="H1376">
        <v>2.4910519999999998</v>
      </c>
      <c r="I1376">
        <v>104</v>
      </c>
      <c r="J1376" t="s">
        <v>4440</v>
      </c>
      <c r="P1376" t="b">
        <f t="shared" si="63"/>
        <v>0</v>
      </c>
      <c r="Q1376" t="b">
        <f t="shared" si="64"/>
        <v>0</v>
      </c>
      <c r="R1376" t="b">
        <f t="shared" si="65"/>
        <v>0</v>
      </c>
    </row>
    <row r="1377" spans="1:18" x14ac:dyDescent="0.25">
      <c r="A1377" t="s">
        <v>5918</v>
      </c>
      <c r="B1377" t="s">
        <v>6237</v>
      </c>
      <c r="C1377" t="s">
        <v>6527</v>
      </c>
      <c r="D1377">
        <v>3.5626801482999899</v>
      </c>
      <c r="E1377">
        <v>6.5112421483</v>
      </c>
      <c r="F1377">
        <v>2.9485619999999999</v>
      </c>
      <c r="G1377">
        <v>-2.6796700000000002</v>
      </c>
      <c r="H1377">
        <v>0.26889200000000002</v>
      </c>
      <c r="I1377">
        <v>252</v>
      </c>
      <c r="J1377" t="s">
        <v>4440</v>
      </c>
      <c r="P1377" t="b">
        <f t="shared" si="63"/>
        <v>0</v>
      </c>
      <c r="Q1377" t="b">
        <f t="shared" si="64"/>
        <v>0</v>
      </c>
      <c r="R1377" t="b">
        <f t="shared" si="65"/>
        <v>0</v>
      </c>
    </row>
    <row r="1378" spans="1:18" x14ac:dyDescent="0.25">
      <c r="A1378" t="s">
        <v>4936</v>
      </c>
      <c r="B1378" t="s">
        <v>5295</v>
      </c>
      <c r="C1378" t="s">
        <v>3639</v>
      </c>
      <c r="D1378">
        <v>4.1190675070999996</v>
      </c>
      <c r="E1378">
        <v>6.1656635070999997</v>
      </c>
      <c r="F1378">
        <v>2.0465960000000001</v>
      </c>
      <c r="G1378">
        <v>-3.3708559999999999</v>
      </c>
      <c r="H1378">
        <v>-1.32426</v>
      </c>
      <c r="I1378">
        <v>180</v>
      </c>
      <c r="J1378" t="s">
        <v>4440</v>
      </c>
      <c r="P1378" t="b">
        <f t="shared" si="63"/>
        <v>0</v>
      </c>
      <c r="Q1378" t="b">
        <f t="shared" si="64"/>
        <v>0</v>
      </c>
      <c r="R1378" t="b">
        <f t="shared" si="65"/>
        <v>0</v>
      </c>
    </row>
    <row r="1379" spans="1:18" x14ac:dyDescent="0.25">
      <c r="A1379" t="s">
        <v>415</v>
      </c>
      <c r="B1379" t="s">
        <v>2628</v>
      </c>
      <c r="C1379" t="s">
        <v>4098</v>
      </c>
      <c r="D1379">
        <v>4.1797301728000003</v>
      </c>
      <c r="E1379">
        <v>6.2276981728000003</v>
      </c>
      <c r="F1379">
        <v>2.047968</v>
      </c>
      <c r="G1379">
        <v>-3.9355950000000002</v>
      </c>
      <c r="H1379">
        <v>-1.8876269999999999</v>
      </c>
      <c r="I1379">
        <v>196</v>
      </c>
      <c r="J1379" t="s">
        <v>4440</v>
      </c>
      <c r="P1379" t="b">
        <f t="shared" si="63"/>
        <v>0</v>
      </c>
      <c r="Q1379" t="b">
        <f t="shared" si="64"/>
        <v>0</v>
      </c>
      <c r="R1379" t="b">
        <f t="shared" si="65"/>
        <v>0</v>
      </c>
    </row>
    <row r="1380" spans="1:18" x14ac:dyDescent="0.25">
      <c r="A1380" t="s">
        <v>733</v>
      </c>
      <c r="B1380" t="s">
        <v>2073</v>
      </c>
      <c r="C1380" t="s">
        <v>3561</v>
      </c>
      <c r="D1380">
        <v>5.0363582453999998</v>
      </c>
      <c r="E1380">
        <v>8.4599142454000003</v>
      </c>
      <c r="F1380">
        <v>3.423556</v>
      </c>
      <c r="G1380">
        <v>-1.859159</v>
      </c>
      <c r="H1380">
        <v>1.564397</v>
      </c>
      <c r="I1380">
        <v>52</v>
      </c>
      <c r="J1380" t="s">
        <v>4440</v>
      </c>
      <c r="P1380" t="b">
        <f t="shared" si="63"/>
        <v>0</v>
      </c>
      <c r="Q1380" t="b">
        <f t="shared" si="64"/>
        <v>0</v>
      </c>
      <c r="R1380" t="b">
        <f t="shared" si="65"/>
        <v>0</v>
      </c>
    </row>
    <row r="1381" spans="1:18" x14ac:dyDescent="0.25">
      <c r="A1381" t="s">
        <v>1447</v>
      </c>
      <c r="B1381" t="s">
        <v>2437</v>
      </c>
      <c r="C1381" t="s">
        <v>3916</v>
      </c>
      <c r="D1381">
        <v>4.0488498989999897</v>
      </c>
      <c r="E1381">
        <v>7.6754078989999996</v>
      </c>
      <c r="F1381">
        <v>3.6265580000000002</v>
      </c>
      <c r="G1381">
        <v>-1.240632</v>
      </c>
      <c r="H1381">
        <v>2.385926</v>
      </c>
      <c r="I1381">
        <v>74</v>
      </c>
      <c r="J1381" t="s">
        <v>4440</v>
      </c>
      <c r="P1381" t="b">
        <f t="shared" si="63"/>
        <v>0</v>
      </c>
      <c r="Q1381" t="b">
        <f t="shared" si="64"/>
        <v>0</v>
      </c>
      <c r="R1381" t="b">
        <f t="shared" si="65"/>
        <v>0</v>
      </c>
    </row>
    <row r="1382" spans="1:18" x14ac:dyDescent="0.25">
      <c r="A1382" t="s">
        <v>5876</v>
      </c>
      <c r="B1382" t="s">
        <v>6195</v>
      </c>
      <c r="C1382" t="s">
        <v>6488</v>
      </c>
      <c r="D1382">
        <v>2.8381193628999899</v>
      </c>
      <c r="E1382">
        <v>6.5727923628999996</v>
      </c>
      <c r="F1382">
        <v>3.7346729999999999</v>
      </c>
      <c r="G1382">
        <v>-1.418059</v>
      </c>
      <c r="H1382">
        <v>2.316614</v>
      </c>
      <c r="I1382">
        <v>212</v>
      </c>
      <c r="J1382" t="s">
        <v>4440</v>
      </c>
      <c r="P1382" t="b">
        <f t="shared" si="63"/>
        <v>0</v>
      </c>
      <c r="Q1382" t="b">
        <f t="shared" si="64"/>
        <v>0</v>
      </c>
      <c r="R1382" t="b">
        <f t="shared" si="65"/>
        <v>0</v>
      </c>
    </row>
    <row r="1383" spans="1:18" x14ac:dyDescent="0.25">
      <c r="A1383" t="s">
        <v>468</v>
      </c>
      <c r="B1383" t="s">
        <v>2402</v>
      </c>
      <c r="C1383" t="s">
        <v>3883</v>
      </c>
      <c r="D1383">
        <v>3.3718254244999999</v>
      </c>
      <c r="E1383">
        <v>7.5312184244999996</v>
      </c>
      <c r="F1383">
        <v>4.1593929999999997</v>
      </c>
      <c r="G1383">
        <v>-1.8930499999999999</v>
      </c>
      <c r="H1383">
        <v>2.266343</v>
      </c>
      <c r="I1383">
        <v>46</v>
      </c>
      <c r="J1383" t="s">
        <v>4440</v>
      </c>
      <c r="P1383" t="b">
        <f t="shared" si="63"/>
        <v>0</v>
      </c>
      <c r="Q1383" t="b">
        <f t="shared" si="64"/>
        <v>0</v>
      </c>
      <c r="R1383" t="b">
        <f t="shared" si="65"/>
        <v>0</v>
      </c>
    </row>
    <row r="1384" spans="1:18" x14ac:dyDescent="0.25">
      <c r="A1384" t="s">
        <v>4919</v>
      </c>
      <c r="B1384" t="s">
        <v>5326</v>
      </c>
      <c r="C1384" t="s">
        <v>5327</v>
      </c>
      <c r="D1384">
        <v>2.9409480286999998</v>
      </c>
      <c r="E1384">
        <v>6.9839600287000003</v>
      </c>
      <c r="F1384">
        <v>4.0430120000000001</v>
      </c>
      <c r="G1384">
        <v>-1.596698</v>
      </c>
      <c r="H1384">
        <v>2.4463140000000001</v>
      </c>
      <c r="I1384">
        <v>84</v>
      </c>
      <c r="J1384" t="s">
        <v>4440</v>
      </c>
      <c r="P1384" t="b">
        <f t="shared" si="63"/>
        <v>0</v>
      </c>
      <c r="Q1384" t="b">
        <f t="shared" si="64"/>
        <v>0</v>
      </c>
      <c r="R1384" t="b">
        <f t="shared" si="65"/>
        <v>0</v>
      </c>
    </row>
    <row r="1385" spans="1:18" x14ac:dyDescent="0.25">
      <c r="A1385" t="s">
        <v>10</v>
      </c>
      <c r="B1385" t="s">
        <v>2004</v>
      </c>
      <c r="C1385" t="s">
        <v>3493</v>
      </c>
      <c r="D1385">
        <v>3.3574631823999899</v>
      </c>
      <c r="E1385">
        <v>5.8216221823999996</v>
      </c>
      <c r="F1385">
        <v>2.464159</v>
      </c>
      <c r="G1385">
        <v>-1.402749</v>
      </c>
      <c r="H1385">
        <v>1.06141</v>
      </c>
      <c r="I1385">
        <v>88</v>
      </c>
      <c r="J1385" t="s">
        <v>4440</v>
      </c>
      <c r="P1385" t="b">
        <f t="shared" si="63"/>
        <v>1</v>
      </c>
      <c r="Q1385" t="b">
        <f t="shared" si="64"/>
        <v>1</v>
      </c>
      <c r="R1385" t="b">
        <f t="shared" si="65"/>
        <v>1</v>
      </c>
    </row>
    <row r="1386" spans="1:18" x14ac:dyDescent="0.25">
      <c r="A1386" t="s">
        <v>4571</v>
      </c>
      <c r="B1386" t="s">
        <v>4704</v>
      </c>
      <c r="C1386" t="s">
        <v>3945</v>
      </c>
      <c r="D1386">
        <v>2.3265598716000002</v>
      </c>
      <c r="E1386">
        <v>6.3465758715999998</v>
      </c>
      <c r="F1386">
        <v>4.020016</v>
      </c>
      <c r="G1386">
        <v>-0.67214499999999999</v>
      </c>
      <c r="H1386">
        <v>3.347871</v>
      </c>
      <c r="I1386">
        <v>78</v>
      </c>
      <c r="J1386" t="s">
        <v>4440</v>
      </c>
      <c r="P1386" t="b">
        <f t="shared" si="63"/>
        <v>0</v>
      </c>
      <c r="Q1386" t="b">
        <f t="shared" si="64"/>
        <v>0</v>
      </c>
      <c r="R1386" t="b">
        <f t="shared" si="65"/>
        <v>0</v>
      </c>
    </row>
    <row r="1387" spans="1:18" x14ac:dyDescent="0.25">
      <c r="A1387" t="s">
        <v>632</v>
      </c>
      <c r="B1387" t="s">
        <v>1908</v>
      </c>
      <c r="C1387" t="s">
        <v>3397</v>
      </c>
      <c r="D1387">
        <v>2.7306882502000001</v>
      </c>
      <c r="E1387">
        <v>6.5709952502000002</v>
      </c>
      <c r="F1387">
        <v>3.8403070000000001</v>
      </c>
      <c r="G1387">
        <v>-1.054189</v>
      </c>
      <c r="H1387">
        <v>2.7861180000000001</v>
      </c>
      <c r="I1387">
        <v>68</v>
      </c>
      <c r="J1387" t="s">
        <v>4440</v>
      </c>
      <c r="P1387" t="b">
        <f t="shared" si="63"/>
        <v>0</v>
      </c>
      <c r="Q1387" t="b">
        <f t="shared" si="64"/>
        <v>0</v>
      </c>
      <c r="R1387" t="b">
        <f t="shared" si="65"/>
        <v>0</v>
      </c>
    </row>
    <row r="1388" spans="1:18" x14ac:dyDescent="0.25">
      <c r="A1388" t="s">
        <v>453</v>
      </c>
      <c r="B1388" t="s">
        <v>2693</v>
      </c>
      <c r="C1388" t="s">
        <v>4163</v>
      </c>
      <c r="D1388">
        <v>2.9881958414999898</v>
      </c>
      <c r="E1388">
        <v>6.7618058414999904</v>
      </c>
      <c r="F1388">
        <v>3.7736100000000001</v>
      </c>
      <c r="G1388">
        <v>-1.17123</v>
      </c>
      <c r="H1388">
        <v>2.6023800000000001</v>
      </c>
      <c r="I1388">
        <v>90</v>
      </c>
      <c r="J1388" t="s">
        <v>4440</v>
      </c>
      <c r="P1388" t="b">
        <f t="shared" si="63"/>
        <v>0</v>
      </c>
      <c r="Q1388" t="b">
        <f t="shared" si="64"/>
        <v>0</v>
      </c>
      <c r="R1388" t="b">
        <f t="shared" si="65"/>
        <v>0</v>
      </c>
    </row>
    <row r="1389" spans="1:18" x14ac:dyDescent="0.25">
      <c r="A1389" t="s">
        <v>5766</v>
      </c>
      <c r="B1389" t="s">
        <v>6085</v>
      </c>
      <c r="C1389" t="s">
        <v>6382</v>
      </c>
      <c r="D1389">
        <v>2.1546407273999999</v>
      </c>
      <c r="E1389">
        <v>5.7109567274000002</v>
      </c>
      <c r="F1389">
        <v>3.5563159999999998</v>
      </c>
      <c r="G1389">
        <v>-1.0136620000000001</v>
      </c>
      <c r="H1389">
        <v>2.5426540000000002</v>
      </c>
      <c r="I1389">
        <v>192</v>
      </c>
      <c r="J1389" t="s">
        <v>4440</v>
      </c>
      <c r="P1389" t="b">
        <f t="shared" si="63"/>
        <v>0</v>
      </c>
      <c r="Q1389" t="b">
        <f t="shared" si="64"/>
        <v>0</v>
      </c>
      <c r="R1389" t="b">
        <f t="shared" si="65"/>
        <v>0</v>
      </c>
    </row>
    <row r="1390" spans="1:18" x14ac:dyDescent="0.25">
      <c r="A1390" t="s">
        <v>1033</v>
      </c>
      <c r="B1390" t="s">
        <v>2077</v>
      </c>
      <c r="C1390" t="s">
        <v>3565</v>
      </c>
      <c r="D1390">
        <v>3.6860267899000001</v>
      </c>
      <c r="E1390">
        <v>7.7575027899000002</v>
      </c>
      <c r="F1390">
        <v>4.0714759999999997</v>
      </c>
      <c r="G1390">
        <v>-1.3414740000000001</v>
      </c>
      <c r="H1390">
        <v>2.7300019999999998</v>
      </c>
      <c r="I1390">
        <v>69</v>
      </c>
      <c r="J1390" t="s">
        <v>4440</v>
      </c>
      <c r="P1390" t="b">
        <f t="shared" si="63"/>
        <v>0</v>
      </c>
      <c r="Q1390" t="b">
        <f t="shared" si="64"/>
        <v>0</v>
      </c>
      <c r="R1390" t="b">
        <f t="shared" si="65"/>
        <v>0</v>
      </c>
    </row>
    <row r="1391" spans="1:18" x14ac:dyDescent="0.25">
      <c r="A1391" t="s">
        <v>35</v>
      </c>
      <c r="B1391" t="s">
        <v>2682</v>
      </c>
      <c r="C1391" t="s">
        <v>4152</v>
      </c>
      <c r="D1391">
        <v>2.9254761559000002</v>
      </c>
      <c r="E1391">
        <v>6.1231731559</v>
      </c>
      <c r="F1391">
        <v>3.1976969999999998</v>
      </c>
      <c r="G1391">
        <v>-0.97375199999999995</v>
      </c>
      <c r="H1391">
        <v>2.2239450000000001</v>
      </c>
      <c r="I1391">
        <v>74</v>
      </c>
      <c r="J1391" t="s">
        <v>4440</v>
      </c>
      <c r="P1391" t="b">
        <f t="shared" si="63"/>
        <v>0</v>
      </c>
      <c r="Q1391" t="b">
        <f t="shared" si="64"/>
        <v>0</v>
      </c>
      <c r="R1391" t="b">
        <f t="shared" si="65"/>
        <v>0</v>
      </c>
    </row>
    <row r="1392" spans="1:18" x14ac:dyDescent="0.25">
      <c r="A1392" t="s">
        <v>1376</v>
      </c>
      <c r="B1392" t="s">
        <v>1836</v>
      </c>
      <c r="C1392" t="s">
        <v>3325</v>
      </c>
      <c r="D1392">
        <v>2.8127218961999998</v>
      </c>
      <c r="E1392">
        <v>6.1689528962000004</v>
      </c>
      <c r="F1392">
        <v>3.3562310000000002</v>
      </c>
      <c r="G1392">
        <v>-1.3426340000000001</v>
      </c>
      <c r="H1392">
        <v>2.0135969999999999</v>
      </c>
      <c r="I1392">
        <v>106</v>
      </c>
      <c r="J1392" t="s">
        <v>4440</v>
      </c>
      <c r="P1392" t="b">
        <f t="shared" si="63"/>
        <v>0</v>
      </c>
      <c r="Q1392" t="b">
        <f t="shared" si="64"/>
        <v>0</v>
      </c>
      <c r="R1392" t="b">
        <f t="shared" si="65"/>
        <v>0</v>
      </c>
    </row>
    <row r="1393" spans="1:18" x14ac:dyDescent="0.25">
      <c r="A1393" t="s">
        <v>1100</v>
      </c>
      <c r="B1393" t="s">
        <v>2111</v>
      </c>
      <c r="C1393" t="s">
        <v>3599</v>
      </c>
      <c r="D1393">
        <v>3.3775746247999998</v>
      </c>
      <c r="E1393">
        <v>5.5097116248000004</v>
      </c>
      <c r="F1393">
        <v>2.1321370000000002</v>
      </c>
      <c r="G1393">
        <v>4.4313999999999999E-2</v>
      </c>
      <c r="H1393">
        <v>2.1764510000000001</v>
      </c>
      <c r="I1393">
        <v>112</v>
      </c>
      <c r="J1393" t="s">
        <v>4440</v>
      </c>
      <c r="P1393" t="b">
        <f t="shared" si="63"/>
        <v>0</v>
      </c>
      <c r="Q1393" t="b">
        <f t="shared" si="64"/>
        <v>0</v>
      </c>
      <c r="R1393" t="b">
        <f t="shared" si="65"/>
        <v>0</v>
      </c>
    </row>
    <row r="1394" spans="1:18" x14ac:dyDescent="0.25">
      <c r="A1394" t="s">
        <v>5954</v>
      </c>
      <c r="B1394" t="s">
        <v>6273</v>
      </c>
      <c r="C1394" t="s">
        <v>6560</v>
      </c>
      <c r="D1394">
        <v>3.1257628231000001</v>
      </c>
      <c r="E1394">
        <v>6.4886868231000001</v>
      </c>
      <c r="F1394">
        <v>3.362924</v>
      </c>
      <c r="G1394">
        <v>-0.68085399999999996</v>
      </c>
      <c r="H1394">
        <v>2.68207</v>
      </c>
      <c r="I1394">
        <v>96</v>
      </c>
      <c r="J1394" t="s">
        <v>4440</v>
      </c>
      <c r="P1394" t="b">
        <f t="shared" si="63"/>
        <v>0</v>
      </c>
      <c r="Q1394" t="b">
        <f t="shared" si="64"/>
        <v>0</v>
      </c>
      <c r="R1394" t="b">
        <f t="shared" si="65"/>
        <v>0</v>
      </c>
    </row>
    <row r="1395" spans="1:18" x14ac:dyDescent="0.25">
      <c r="A1395" t="s">
        <v>4771</v>
      </c>
      <c r="B1395" t="s">
        <v>5445</v>
      </c>
      <c r="C1395" t="s">
        <v>5446</v>
      </c>
      <c r="D1395">
        <v>3.7278181347000001</v>
      </c>
      <c r="E1395">
        <v>6.9262551346999999</v>
      </c>
      <c r="F1395">
        <v>3.19843699999999</v>
      </c>
      <c r="G1395">
        <v>-2.5497209999999999</v>
      </c>
      <c r="H1395">
        <v>0.64871599999999996</v>
      </c>
      <c r="I1395">
        <v>98</v>
      </c>
      <c r="J1395" t="s">
        <v>4440</v>
      </c>
      <c r="P1395" t="b">
        <f t="shared" si="63"/>
        <v>0</v>
      </c>
      <c r="Q1395" t="b">
        <f t="shared" si="64"/>
        <v>0</v>
      </c>
      <c r="R1395" t="b">
        <f t="shared" si="65"/>
        <v>0</v>
      </c>
    </row>
    <row r="1396" spans="1:18" x14ac:dyDescent="0.25">
      <c r="A1396" t="s">
        <v>5722</v>
      </c>
      <c r="B1396" t="s">
        <v>6041</v>
      </c>
      <c r="C1396" t="s">
        <v>6341</v>
      </c>
      <c r="D1396">
        <v>3.55472618399999</v>
      </c>
      <c r="E1396">
        <v>6.7787181839999997</v>
      </c>
      <c r="F1396">
        <v>3.223992</v>
      </c>
      <c r="G1396">
        <v>-2.3920870000000001</v>
      </c>
      <c r="H1396">
        <v>0.83190500000000001</v>
      </c>
      <c r="I1396">
        <v>98</v>
      </c>
      <c r="J1396" t="s">
        <v>4440</v>
      </c>
      <c r="P1396" t="b">
        <f t="shared" si="63"/>
        <v>0</v>
      </c>
      <c r="Q1396" t="b">
        <f t="shared" si="64"/>
        <v>0</v>
      </c>
      <c r="R1396" t="b">
        <f t="shared" si="65"/>
        <v>0</v>
      </c>
    </row>
    <row r="1397" spans="1:18" x14ac:dyDescent="0.25">
      <c r="A1397" t="s">
        <v>5817</v>
      </c>
      <c r="B1397" t="s">
        <v>6136</v>
      </c>
      <c r="C1397" t="s">
        <v>6432</v>
      </c>
      <c r="D1397">
        <v>3.4083423610999999</v>
      </c>
      <c r="E1397">
        <v>7.0453403611000001</v>
      </c>
      <c r="F1397">
        <v>3.6369980000000002</v>
      </c>
      <c r="G1397">
        <v>-0.59762599999999999</v>
      </c>
      <c r="H1397">
        <v>3.0393720000000002</v>
      </c>
      <c r="I1397">
        <v>94</v>
      </c>
      <c r="J1397" t="s">
        <v>4440</v>
      </c>
      <c r="P1397" t="b">
        <f t="shared" si="63"/>
        <v>0</v>
      </c>
      <c r="Q1397" t="b">
        <f t="shared" si="64"/>
        <v>0</v>
      </c>
      <c r="R1397" t="b">
        <f t="shared" si="65"/>
        <v>0</v>
      </c>
    </row>
    <row r="1398" spans="1:18" x14ac:dyDescent="0.25">
      <c r="A1398" t="s">
        <v>212</v>
      </c>
      <c r="B1398" t="s">
        <v>1711</v>
      </c>
      <c r="C1398" t="s">
        <v>3200</v>
      </c>
      <c r="D1398">
        <v>2.8313226029999998</v>
      </c>
      <c r="E1398">
        <v>6.4755036029999999</v>
      </c>
      <c r="F1398">
        <v>3.6441810000000001</v>
      </c>
      <c r="G1398">
        <v>-1.1812290000000001</v>
      </c>
      <c r="H1398">
        <v>2.462952</v>
      </c>
      <c r="I1398">
        <v>94</v>
      </c>
      <c r="J1398" t="s">
        <v>4440</v>
      </c>
      <c r="P1398" t="b">
        <f t="shared" si="63"/>
        <v>0</v>
      </c>
      <c r="Q1398" t="b">
        <f t="shared" si="64"/>
        <v>0</v>
      </c>
      <c r="R1398" t="b">
        <f t="shared" si="65"/>
        <v>0</v>
      </c>
    </row>
    <row r="1399" spans="1:18" x14ac:dyDescent="0.25">
      <c r="A1399" t="s">
        <v>314</v>
      </c>
      <c r="B1399" t="s">
        <v>2917</v>
      </c>
      <c r="C1399" t="s">
        <v>4376</v>
      </c>
      <c r="D1399">
        <v>3.4686194236999999</v>
      </c>
      <c r="E1399">
        <v>7.1451254236999997</v>
      </c>
      <c r="F1399">
        <v>3.6765059999999998</v>
      </c>
      <c r="G1399">
        <v>-1.961813</v>
      </c>
      <c r="H1399">
        <v>1.714693</v>
      </c>
      <c r="I1399">
        <v>94</v>
      </c>
      <c r="J1399" t="s">
        <v>4440</v>
      </c>
      <c r="P1399" t="b">
        <f t="shared" si="63"/>
        <v>0</v>
      </c>
      <c r="Q1399" t="b">
        <f t="shared" si="64"/>
        <v>0</v>
      </c>
      <c r="R1399" t="b">
        <f t="shared" si="65"/>
        <v>0</v>
      </c>
    </row>
    <row r="1400" spans="1:18" x14ac:dyDescent="0.25">
      <c r="A1400" t="s">
        <v>862</v>
      </c>
      <c r="B1400" t="s">
        <v>1636</v>
      </c>
      <c r="C1400" t="s">
        <v>3125</v>
      </c>
      <c r="D1400">
        <v>3.3696849101000002</v>
      </c>
      <c r="E1400">
        <v>6.7538509100999997</v>
      </c>
      <c r="F1400">
        <v>3.384166</v>
      </c>
      <c r="G1400">
        <v>-0.89628200000000002</v>
      </c>
      <c r="H1400">
        <v>2.4878840000000002</v>
      </c>
      <c r="I1400">
        <v>105</v>
      </c>
      <c r="J1400" t="s">
        <v>4440</v>
      </c>
      <c r="P1400" t="b">
        <f t="shared" si="63"/>
        <v>0</v>
      </c>
      <c r="Q1400" t="b">
        <f t="shared" si="64"/>
        <v>0</v>
      </c>
      <c r="R1400" t="b">
        <f t="shared" si="65"/>
        <v>0</v>
      </c>
    </row>
    <row r="1401" spans="1:18" x14ac:dyDescent="0.25">
      <c r="A1401" t="s">
        <v>1104</v>
      </c>
      <c r="B1401" t="s">
        <v>1580</v>
      </c>
      <c r="C1401" t="s">
        <v>3069</v>
      </c>
      <c r="D1401">
        <v>3.8633476338000001</v>
      </c>
      <c r="E1401">
        <v>6.0236266338000002</v>
      </c>
      <c r="F1401">
        <v>2.1602790000000001</v>
      </c>
      <c r="G1401">
        <v>-0.36085699999999998</v>
      </c>
      <c r="H1401">
        <v>1.7994220000000001</v>
      </c>
      <c r="I1401">
        <v>88</v>
      </c>
      <c r="J1401" t="s">
        <v>4440</v>
      </c>
      <c r="P1401" t="b">
        <f t="shared" si="63"/>
        <v>0</v>
      </c>
      <c r="Q1401" t="b">
        <f t="shared" si="64"/>
        <v>0</v>
      </c>
      <c r="R1401" t="b">
        <f t="shared" si="65"/>
        <v>0</v>
      </c>
    </row>
    <row r="1402" spans="1:18" x14ac:dyDescent="0.25">
      <c r="A1402" t="s">
        <v>966</v>
      </c>
      <c r="B1402" t="s">
        <v>2705</v>
      </c>
      <c r="C1402" t="s">
        <v>4175</v>
      </c>
      <c r="D1402">
        <v>1.6172598866999901</v>
      </c>
      <c r="E1402">
        <v>4.6938418866999996</v>
      </c>
      <c r="F1402">
        <v>3.0765820000000001</v>
      </c>
      <c r="G1402">
        <v>-0.17698700000000001</v>
      </c>
      <c r="H1402">
        <v>2.8995950000000001</v>
      </c>
      <c r="I1402">
        <v>110</v>
      </c>
      <c r="J1402" t="s">
        <v>4440</v>
      </c>
      <c r="P1402" t="b">
        <f t="shared" si="63"/>
        <v>0</v>
      </c>
      <c r="Q1402" t="b">
        <f t="shared" si="64"/>
        <v>0</v>
      </c>
      <c r="R1402" t="b">
        <f t="shared" si="65"/>
        <v>0</v>
      </c>
    </row>
    <row r="1403" spans="1:18" x14ac:dyDescent="0.25">
      <c r="A1403" t="s">
        <v>5873</v>
      </c>
      <c r="B1403" t="s">
        <v>6192</v>
      </c>
      <c r="C1403" t="s">
        <v>6485</v>
      </c>
      <c r="D1403">
        <v>2.8759563152999998</v>
      </c>
      <c r="E1403">
        <v>6.9910933152999997</v>
      </c>
      <c r="F1403">
        <v>4.1151369999999998</v>
      </c>
      <c r="G1403">
        <v>-0.94444700000000004</v>
      </c>
      <c r="H1403">
        <v>3.17069</v>
      </c>
      <c r="I1403">
        <v>64</v>
      </c>
      <c r="J1403" t="s">
        <v>4440</v>
      </c>
      <c r="P1403" t="b">
        <f t="shared" si="63"/>
        <v>0</v>
      </c>
      <c r="Q1403" t="b">
        <f t="shared" si="64"/>
        <v>0</v>
      </c>
      <c r="R1403" t="b">
        <f t="shared" si="65"/>
        <v>0</v>
      </c>
    </row>
    <row r="1404" spans="1:18" x14ac:dyDescent="0.25">
      <c r="A1404" t="s">
        <v>5760</v>
      </c>
      <c r="B1404" t="s">
        <v>6079</v>
      </c>
      <c r="C1404" t="s">
        <v>6377</v>
      </c>
      <c r="D1404">
        <v>3.34694642689999</v>
      </c>
      <c r="E1404">
        <v>6.8567004268999998</v>
      </c>
      <c r="F1404">
        <v>3.509754</v>
      </c>
      <c r="G1404">
        <v>-1.2887379999999999</v>
      </c>
      <c r="H1404">
        <v>2.2210160000000001</v>
      </c>
      <c r="I1404">
        <v>92</v>
      </c>
      <c r="J1404" t="s">
        <v>4440</v>
      </c>
      <c r="P1404" t="b">
        <f t="shared" si="63"/>
        <v>0</v>
      </c>
      <c r="Q1404" t="b">
        <f t="shared" si="64"/>
        <v>0</v>
      </c>
      <c r="R1404" t="b">
        <f t="shared" si="65"/>
        <v>0</v>
      </c>
    </row>
    <row r="1405" spans="1:18" x14ac:dyDescent="0.25">
      <c r="A1405" t="s">
        <v>370</v>
      </c>
      <c r="B1405" t="s">
        <v>2017</v>
      </c>
      <c r="C1405" t="s">
        <v>3506</v>
      </c>
      <c r="D1405">
        <v>2.4488424631000001</v>
      </c>
      <c r="E1405">
        <v>5.7057124631000002</v>
      </c>
      <c r="F1405">
        <v>3.2568699999999899</v>
      </c>
      <c r="G1405">
        <v>-0.76027400000000001</v>
      </c>
      <c r="H1405">
        <v>2.4965959999999998</v>
      </c>
      <c r="I1405">
        <v>226</v>
      </c>
      <c r="J1405" t="s">
        <v>4440</v>
      </c>
      <c r="P1405" t="b">
        <f t="shared" si="63"/>
        <v>0</v>
      </c>
      <c r="Q1405" t="b">
        <f t="shared" si="64"/>
        <v>0</v>
      </c>
      <c r="R1405" t="b">
        <f t="shared" si="65"/>
        <v>0</v>
      </c>
    </row>
    <row r="1406" spans="1:18" x14ac:dyDescent="0.25">
      <c r="A1406" t="s">
        <v>1129</v>
      </c>
      <c r="B1406" t="s">
        <v>1959</v>
      </c>
      <c r="C1406" t="s">
        <v>3448</v>
      </c>
      <c r="D1406">
        <v>1.89511323009999</v>
      </c>
      <c r="E1406">
        <v>6.1434002301000001</v>
      </c>
      <c r="F1406">
        <v>4.2482870000000004</v>
      </c>
      <c r="G1406">
        <v>-1.081923</v>
      </c>
      <c r="H1406">
        <v>3.1663640000000002</v>
      </c>
      <c r="I1406">
        <v>61</v>
      </c>
      <c r="J1406" t="s">
        <v>4440</v>
      </c>
      <c r="P1406" t="b">
        <f t="shared" si="63"/>
        <v>0</v>
      </c>
      <c r="Q1406" t="b">
        <f t="shared" si="64"/>
        <v>0</v>
      </c>
      <c r="R1406" t="b">
        <f t="shared" si="65"/>
        <v>0</v>
      </c>
    </row>
    <row r="1407" spans="1:18" x14ac:dyDescent="0.25">
      <c r="A1407" t="s">
        <v>1061</v>
      </c>
      <c r="B1407" t="s">
        <v>2613</v>
      </c>
      <c r="C1407" t="s">
        <v>4083</v>
      </c>
      <c r="D1407">
        <v>2.5513406378000001</v>
      </c>
      <c r="E1407">
        <v>6.4701136377999999</v>
      </c>
      <c r="F1407">
        <v>3.9187729999999998</v>
      </c>
      <c r="G1407">
        <v>-1.4473240000000001</v>
      </c>
      <c r="H1407">
        <v>2.4714489999999998</v>
      </c>
      <c r="I1407">
        <v>102</v>
      </c>
      <c r="J1407" t="s">
        <v>4440</v>
      </c>
      <c r="P1407" t="b">
        <f t="shared" si="63"/>
        <v>0</v>
      </c>
      <c r="Q1407" t="b">
        <f t="shared" si="64"/>
        <v>0</v>
      </c>
      <c r="R1407" t="b">
        <f t="shared" si="65"/>
        <v>0</v>
      </c>
    </row>
    <row r="1408" spans="1:18" x14ac:dyDescent="0.25">
      <c r="A1408" t="s">
        <v>479</v>
      </c>
      <c r="B1408" t="s">
        <v>2167</v>
      </c>
      <c r="C1408" t="s">
        <v>3654</v>
      </c>
      <c r="D1408">
        <v>2.9053764283999999</v>
      </c>
      <c r="E1408">
        <v>5.3632774284</v>
      </c>
      <c r="F1408">
        <v>2.4579010000000001</v>
      </c>
      <c r="G1408">
        <v>0.45300299999999999</v>
      </c>
      <c r="H1408">
        <v>2.9109039999999999</v>
      </c>
      <c r="I1408">
        <v>66</v>
      </c>
      <c r="J1408" t="s">
        <v>4440</v>
      </c>
      <c r="P1408" t="b">
        <f t="shared" si="63"/>
        <v>0</v>
      </c>
      <c r="Q1408" t="b">
        <f t="shared" si="64"/>
        <v>0</v>
      </c>
      <c r="R1408" t="b">
        <f t="shared" si="65"/>
        <v>0</v>
      </c>
    </row>
    <row r="1409" spans="1:18" x14ac:dyDescent="0.25">
      <c r="A1409" t="s">
        <v>977</v>
      </c>
      <c r="B1409" t="s">
        <v>1784</v>
      </c>
      <c r="C1409" t="s">
        <v>3273</v>
      </c>
      <c r="D1409">
        <v>1.2410076543999899</v>
      </c>
      <c r="E1409">
        <v>4.7144586543999996</v>
      </c>
      <c r="F1409">
        <v>3.4734509999999998</v>
      </c>
      <c r="G1409">
        <v>-1.051212</v>
      </c>
      <c r="H1409">
        <v>2.4222389999999998</v>
      </c>
      <c r="I1409">
        <v>262</v>
      </c>
      <c r="J1409" t="s">
        <v>4440</v>
      </c>
      <c r="P1409" t="b">
        <f t="shared" si="63"/>
        <v>0</v>
      </c>
      <c r="Q1409" t="b">
        <f t="shared" si="64"/>
        <v>0</v>
      </c>
      <c r="R1409" t="b">
        <f t="shared" si="65"/>
        <v>0</v>
      </c>
    </row>
    <row r="1410" spans="1:18" x14ac:dyDescent="0.25">
      <c r="A1410" t="s">
        <v>1029</v>
      </c>
      <c r="B1410" t="s">
        <v>1614</v>
      </c>
      <c r="C1410" t="s">
        <v>3104</v>
      </c>
      <c r="D1410">
        <v>3.0948504393</v>
      </c>
      <c r="E1410">
        <v>6.6822594393000001</v>
      </c>
      <c r="F1410">
        <v>3.5874090000000001</v>
      </c>
      <c r="G1410">
        <v>-2.7643420000000001</v>
      </c>
      <c r="H1410">
        <v>0.82306699999999999</v>
      </c>
      <c r="I1410">
        <v>184</v>
      </c>
      <c r="J1410" t="s">
        <v>4440</v>
      </c>
      <c r="P1410" t="b">
        <f t="shared" si="63"/>
        <v>0</v>
      </c>
      <c r="Q1410" t="b">
        <f t="shared" si="64"/>
        <v>0</v>
      </c>
      <c r="R1410" t="b">
        <f t="shared" si="65"/>
        <v>0</v>
      </c>
    </row>
    <row r="1411" spans="1:18" x14ac:dyDescent="0.25">
      <c r="A1411" t="s">
        <v>1264</v>
      </c>
      <c r="B1411" t="s">
        <v>2568</v>
      </c>
      <c r="C1411" t="s">
        <v>4043</v>
      </c>
      <c r="D1411">
        <v>3.2966374522000002</v>
      </c>
      <c r="E1411">
        <v>6.5494004521999996</v>
      </c>
      <c r="F1411">
        <v>3.2527629999999998</v>
      </c>
      <c r="G1411">
        <v>-0.843866</v>
      </c>
      <c r="H1411">
        <v>2.4088970000000001</v>
      </c>
      <c r="I1411">
        <v>136</v>
      </c>
      <c r="J1411" t="s">
        <v>4440</v>
      </c>
      <c r="P1411" t="b">
        <f t="shared" ref="P1411:P1474" si="66">IF(AND($M$5 &lt; -D1411, $M$4 &gt; -E1411, F1411 &gt; 1.9, F1411 &lt; 2.5), TRUE, FALSE)</f>
        <v>0</v>
      </c>
      <c r="Q1411" t="b">
        <f t="shared" ref="Q1411:Q1474" si="67">IF(AND($M$6 &lt; -D1411, $M$4 &gt; -E1411, F1411 &gt; 1.9, F1411 &lt; 2.5), TRUE, FALSE)</f>
        <v>0</v>
      </c>
      <c r="R1411" t="b">
        <f t="shared" ref="R1411:R1474" si="68">IF(AND($M$7 &lt; -D1411, $M$4 &gt; -E1411, F1411 &gt; 1.9, F1411 &lt; 2.5), TRUE, FALSE)</f>
        <v>0</v>
      </c>
    </row>
    <row r="1412" spans="1:18" x14ac:dyDescent="0.25">
      <c r="A1412" t="s">
        <v>481</v>
      </c>
      <c r="B1412" t="s">
        <v>2462</v>
      </c>
      <c r="C1412" t="s">
        <v>3941</v>
      </c>
      <c r="D1412">
        <v>2.9957189114</v>
      </c>
      <c r="E1412">
        <v>5.3775879114</v>
      </c>
      <c r="F1412">
        <v>2.381869</v>
      </c>
      <c r="G1412">
        <v>0.21565400000000001</v>
      </c>
      <c r="H1412">
        <v>2.5975229999999998</v>
      </c>
      <c r="I1412">
        <v>144</v>
      </c>
      <c r="J1412" t="s">
        <v>4440</v>
      </c>
      <c r="P1412" t="b">
        <f t="shared" si="66"/>
        <v>0</v>
      </c>
      <c r="Q1412" t="b">
        <f t="shared" si="67"/>
        <v>0</v>
      </c>
      <c r="R1412" t="b">
        <f t="shared" si="68"/>
        <v>0</v>
      </c>
    </row>
    <row r="1413" spans="1:18" x14ac:dyDescent="0.25">
      <c r="A1413" t="s">
        <v>1203</v>
      </c>
      <c r="B1413" t="s">
        <v>1720</v>
      </c>
      <c r="C1413" t="s">
        <v>3209</v>
      </c>
      <c r="D1413">
        <v>2.6533433057999898</v>
      </c>
      <c r="E1413">
        <v>5.8005163057999898</v>
      </c>
      <c r="F1413">
        <v>3.147173</v>
      </c>
      <c r="G1413">
        <v>-0.91356999999999999</v>
      </c>
      <c r="H1413">
        <v>2.233603</v>
      </c>
      <c r="I1413">
        <v>160</v>
      </c>
      <c r="J1413" t="s">
        <v>4440</v>
      </c>
      <c r="P1413" t="b">
        <f t="shared" si="66"/>
        <v>0</v>
      </c>
      <c r="Q1413" t="b">
        <f t="shared" si="67"/>
        <v>0</v>
      </c>
      <c r="R1413" t="b">
        <f t="shared" si="68"/>
        <v>0</v>
      </c>
    </row>
    <row r="1414" spans="1:18" x14ac:dyDescent="0.25">
      <c r="A1414" t="s">
        <v>4956</v>
      </c>
      <c r="B1414" t="s">
        <v>5567</v>
      </c>
      <c r="C1414" t="s">
        <v>5568</v>
      </c>
      <c r="D1414">
        <v>3.9267919314999902</v>
      </c>
      <c r="E1414">
        <v>7.7609359314999997</v>
      </c>
      <c r="F1414">
        <v>3.8341440000000002</v>
      </c>
      <c r="G1414">
        <v>-1.652887</v>
      </c>
      <c r="H1414">
        <v>2.181257</v>
      </c>
      <c r="I1414">
        <v>48</v>
      </c>
      <c r="J1414" t="s">
        <v>4440</v>
      </c>
      <c r="P1414" t="b">
        <f t="shared" si="66"/>
        <v>0</v>
      </c>
      <c r="Q1414" t="b">
        <f t="shared" si="67"/>
        <v>0</v>
      </c>
      <c r="R1414" t="b">
        <f t="shared" si="68"/>
        <v>0</v>
      </c>
    </row>
    <row r="1415" spans="1:18" x14ac:dyDescent="0.25">
      <c r="A1415" t="s">
        <v>4618</v>
      </c>
      <c r="B1415" t="s">
        <v>4698</v>
      </c>
      <c r="C1415" t="s">
        <v>5279</v>
      </c>
      <c r="D1415">
        <v>2.9583981493999998</v>
      </c>
      <c r="E1415">
        <v>5.3055241494000001</v>
      </c>
      <c r="F1415">
        <v>2.3471259999999998</v>
      </c>
      <c r="G1415">
        <v>1.0993010000000001</v>
      </c>
      <c r="H1415">
        <v>3.4464269999999999</v>
      </c>
      <c r="I1415">
        <v>92</v>
      </c>
      <c r="J1415" t="s">
        <v>4440</v>
      </c>
      <c r="P1415" t="b">
        <f t="shared" si="66"/>
        <v>0</v>
      </c>
      <c r="Q1415" t="b">
        <f t="shared" si="67"/>
        <v>0</v>
      </c>
      <c r="R1415" t="b">
        <f t="shared" si="68"/>
        <v>0</v>
      </c>
    </row>
    <row r="1416" spans="1:18" x14ac:dyDescent="0.25">
      <c r="A1416" t="s">
        <v>1296</v>
      </c>
      <c r="B1416" t="s">
        <v>1815</v>
      </c>
      <c r="C1416" t="s">
        <v>3304</v>
      </c>
      <c r="D1416">
        <v>3.0089380201</v>
      </c>
      <c r="E1416">
        <v>5.0692960201000004</v>
      </c>
      <c r="F1416">
        <v>2.0603579999999999</v>
      </c>
      <c r="G1416">
        <v>-0.25286599999999998</v>
      </c>
      <c r="H1416">
        <v>1.8074920000000001</v>
      </c>
      <c r="I1416">
        <v>152</v>
      </c>
      <c r="J1416" t="s">
        <v>4440</v>
      </c>
      <c r="P1416" t="b">
        <f t="shared" si="66"/>
        <v>0</v>
      </c>
      <c r="Q1416" t="b">
        <f t="shared" si="67"/>
        <v>0</v>
      </c>
      <c r="R1416" t="b">
        <f t="shared" si="68"/>
        <v>0</v>
      </c>
    </row>
    <row r="1417" spans="1:18" x14ac:dyDescent="0.25">
      <c r="A1417" t="s">
        <v>702</v>
      </c>
      <c r="B1417" t="s">
        <v>2438</v>
      </c>
      <c r="C1417" t="s">
        <v>3917</v>
      </c>
      <c r="D1417">
        <v>2.4527016544000002</v>
      </c>
      <c r="E1417">
        <v>6.2736906544000002</v>
      </c>
      <c r="F1417">
        <v>3.820989</v>
      </c>
      <c r="G1417">
        <v>-0.90133399999999997</v>
      </c>
      <c r="H1417">
        <v>2.9196550000000001</v>
      </c>
      <c r="I1417">
        <v>90</v>
      </c>
      <c r="J1417" t="s">
        <v>4440</v>
      </c>
      <c r="P1417" t="b">
        <f t="shared" si="66"/>
        <v>0</v>
      </c>
      <c r="Q1417" t="b">
        <f t="shared" si="67"/>
        <v>0</v>
      </c>
      <c r="R1417" t="b">
        <f t="shared" si="68"/>
        <v>0</v>
      </c>
    </row>
    <row r="1418" spans="1:18" x14ac:dyDescent="0.25">
      <c r="A1418" t="s">
        <v>4906</v>
      </c>
      <c r="B1418" t="s">
        <v>5649</v>
      </c>
      <c r="C1418" t="s">
        <v>5650</v>
      </c>
      <c r="D1418">
        <v>4.5914907449999998</v>
      </c>
      <c r="E1418">
        <v>6.4526987450000002</v>
      </c>
      <c r="F1418">
        <v>1.861208</v>
      </c>
      <c r="G1418">
        <v>0.377666</v>
      </c>
      <c r="H1418">
        <v>2.238874</v>
      </c>
      <c r="I1418">
        <v>56</v>
      </c>
      <c r="J1418" t="s">
        <v>4440</v>
      </c>
      <c r="P1418" t="b">
        <f t="shared" si="66"/>
        <v>0</v>
      </c>
      <c r="Q1418" t="b">
        <f t="shared" si="67"/>
        <v>0</v>
      </c>
      <c r="R1418" t="b">
        <f t="shared" si="68"/>
        <v>0</v>
      </c>
    </row>
    <row r="1419" spans="1:18" x14ac:dyDescent="0.25">
      <c r="A1419" t="s">
        <v>753</v>
      </c>
      <c r="B1419" t="s">
        <v>1688</v>
      </c>
      <c r="C1419" t="s">
        <v>3177</v>
      </c>
      <c r="D1419">
        <v>4.6014105058999997</v>
      </c>
      <c r="E1419">
        <v>6.6273655058999896</v>
      </c>
      <c r="F1419">
        <v>2.02595499999999</v>
      </c>
      <c r="G1419">
        <v>-0.85195200000000004</v>
      </c>
      <c r="H1419">
        <v>1.1740029999999999</v>
      </c>
      <c r="I1419">
        <v>56</v>
      </c>
      <c r="J1419" t="s">
        <v>4440</v>
      </c>
      <c r="P1419" t="b">
        <f t="shared" si="66"/>
        <v>0</v>
      </c>
      <c r="Q1419" t="b">
        <f t="shared" si="67"/>
        <v>0</v>
      </c>
      <c r="R1419" t="b">
        <f t="shared" si="68"/>
        <v>0</v>
      </c>
    </row>
    <row r="1420" spans="1:18" x14ac:dyDescent="0.25">
      <c r="A1420" t="s">
        <v>4957</v>
      </c>
      <c r="B1420" t="s">
        <v>5193</v>
      </c>
      <c r="C1420" t="s">
        <v>5194</v>
      </c>
      <c r="D1420">
        <v>2.66379147739999</v>
      </c>
      <c r="E1420">
        <v>6.2731714774</v>
      </c>
      <c r="F1420">
        <v>3.6093799999999998</v>
      </c>
      <c r="G1420">
        <v>-1.161626</v>
      </c>
      <c r="H1420">
        <v>2.4477540000000002</v>
      </c>
      <c r="I1420">
        <v>78</v>
      </c>
      <c r="J1420" t="s">
        <v>4440</v>
      </c>
      <c r="P1420" t="b">
        <f t="shared" si="66"/>
        <v>0</v>
      </c>
      <c r="Q1420" t="b">
        <f t="shared" si="67"/>
        <v>0</v>
      </c>
      <c r="R1420" t="b">
        <f t="shared" si="68"/>
        <v>0</v>
      </c>
    </row>
    <row r="1421" spans="1:18" x14ac:dyDescent="0.25">
      <c r="A1421" t="s">
        <v>758</v>
      </c>
      <c r="B1421" t="s">
        <v>2011</v>
      </c>
      <c r="C1421" t="s">
        <v>3500</v>
      </c>
      <c r="D1421">
        <v>2.6149092464999999</v>
      </c>
      <c r="E1421">
        <v>6.5191472465000002</v>
      </c>
      <c r="F1421">
        <v>3.9042379999999999</v>
      </c>
      <c r="G1421">
        <v>-1.0456289999999999</v>
      </c>
      <c r="H1421">
        <v>2.858609</v>
      </c>
      <c r="I1421">
        <v>94</v>
      </c>
      <c r="J1421" t="s">
        <v>4440</v>
      </c>
      <c r="P1421" t="b">
        <f t="shared" si="66"/>
        <v>0</v>
      </c>
      <c r="Q1421" t="b">
        <f t="shared" si="67"/>
        <v>0</v>
      </c>
      <c r="R1421" t="b">
        <f t="shared" si="68"/>
        <v>0</v>
      </c>
    </row>
    <row r="1422" spans="1:18" x14ac:dyDescent="0.25">
      <c r="A1422" t="s">
        <v>205</v>
      </c>
      <c r="B1422" t="s">
        <v>2788</v>
      </c>
      <c r="C1422" t="s">
        <v>4253</v>
      </c>
      <c r="D1422">
        <v>3.8852488226999999</v>
      </c>
      <c r="E1422">
        <v>6.8305468226999997</v>
      </c>
      <c r="F1422">
        <v>2.94529799999999</v>
      </c>
      <c r="G1422">
        <v>-4.2122469999999996</v>
      </c>
      <c r="H1422">
        <v>-1.2669490000000001</v>
      </c>
      <c r="I1422">
        <v>124</v>
      </c>
      <c r="J1422" t="s">
        <v>4447</v>
      </c>
      <c r="P1422" t="b">
        <f t="shared" si="66"/>
        <v>0</v>
      </c>
      <c r="Q1422" t="b">
        <f t="shared" si="67"/>
        <v>0</v>
      </c>
      <c r="R1422" t="b">
        <f t="shared" si="68"/>
        <v>0</v>
      </c>
    </row>
    <row r="1423" spans="1:18" x14ac:dyDescent="0.25">
      <c r="A1423" t="s">
        <v>4988</v>
      </c>
      <c r="B1423" t="s">
        <v>5523</v>
      </c>
      <c r="C1423" t="s">
        <v>5524</v>
      </c>
      <c r="D1423">
        <v>3.8074601723999999</v>
      </c>
      <c r="E1423">
        <v>5.8673041723999999</v>
      </c>
      <c r="F1423">
        <v>2.059844</v>
      </c>
      <c r="G1423">
        <v>-4.5098549999999999</v>
      </c>
      <c r="H1423">
        <v>-2.4500109999999999</v>
      </c>
      <c r="I1423">
        <v>144</v>
      </c>
      <c r="J1423" t="s">
        <v>4446</v>
      </c>
      <c r="P1423" t="b">
        <f t="shared" si="66"/>
        <v>0</v>
      </c>
      <c r="Q1423" t="b">
        <f t="shared" si="67"/>
        <v>0</v>
      </c>
      <c r="R1423" t="b">
        <f t="shared" si="68"/>
        <v>0</v>
      </c>
    </row>
    <row r="1424" spans="1:18" x14ac:dyDescent="0.25">
      <c r="A1424" t="s">
        <v>960</v>
      </c>
      <c r="B1424" t="s">
        <v>2459</v>
      </c>
      <c r="C1424" t="s">
        <v>3938</v>
      </c>
      <c r="D1424">
        <v>3.8014212386000001</v>
      </c>
      <c r="E1424">
        <v>5.9878282385999997</v>
      </c>
      <c r="F1424">
        <v>2.186407</v>
      </c>
      <c r="G1424">
        <v>-4.7969210000000002</v>
      </c>
      <c r="H1424">
        <v>-2.6105139999999998</v>
      </c>
      <c r="I1424">
        <v>198</v>
      </c>
      <c r="J1424" t="s">
        <v>4446</v>
      </c>
      <c r="P1424" t="b">
        <f t="shared" si="66"/>
        <v>0</v>
      </c>
      <c r="Q1424" t="b">
        <f t="shared" si="67"/>
        <v>0</v>
      </c>
      <c r="R1424" t="b">
        <f t="shared" si="68"/>
        <v>0</v>
      </c>
    </row>
    <row r="1425" spans="1:18" x14ac:dyDescent="0.25">
      <c r="A1425" t="s">
        <v>1292</v>
      </c>
      <c r="B1425" t="s">
        <v>2453</v>
      </c>
      <c r="C1425" t="s">
        <v>3932</v>
      </c>
      <c r="D1425">
        <v>4.1411543851000001</v>
      </c>
      <c r="E1425">
        <v>6.0842503850999998</v>
      </c>
      <c r="F1425">
        <v>1.9430959999999999</v>
      </c>
      <c r="G1425">
        <v>-4.8912370000000003</v>
      </c>
      <c r="H1425">
        <v>-2.9481410000000001</v>
      </c>
      <c r="I1425">
        <v>198</v>
      </c>
      <c r="J1425" t="s">
        <v>4446</v>
      </c>
      <c r="P1425" t="b">
        <f t="shared" si="66"/>
        <v>0</v>
      </c>
      <c r="Q1425" t="b">
        <f t="shared" si="67"/>
        <v>0</v>
      </c>
      <c r="R1425" t="b">
        <f t="shared" si="68"/>
        <v>0</v>
      </c>
    </row>
    <row r="1426" spans="1:18" x14ac:dyDescent="0.25">
      <c r="A1426" t="s">
        <v>1426</v>
      </c>
      <c r="B1426" t="s">
        <v>1901</v>
      </c>
      <c r="C1426" t="s">
        <v>3390</v>
      </c>
      <c r="D1426">
        <v>4.0595402686999904</v>
      </c>
      <c r="E1426">
        <v>5.6765572686999999</v>
      </c>
      <c r="F1426">
        <v>1.6170169999999999</v>
      </c>
      <c r="G1426">
        <v>-4.5341990000000001</v>
      </c>
      <c r="H1426">
        <v>-2.9171819999999999</v>
      </c>
      <c r="I1426">
        <v>198</v>
      </c>
      <c r="J1426" t="s">
        <v>4446</v>
      </c>
      <c r="P1426" t="b">
        <f t="shared" si="66"/>
        <v>0</v>
      </c>
      <c r="Q1426" t="b">
        <f t="shared" si="67"/>
        <v>0</v>
      </c>
      <c r="R1426" t="b">
        <f t="shared" si="68"/>
        <v>0</v>
      </c>
    </row>
    <row r="1427" spans="1:18" x14ac:dyDescent="0.25">
      <c r="A1427" t="s">
        <v>785</v>
      </c>
      <c r="B1427" t="s">
        <v>2365</v>
      </c>
      <c r="C1427" t="s">
        <v>3846</v>
      </c>
      <c r="D1427">
        <v>4.0311734792999996</v>
      </c>
      <c r="E1427">
        <v>6.2813134792999996</v>
      </c>
      <c r="F1427">
        <v>2.2501399999999898</v>
      </c>
      <c r="G1427">
        <v>-5.2733239999999997</v>
      </c>
      <c r="H1427">
        <v>-3.0231840000000001</v>
      </c>
      <c r="I1427">
        <v>162</v>
      </c>
      <c r="J1427" t="s">
        <v>4446</v>
      </c>
      <c r="P1427" t="b">
        <f t="shared" si="66"/>
        <v>0</v>
      </c>
      <c r="Q1427" t="b">
        <f t="shared" si="67"/>
        <v>0</v>
      </c>
      <c r="R1427" t="b">
        <f t="shared" si="68"/>
        <v>0</v>
      </c>
    </row>
    <row r="1428" spans="1:18" x14ac:dyDescent="0.25">
      <c r="A1428" t="s">
        <v>597</v>
      </c>
      <c r="B1428" t="s">
        <v>1823</v>
      </c>
      <c r="C1428" t="s">
        <v>3312</v>
      </c>
      <c r="D1428">
        <v>2.7482860277999999</v>
      </c>
      <c r="E1428">
        <v>6.0711970278000003</v>
      </c>
      <c r="F1428">
        <v>3.3229109999999999</v>
      </c>
      <c r="G1428">
        <v>-0.71670400000000001</v>
      </c>
      <c r="H1428">
        <v>2.6062069999999999</v>
      </c>
      <c r="I1428">
        <v>158</v>
      </c>
      <c r="J1428" t="s">
        <v>4440</v>
      </c>
      <c r="P1428" t="b">
        <f t="shared" si="66"/>
        <v>0</v>
      </c>
      <c r="Q1428" t="b">
        <f t="shared" si="67"/>
        <v>0</v>
      </c>
      <c r="R1428" t="b">
        <f t="shared" si="68"/>
        <v>0</v>
      </c>
    </row>
    <row r="1429" spans="1:18" x14ac:dyDescent="0.25">
      <c r="A1429" t="s">
        <v>72</v>
      </c>
      <c r="B1429" t="s">
        <v>1563</v>
      </c>
      <c r="C1429" t="s">
        <v>3052</v>
      </c>
      <c r="D1429">
        <v>4.4174833665999902</v>
      </c>
      <c r="E1429">
        <v>6.2444753665999997</v>
      </c>
      <c r="F1429">
        <v>1.8269919999999999</v>
      </c>
      <c r="G1429">
        <v>0.26358500000000001</v>
      </c>
      <c r="H1429">
        <v>2.0905770000000001</v>
      </c>
      <c r="I1429">
        <v>34</v>
      </c>
      <c r="J1429" t="s">
        <v>4440</v>
      </c>
      <c r="P1429" t="b">
        <f t="shared" si="66"/>
        <v>0</v>
      </c>
      <c r="Q1429" t="b">
        <f t="shared" si="67"/>
        <v>0</v>
      </c>
      <c r="R1429" t="b">
        <f t="shared" si="68"/>
        <v>0</v>
      </c>
    </row>
    <row r="1430" spans="1:18" x14ac:dyDescent="0.25">
      <c r="A1430" t="s">
        <v>5807</v>
      </c>
      <c r="B1430" t="s">
        <v>6126</v>
      </c>
      <c r="C1430" t="s">
        <v>3117</v>
      </c>
      <c r="D1430">
        <v>2.4439554750000001</v>
      </c>
      <c r="E1430">
        <v>6.2751144749999996</v>
      </c>
      <c r="F1430">
        <v>3.831159</v>
      </c>
      <c r="G1430">
        <v>-0.84424100000000002</v>
      </c>
      <c r="H1430">
        <v>2.9869180000000002</v>
      </c>
      <c r="I1430">
        <v>92</v>
      </c>
      <c r="J1430" t="s">
        <v>4440</v>
      </c>
      <c r="P1430" t="b">
        <f t="shared" si="66"/>
        <v>0</v>
      </c>
      <c r="Q1430" t="b">
        <f t="shared" si="67"/>
        <v>0</v>
      </c>
      <c r="R1430" t="b">
        <f t="shared" si="68"/>
        <v>0</v>
      </c>
    </row>
    <row r="1431" spans="1:18" x14ac:dyDescent="0.25">
      <c r="A1431" t="s">
        <v>5683</v>
      </c>
      <c r="B1431" t="s">
        <v>6002</v>
      </c>
      <c r="C1431" t="s">
        <v>6304</v>
      </c>
      <c r="D1431">
        <v>2.6527183347999901</v>
      </c>
      <c r="E1431">
        <v>6.6135333347999996</v>
      </c>
      <c r="F1431">
        <v>3.9608150000000002</v>
      </c>
      <c r="G1431">
        <v>-1.645022</v>
      </c>
      <c r="H1431">
        <v>2.3157930000000002</v>
      </c>
      <c r="I1431">
        <v>108</v>
      </c>
      <c r="J1431" t="s">
        <v>4440</v>
      </c>
      <c r="P1431" t="b">
        <f t="shared" si="66"/>
        <v>0</v>
      </c>
      <c r="Q1431" t="b">
        <f t="shared" si="67"/>
        <v>0</v>
      </c>
      <c r="R1431" t="b">
        <f t="shared" si="68"/>
        <v>0</v>
      </c>
    </row>
    <row r="1432" spans="1:18" x14ac:dyDescent="0.25">
      <c r="A1432" t="s">
        <v>826</v>
      </c>
      <c r="B1432" t="s">
        <v>2171</v>
      </c>
      <c r="C1432" t="s">
        <v>3658</v>
      </c>
      <c r="D1432">
        <v>2.8563692447000002</v>
      </c>
      <c r="E1432">
        <v>4.7808342447000003</v>
      </c>
      <c r="F1432">
        <v>1.9244650000000001</v>
      </c>
      <c r="G1432">
        <v>2.0450710000000001</v>
      </c>
      <c r="H1432">
        <v>3.9695360000000002</v>
      </c>
      <c r="I1432">
        <v>56</v>
      </c>
      <c r="J1432" t="s">
        <v>4440</v>
      </c>
      <c r="P1432" t="b">
        <f t="shared" si="66"/>
        <v>0</v>
      </c>
      <c r="Q1432" t="b">
        <f t="shared" si="67"/>
        <v>0</v>
      </c>
      <c r="R1432" t="b">
        <f t="shared" si="68"/>
        <v>0</v>
      </c>
    </row>
    <row r="1433" spans="1:18" x14ac:dyDescent="0.25">
      <c r="A1433" t="s">
        <v>1240</v>
      </c>
      <c r="B1433" t="s">
        <v>2668</v>
      </c>
      <c r="C1433" t="s">
        <v>4138</v>
      </c>
      <c r="D1433">
        <v>2.7473187309</v>
      </c>
      <c r="E1433">
        <v>6.2719217308999999</v>
      </c>
      <c r="F1433">
        <v>3.5246029999999999</v>
      </c>
      <c r="G1433">
        <v>-1.0293810000000001</v>
      </c>
      <c r="H1433">
        <v>2.4952220000000001</v>
      </c>
      <c r="I1433">
        <v>96</v>
      </c>
      <c r="J1433" t="s">
        <v>4440</v>
      </c>
      <c r="P1433" t="b">
        <f t="shared" si="66"/>
        <v>0</v>
      </c>
      <c r="Q1433" t="b">
        <f t="shared" si="67"/>
        <v>0</v>
      </c>
      <c r="R1433" t="b">
        <f t="shared" si="68"/>
        <v>0</v>
      </c>
    </row>
    <row r="1434" spans="1:18" x14ac:dyDescent="0.25">
      <c r="A1434" t="s">
        <v>5933</v>
      </c>
      <c r="B1434" t="s">
        <v>6252</v>
      </c>
      <c r="C1434" t="s">
        <v>6540</v>
      </c>
      <c r="D1434">
        <v>1.8180242208999899</v>
      </c>
      <c r="E1434">
        <v>6.0131022208999996</v>
      </c>
      <c r="F1434">
        <v>4.1950779999999996</v>
      </c>
      <c r="G1434">
        <v>-0.25764999999999999</v>
      </c>
      <c r="H1434">
        <v>3.9374280000000002</v>
      </c>
      <c r="I1434">
        <v>45</v>
      </c>
      <c r="J1434" t="s">
        <v>4440</v>
      </c>
      <c r="P1434" t="b">
        <f t="shared" si="66"/>
        <v>0</v>
      </c>
      <c r="Q1434" t="b">
        <f t="shared" si="67"/>
        <v>0</v>
      </c>
      <c r="R1434" t="b">
        <f t="shared" si="68"/>
        <v>0</v>
      </c>
    </row>
    <row r="1435" spans="1:18" x14ac:dyDescent="0.25">
      <c r="A1435" t="s">
        <v>5733</v>
      </c>
      <c r="B1435" t="s">
        <v>6052</v>
      </c>
      <c r="C1435" t="s">
        <v>6351</v>
      </c>
      <c r="D1435">
        <v>2.7153491102999898</v>
      </c>
      <c r="E1435">
        <v>6.6125601102999996</v>
      </c>
      <c r="F1435">
        <v>3.897211</v>
      </c>
      <c r="G1435">
        <v>-1.5942700000000001</v>
      </c>
      <c r="H1435">
        <v>2.3029410000000001</v>
      </c>
      <c r="I1435">
        <v>74</v>
      </c>
      <c r="J1435" t="s">
        <v>4440</v>
      </c>
      <c r="P1435" t="b">
        <f t="shared" si="66"/>
        <v>0</v>
      </c>
      <c r="Q1435" t="b">
        <f t="shared" si="67"/>
        <v>0</v>
      </c>
      <c r="R1435" t="b">
        <f t="shared" si="68"/>
        <v>0</v>
      </c>
    </row>
    <row r="1436" spans="1:18" x14ac:dyDescent="0.25">
      <c r="A1436" t="s">
        <v>1459</v>
      </c>
      <c r="B1436" t="s">
        <v>1562</v>
      </c>
      <c r="C1436" t="s">
        <v>3051</v>
      </c>
      <c r="D1436">
        <v>3.7050686135999902</v>
      </c>
      <c r="E1436">
        <v>6.8356946135999896</v>
      </c>
      <c r="F1436">
        <v>3.1306259999999999</v>
      </c>
      <c r="G1436">
        <v>-0.75187099999999996</v>
      </c>
      <c r="H1436">
        <v>2.378755</v>
      </c>
      <c r="I1436">
        <v>88</v>
      </c>
      <c r="J1436" t="s">
        <v>4440</v>
      </c>
      <c r="P1436" t="b">
        <f t="shared" si="66"/>
        <v>0</v>
      </c>
      <c r="Q1436" t="b">
        <f t="shared" si="67"/>
        <v>0</v>
      </c>
      <c r="R1436" t="b">
        <f t="shared" si="68"/>
        <v>0</v>
      </c>
    </row>
    <row r="1437" spans="1:18" x14ac:dyDescent="0.25">
      <c r="A1437" t="s">
        <v>1091</v>
      </c>
      <c r="B1437" t="s">
        <v>1591</v>
      </c>
      <c r="C1437" t="s">
        <v>3080</v>
      </c>
      <c r="D1437">
        <v>2.3264595551</v>
      </c>
      <c r="E1437">
        <v>5.6126375551000001</v>
      </c>
      <c r="F1437">
        <v>3.286178</v>
      </c>
      <c r="G1437">
        <v>-0.46506399999999998</v>
      </c>
      <c r="H1437">
        <v>2.8211140000000001</v>
      </c>
      <c r="I1437">
        <v>92</v>
      </c>
      <c r="J1437" t="s">
        <v>4440</v>
      </c>
      <c r="P1437" t="b">
        <f t="shared" si="66"/>
        <v>0</v>
      </c>
      <c r="Q1437" t="b">
        <f t="shared" si="67"/>
        <v>0</v>
      </c>
      <c r="R1437" t="b">
        <f t="shared" si="68"/>
        <v>0</v>
      </c>
    </row>
    <row r="1438" spans="1:18" x14ac:dyDescent="0.25">
      <c r="A1438" t="s">
        <v>5684</v>
      </c>
      <c r="B1438" t="s">
        <v>6003</v>
      </c>
      <c r="C1438" t="s">
        <v>6305</v>
      </c>
      <c r="D1438">
        <v>2.6843447584</v>
      </c>
      <c r="E1438">
        <v>6.7771547584</v>
      </c>
      <c r="F1438">
        <v>4.0928100000000001</v>
      </c>
      <c r="G1438">
        <v>-2.4017940000000002</v>
      </c>
      <c r="H1438">
        <v>1.6910160000000001</v>
      </c>
      <c r="I1438">
        <v>198</v>
      </c>
      <c r="J1438" t="s">
        <v>4440</v>
      </c>
      <c r="P1438" t="b">
        <f t="shared" si="66"/>
        <v>0</v>
      </c>
      <c r="Q1438" t="b">
        <f t="shared" si="67"/>
        <v>0</v>
      </c>
      <c r="R1438" t="b">
        <f t="shared" si="68"/>
        <v>0</v>
      </c>
    </row>
    <row r="1439" spans="1:18" x14ac:dyDescent="0.25">
      <c r="A1439" t="s">
        <v>5759</v>
      </c>
      <c r="B1439" t="s">
        <v>6078</v>
      </c>
      <c r="C1439" t="s">
        <v>6376</v>
      </c>
      <c r="D1439">
        <v>4.1119431851000003</v>
      </c>
      <c r="E1439">
        <v>7.7881601850999997</v>
      </c>
      <c r="F1439">
        <v>3.6762169999999998</v>
      </c>
      <c r="G1439">
        <v>-1.2967310000000001</v>
      </c>
      <c r="H1439">
        <v>2.379486</v>
      </c>
      <c r="I1439">
        <v>102</v>
      </c>
      <c r="J1439" t="s">
        <v>4440</v>
      </c>
      <c r="P1439" t="b">
        <f t="shared" si="66"/>
        <v>0</v>
      </c>
      <c r="Q1439" t="b">
        <f t="shared" si="67"/>
        <v>0</v>
      </c>
      <c r="R1439" t="b">
        <f t="shared" si="68"/>
        <v>0</v>
      </c>
    </row>
    <row r="1440" spans="1:18" x14ac:dyDescent="0.25">
      <c r="A1440" t="s">
        <v>5861</v>
      </c>
      <c r="B1440" t="s">
        <v>6180</v>
      </c>
      <c r="C1440" t="s">
        <v>6474</v>
      </c>
      <c r="D1440">
        <v>2.3013225146999998</v>
      </c>
      <c r="E1440">
        <v>6.3885375147000003</v>
      </c>
      <c r="F1440">
        <v>4.0872149999999996</v>
      </c>
      <c r="G1440">
        <v>-0.69000300000000003</v>
      </c>
      <c r="H1440">
        <v>3.3972120000000001</v>
      </c>
      <c r="I1440">
        <v>100</v>
      </c>
      <c r="J1440" t="s">
        <v>4440</v>
      </c>
      <c r="P1440" t="b">
        <f t="shared" si="66"/>
        <v>0</v>
      </c>
      <c r="Q1440" t="b">
        <f t="shared" si="67"/>
        <v>0</v>
      </c>
      <c r="R1440" t="b">
        <f t="shared" si="68"/>
        <v>0</v>
      </c>
    </row>
    <row r="1441" spans="1:18" x14ac:dyDescent="0.25">
      <c r="A1441" t="s">
        <v>4643</v>
      </c>
      <c r="B1441" t="s">
        <v>4664</v>
      </c>
      <c r="C1441" t="s">
        <v>5084</v>
      </c>
      <c r="D1441">
        <v>3.0250843214000001</v>
      </c>
      <c r="E1441">
        <v>5.2686113213999999</v>
      </c>
      <c r="F1441">
        <v>2.2435269999999998</v>
      </c>
      <c r="G1441">
        <v>-1.1217379999999999</v>
      </c>
      <c r="H1441">
        <v>1.1217889999999999</v>
      </c>
      <c r="I1441">
        <v>204</v>
      </c>
      <c r="J1441" t="s">
        <v>4440</v>
      </c>
      <c r="P1441" t="b">
        <f t="shared" si="66"/>
        <v>0</v>
      </c>
      <c r="Q1441" t="b">
        <f t="shared" si="67"/>
        <v>0</v>
      </c>
      <c r="R1441" t="b">
        <f t="shared" si="68"/>
        <v>0</v>
      </c>
    </row>
    <row r="1442" spans="1:18" x14ac:dyDescent="0.25">
      <c r="A1442" t="s">
        <v>64</v>
      </c>
      <c r="B1442" t="s">
        <v>1888</v>
      </c>
      <c r="C1442" t="s">
        <v>3377</v>
      </c>
      <c r="D1442">
        <v>2.3313839539999899</v>
      </c>
      <c r="E1442">
        <v>6.4837409539999999</v>
      </c>
      <c r="F1442">
        <v>4.1523570000000003</v>
      </c>
      <c r="G1442">
        <v>-1.544168</v>
      </c>
      <c r="H1442">
        <v>2.6081889999999999</v>
      </c>
      <c r="I1442">
        <v>188</v>
      </c>
      <c r="J1442" t="s">
        <v>4440</v>
      </c>
      <c r="P1442" t="b">
        <f t="shared" si="66"/>
        <v>0</v>
      </c>
      <c r="Q1442" t="b">
        <f t="shared" si="67"/>
        <v>0</v>
      </c>
      <c r="R1442" t="b">
        <f t="shared" si="68"/>
        <v>0</v>
      </c>
    </row>
    <row r="1443" spans="1:18" x14ac:dyDescent="0.25">
      <c r="A1443" t="s">
        <v>176</v>
      </c>
      <c r="B1443" t="s">
        <v>2873</v>
      </c>
      <c r="C1443" t="s">
        <v>4337</v>
      </c>
      <c r="D1443">
        <v>3.1721139194999899</v>
      </c>
      <c r="E1443">
        <v>5.7194239194999996</v>
      </c>
      <c r="F1443">
        <v>2.54731</v>
      </c>
      <c r="G1443">
        <v>-0.22258</v>
      </c>
      <c r="H1443">
        <v>2.3247300000000002</v>
      </c>
      <c r="I1443">
        <v>57</v>
      </c>
      <c r="J1443" t="s">
        <v>4440</v>
      </c>
      <c r="P1443" t="b">
        <f t="shared" si="66"/>
        <v>0</v>
      </c>
      <c r="Q1443" t="b">
        <f t="shared" si="67"/>
        <v>0</v>
      </c>
      <c r="R1443" t="b">
        <f t="shared" si="68"/>
        <v>0</v>
      </c>
    </row>
    <row r="1444" spans="1:18" x14ac:dyDescent="0.25">
      <c r="A1444" t="s">
        <v>14</v>
      </c>
      <c r="B1444" t="s">
        <v>2502</v>
      </c>
      <c r="C1444" t="s">
        <v>3979</v>
      </c>
      <c r="D1444">
        <v>2.5831081325</v>
      </c>
      <c r="E1444">
        <v>4.8343681324999999</v>
      </c>
      <c r="F1444">
        <v>2.2512599999999998</v>
      </c>
      <c r="G1444">
        <v>0.201845</v>
      </c>
      <c r="H1444">
        <v>2.4531049999999999</v>
      </c>
      <c r="I1444">
        <v>36</v>
      </c>
      <c r="J1444" t="s">
        <v>4440</v>
      </c>
      <c r="P1444" t="b">
        <f t="shared" si="66"/>
        <v>0</v>
      </c>
      <c r="Q1444" t="b">
        <f t="shared" si="67"/>
        <v>0</v>
      </c>
      <c r="R1444" t="b">
        <f t="shared" si="68"/>
        <v>0</v>
      </c>
    </row>
    <row r="1445" spans="1:18" x14ac:dyDescent="0.25">
      <c r="A1445" t="s">
        <v>273</v>
      </c>
      <c r="B1445" t="s">
        <v>2829</v>
      </c>
      <c r="C1445" t="s">
        <v>4293</v>
      </c>
      <c r="D1445">
        <v>2.9523621653999998</v>
      </c>
      <c r="E1445">
        <v>4.9713101654000003</v>
      </c>
      <c r="F1445">
        <v>2.018948</v>
      </c>
      <c r="G1445">
        <v>-2.2283909999999998</v>
      </c>
      <c r="H1445">
        <v>-0.20944299999999999</v>
      </c>
      <c r="I1445">
        <v>188</v>
      </c>
      <c r="J1445" t="s">
        <v>4440</v>
      </c>
      <c r="P1445" t="b">
        <f t="shared" si="66"/>
        <v>0</v>
      </c>
      <c r="Q1445" t="b">
        <f t="shared" si="67"/>
        <v>0</v>
      </c>
      <c r="R1445" t="b">
        <f t="shared" si="68"/>
        <v>0</v>
      </c>
    </row>
    <row r="1446" spans="1:18" x14ac:dyDescent="0.25">
      <c r="A1446" t="s">
        <v>930</v>
      </c>
      <c r="B1446" t="s">
        <v>1737</v>
      </c>
      <c r="C1446" t="s">
        <v>3226</v>
      </c>
      <c r="D1446">
        <v>3.8116476836999902</v>
      </c>
      <c r="E1446">
        <v>6.0537936836999897</v>
      </c>
      <c r="F1446">
        <v>2.242146</v>
      </c>
      <c r="G1446">
        <v>-0.49477599999999999</v>
      </c>
      <c r="H1446">
        <v>1.7473700000000001</v>
      </c>
      <c r="I1446">
        <v>140</v>
      </c>
      <c r="J1446" t="s">
        <v>4440</v>
      </c>
      <c r="P1446" t="b">
        <f t="shared" si="66"/>
        <v>0</v>
      </c>
      <c r="Q1446" t="b">
        <f t="shared" si="67"/>
        <v>0</v>
      </c>
      <c r="R1446" t="b">
        <f t="shared" si="68"/>
        <v>0</v>
      </c>
    </row>
    <row r="1447" spans="1:18" x14ac:dyDescent="0.25">
      <c r="A1447" t="s">
        <v>5783</v>
      </c>
      <c r="B1447" t="s">
        <v>6102</v>
      </c>
      <c r="C1447" t="s">
        <v>6399</v>
      </c>
      <c r="D1447">
        <v>2.7136840995</v>
      </c>
      <c r="E1447">
        <v>6.2471320994999999</v>
      </c>
      <c r="F1447">
        <v>3.5334479999999999</v>
      </c>
      <c r="G1447">
        <v>-0.840754</v>
      </c>
      <c r="H1447">
        <v>2.6926939999999999</v>
      </c>
      <c r="I1447">
        <v>264</v>
      </c>
      <c r="J1447" t="s">
        <v>4440</v>
      </c>
      <c r="P1447" t="b">
        <f t="shared" si="66"/>
        <v>0</v>
      </c>
      <c r="Q1447" t="b">
        <f t="shared" si="67"/>
        <v>0</v>
      </c>
      <c r="R1447" t="b">
        <f t="shared" si="68"/>
        <v>0</v>
      </c>
    </row>
    <row r="1448" spans="1:18" x14ac:dyDescent="0.25">
      <c r="A1448" t="s">
        <v>5754</v>
      </c>
      <c r="B1448" t="s">
        <v>6073</v>
      </c>
      <c r="C1448" t="s">
        <v>6372</v>
      </c>
      <c r="D1448">
        <v>2.5679837517999902</v>
      </c>
      <c r="E1448">
        <v>6.0567077517999897</v>
      </c>
      <c r="F1448">
        <v>3.4887239999999999</v>
      </c>
      <c r="G1448">
        <v>-0.937079</v>
      </c>
      <c r="H1448">
        <v>2.5516450000000002</v>
      </c>
      <c r="I1448">
        <v>118</v>
      </c>
      <c r="J1448" t="s">
        <v>4440</v>
      </c>
      <c r="P1448" t="b">
        <f t="shared" si="66"/>
        <v>0</v>
      </c>
      <c r="Q1448" t="b">
        <f t="shared" si="67"/>
        <v>0</v>
      </c>
      <c r="R1448" t="b">
        <f t="shared" si="68"/>
        <v>0</v>
      </c>
    </row>
    <row r="1449" spans="1:18" x14ac:dyDescent="0.25">
      <c r="A1449" t="s">
        <v>152</v>
      </c>
      <c r="B1449" t="s">
        <v>2792</v>
      </c>
      <c r="C1449" t="s">
        <v>4257</v>
      </c>
      <c r="D1449">
        <v>2.4110857218000001</v>
      </c>
      <c r="E1449">
        <v>4.5299557218000004</v>
      </c>
      <c r="F1449">
        <v>2.1188699999999998</v>
      </c>
      <c r="G1449">
        <v>0.98704899999999995</v>
      </c>
      <c r="H1449">
        <v>3.1059190000000001</v>
      </c>
      <c r="I1449">
        <v>132</v>
      </c>
      <c r="J1449" t="s">
        <v>4440</v>
      </c>
      <c r="P1449" t="b">
        <f t="shared" si="66"/>
        <v>0</v>
      </c>
      <c r="Q1449" t="b">
        <f t="shared" si="67"/>
        <v>0</v>
      </c>
      <c r="R1449" t="b">
        <f t="shared" si="68"/>
        <v>0</v>
      </c>
    </row>
    <row r="1450" spans="1:18" x14ac:dyDescent="0.25">
      <c r="A1450" t="s">
        <v>580</v>
      </c>
      <c r="B1450" t="s">
        <v>2022</v>
      </c>
      <c r="C1450" t="s">
        <v>3511</v>
      </c>
      <c r="D1450">
        <v>3.3192769594999998</v>
      </c>
      <c r="E1450">
        <v>5.7235339595000001</v>
      </c>
      <c r="F1450">
        <v>2.4042569999999999</v>
      </c>
      <c r="G1450">
        <v>1.304659</v>
      </c>
      <c r="H1450">
        <v>3.7089159999999999</v>
      </c>
      <c r="I1450">
        <v>136</v>
      </c>
      <c r="J1450" t="s">
        <v>4440</v>
      </c>
      <c r="P1450" t="b">
        <f t="shared" si="66"/>
        <v>1</v>
      </c>
      <c r="Q1450" t="b">
        <f t="shared" si="67"/>
        <v>1</v>
      </c>
      <c r="R1450" t="b">
        <f t="shared" si="68"/>
        <v>1</v>
      </c>
    </row>
    <row r="1451" spans="1:18" x14ac:dyDescent="0.25">
      <c r="A1451" t="s">
        <v>813</v>
      </c>
      <c r="B1451" t="s">
        <v>1981</v>
      </c>
      <c r="C1451" t="s">
        <v>3470</v>
      </c>
      <c r="D1451">
        <v>3.41802281149999</v>
      </c>
      <c r="E1451">
        <v>5.6165908115000001</v>
      </c>
      <c r="F1451">
        <v>2.1985679999999999</v>
      </c>
      <c r="G1451">
        <v>0.68812499999999999</v>
      </c>
      <c r="H1451">
        <v>2.8866930000000002</v>
      </c>
      <c r="I1451">
        <v>128</v>
      </c>
      <c r="J1451" t="s">
        <v>4440</v>
      </c>
      <c r="P1451" t="b">
        <f t="shared" si="66"/>
        <v>0</v>
      </c>
      <c r="Q1451" t="b">
        <f t="shared" si="67"/>
        <v>0</v>
      </c>
      <c r="R1451" t="b">
        <f t="shared" si="68"/>
        <v>0</v>
      </c>
    </row>
    <row r="1452" spans="1:18" x14ac:dyDescent="0.25">
      <c r="A1452" t="s">
        <v>4899</v>
      </c>
      <c r="B1452" t="s">
        <v>5505</v>
      </c>
      <c r="C1452" t="s">
        <v>5506</v>
      </c>
      <c r="D1452">
        <v>2.1681283704999998</v>
      </c>
      <c r="E1452">
        <v>4.6751493704999998</v>
      </c>
      <c r="F1452">
        <v>2.5070209999999999</v>
      </c>
      <c r="G1452">
        <v>0.76392300000000002</v>
      </c>
      <c r="H1452">
        <v>3.2709440000000001</v>
      </c>
      <c r="I1452">
        <v>60</v>
      </c>
      <c r="J1452" t="s">
        <v>4440</v>
      </c>
      <c r="P1452" t="b">
        <f t="shared" si="66"/>
        <v>0</v>
      </c>
      <c r="Q1452" t="b">
        <f t="shared" si="67"/>
        <v>0</v>
      </c>
      <c r="R1452" t="b">
        <f t="shared" si="68"/>
        <v>0</v>
      </c>
    </row>
    <row r="1453" spans="1:18" x14ac:dyDescent="0.25">
      <c r="A1453" t="s">
        <v>1419</v>
      </c>
      <c r="B1453" t="s">
        <v>2645</v>
      </c>
      <c r="C1453" t="s">
        <v>4115</v>
      </c>
      <c r="D1453">
        <v>3.0219955267999898</v>
      </c>
      <c r="E1453">
        <v>5.5165625267999996</v>
      </c>
      <c r="F1453">
        <v>2.494567</v>
      </c>
      <c r="G1453">
        <v>1.5983080000000001</v>
      </c>
      <c r="H1453">
        <v>4.0928750000000003</v>
      </c>
      <c r="I1453">
        <v>68</v>
      </c>
      <c r="J1453" t="s">
        <v>4440</v>
      </c>
      <c r="P1453" t="b">
        <f t="shared" si="66"/>
        <v>0</v>
      </c>
      <c r="Q1453" t="b">
        <f t="shared" si="67"/>
        <v>0</v>
      </c>
      <c r="R1453" t="b">
        <f t="shared" si="68"/>
        <v>0</v>
      </c>
    </row>
    <row r="1454" spans="1:18" x14ac:dyDescent="0.25">
      <c r="A1454" t="s">
        <v>472</v>
      </c>
      <c r="B1454" t="s">
        <v>1973</v>
      </c>
      <c r="C1454" t="s">
        <v>3462</v>
      </c>
      <c r="D1454">
        <v>3.4116503008999999</v>
      </c>
      <c r="E1454">
        <v>7.4202093008999999</v>
      </c>
      <c r="F1454">
        <v>4.008559</v>
      </c>
      <c r="G1454">
        <v>-1.2025779999999999</v>
      </c>
      <c r="H1454">
        <v>2.8059810000000001</v>
      </c>
      <c r="I1454">
        <v>66</v>
      </c>
      <c r="J1454" t="s">
        <v>4440</v>
      </c>
      <c r="P1454" t="b">
        <f t="shared" si="66"/>
        <v>0</v>
      </c>
      <c r="Q1454" t="b">
        <f t="shared" si="67"/>
        <v>0</v>
      </c>
      <c r="R1454" t="b">
        <f t="shared" si="68"/>
        <v>0</v>
      </c>
    </row>
    <row r="1455" spans="1:18" x14ac:dyDescent="0.25">
      <c r="A1455" t="s">
        <v>4753</v>
      </c>
      <c r="B1455" t="s">
        <v>5480</v>
      </c>
      <c r="C1455" t="s">
        <v>5481</v>
      </c>
      <c r="D1455">
        <v>4.2983474786999896</v>
      </c>
      <c r="E1455">
        <v>6.1838704786999896</v>
      </c>
      <c r="F1455">
        <v>1.8855230000000001</v>
      </c>
      <c r="G1455">
        <v>-0.21304899999999999</v>
      </c>
      <c r="H1455">
        <v>1.672474</v>
      </c>
      <c r="I1455">
        <v>64</v>
      </c>
      <c r="J1455" t="s">
        <v>4440</v>
      </c>
      <c r="P1455" t="b">
        <f t="shared" si="66"/>
        <v>0</v>
      </c>
      <c r="Q1455" t="b">
        <f t="shared" si="67"/>
        <v>0</v>
      </c>
      <c r="R1455" t="b">
        <f t="shared" si="68"/>
        <v>0</v>
      </c>
    </row>
    <row r="1456" spans="1:18" x14ac:dyDescent="0.25">
      <c r="A1456" t="s">
        <v>1218</v>
      </c>
      <c r="B1456" t="s">
        <v>2216</v>
      </c>
      <c r="C1456" t="s">
        <v>3702</v>
      </c>
      <c r="D1456">
        <v>4.0831273372999997</v>
      </c>
      <c r="E1456">
        <v>5.8428553372999996</v>
      </c>
      <c r="F1456">
        <v>1.759728</v>
      </c>
      <c r="G1456">
        <v>0.20599500000000001</v>
      </c>
      <c r="H1456">
        <v>1.9657230000000001</v>
      </c>
      <c r="I1456">
        <v>128</v>
      </c>
      <c r="J1456" t="s">
        <v>4440</v>
      </c>
      <c r="P1456" t="b">
        <f t="shared" si="66"/>
        <v>0</v>
      </c>
      <c r="Q1456" t="b">
        <f t="shared" si="67"/>
        <v>0</v>
      </c>
      <c r="R1456" t="b">
        <f t="shared" si="68"/>
        <v>0</v>
      </c>
    </row>
    <row r="1457" spans="1:18" x14ac:dyDescent="0.25">
      <c r="A1457" t="s">
        <v>333</v>
      </c>
      <c r="B1457" t="s">
        <v>2802</v>
      </c>
      <c r="C1457" t="s">
        <v>4266</v>
      </c>
      <c r="D1457">
        <v>2.8339599693999902</v>
      </c>
      <c r="E1457">
        <v>6.7890369693999997</v>
      </c>
      <c r="F1457">
        <v>3.9550770000000002</v>
      </c>
      <c r="G1457">
        <v>-0.69664999999999999</v>
      </c>
      <c r="H1457">
        <v>3.2584270000000002</v>
      </c>
      <c r="I1457">
        <v>47</v>
      </c>
      <c r="J1457" t="s">
        <v>4440</v>
      </c>
      <c r="P1457" t="b">
        <f t="shared" si="66"/>
        <v>0</v>
      </c>
      <c r="Q1457" t="b">
        <f t="shared" si="67"/>
        <v>0</v>
      </c>
      <c r="R1457" t="b">
        <f t="shared" si="68"/>
        <v>0</v>
      </c>
    </row>
    <row r="1458" spans="1:18" x14ac:dyDescent="0.25">
      <c r="A1458" t="s">
        <v>939</v>
      </c>
      <c r="B1458" t="s">
        <v>2270</v>
      </c>
      <c r="C1458" t="s">
        <v>3754</v>
      </c>
      <c r="D1458">
        <v>3.78670706329999</v>
      </c>
      <c r="E1458">
        <v>5.5180000632999997</v>
      </c>
      <c r="F1458">
        <v>1.731293</v>
      </c>
      <c r="G1458">
        <v>0.51105100000000003</v>
      </c>
      <c r="H1458">
        <v>2.2423440000000001</v>
      </c>
      <c r="I1458">
        <v>116</v>
      </c>
      <c r="J1458" t="s">
        <v>4440</v>
      </c>
      <c r="P1458" t="b">
        <f t="shared" si="66"/>
        <v>0</v>
      </c>
      <c r="Q1458" t="b">
        <f t="shared" si="67"/>
        <v>0</v>
      </c>
      <c r="R1458" t="b">
        <f t="shared" si="68"/>
        <v>0</v>
      </c>
    </row>
    <row r="1459" spans="1:18" x14ac:dyDescent="0.25">
      <c r="A1459" t="s">
        <v>4943</v>
      </c>
      <c r="B1459" t="s">
        <v>5054</v>
      </c>
      <c r="C1459" t="s">
        <v>5055</v>
      </c>
      <c r="D1459">
        <v>4.1287903876999996</v>
      </c>
      <c r="E1459">
        <v>6.1143153876999996</v>
      </c>
      <c r="F1459">
        <v>1.985525</v>
      </c>
      <c r="G1459">
        <v>-0.25676900000000002</v>
      </c>
      <c r="H1459">
        <v>1.728756</v>
      </c>
      <c r="I1459">
        <v>120</v>
      </c>
      <c r="J1459" t="s">
        <v>4440</v>
      </c>
      <c r="P1459" t="b">
        <f t="shared" si="66"/>
        <v>0</v>
      </c>
      <c r="Q1459" t="b">
        <f t="shared" si="67"/>
        <v>0</v>
      </c>
      <c r="R1459" t="b">
        <f t="shared" si="68"/>
        <v>0</v>
      </c>
    </row>
    <row r="1460" spans="1:18" x14ac:dyDescent="0.25">
      <c r="A1460" t="s">
        <v>320</v>
      </c>
      <c r="B1460" t="s">
        <v>2734</v>
      </c>
      <c r="C1460" t="s">
        <v>4201</v>
      </c>
      <c r="D1460">
        <v>2.46351435149999</v>
      </c>
      <c r="E1460">
        <v>4.8040993514999997</v>
      </c>
      <c r="F1460">
        <v>2.3405849999999999</v>
      </c>
      <c r="G1460">
        <v>0.98545199999999999</v>
      </c>
      <c r="H1460">
        <v>3.3260369999999999</v>
      </c>
      <c r="I1460">
        <v>48</v>
      </c>
      <c r="J1460" t="s">
        <v>4440</v>
      </c>
      <c r="P1460" t="b">
        <f t="shared" si="66"/>
        <v>0</v>
      </c>
      <c r="Q1460" t="b">
        <f t="shared" si="67"/>
        <v>0</v>
      </c>
      <c r="R1460" t="b">
        <f t="shared" si="68"/>
        <v>0</v>
      </c>
    </row>
    <row r="1461" spans="1:18" x14ac:dyDescent="0.25">
      <c r="A1461" t="s">
        <v>208</v>
      </c>
      <c r="B1461" t="s">
        <v>1964</v>
      </c>
      <c r="C1461" t="s">
        <v>3453</v>
      </c>
      <c r="D1461">
        <v>2.8777404127000001</v>
      </c>
      <c r="E1461">
        <v>5.3419844126999996</v>
      </c>
      <c r="F1461">
        <v>2.4642439999999999</v>
      </c>
      <c r="G1461">
        <v>0.80327199999999999</v>
      </c>
      <c r="H1461">
        <v>3.2675160000000001</v>
      </c>
      <c r="I1461">
        <v>104</v>
      </c>
      <c r="J1461" t="s">
        <v>4440</v>
      </c>
      <c r="P1461" t="b">
        <f t="shared" si="66"/>
        <v>0</v>
      </c>
      <c r="Q1461" t="b">
        <f t="shared" si="67"/>
        <v>0</v>
      </c>
      <c r="R1461" t="b">
        <f t="shared" si="68"/>
        <v>0</v>
      </c>
    </row>
    <row r="1462" spans="1:18" x14ac:dyDescent="0.25">
      <c r="A1462" t="s">
        <v>1340</v>
      </c>
      <c r="B1462" t="s">
        <v>2916</v>
      </c>
      <c r="C1462" t="s">
        <v>4201</v>
      </c>
      <c r="D1462">
        <v>2.8331637691</v>
      </c>
      <c r="E1462">
        <v>5.0229057691000003</v>
      </c>
      <c r="F1462">
        <v>2.1897419999999999</v>
      </c>
      <c r="G1462">
        <v>1.143427</v>
      </c>
      <c r="H1462">
        <v>3.3331689999999998</v>
      </c>
      <c r="I1462">
        <v>48</v>
      </c>
      <c r="J1462" t="s">
        <v>4440</v>
      </c>
      <c r="P1462" t="b">
        <f t="shared" si="66"/>
        <v>0</v>
      </c>
      <c r="Q1462" t="b">
        <f t="shared" si="67"/>
        <v>0</v>
      </c>
      <c r="R1462" t="b">
        <f t="shared" si="68"/>
        <v>0</v>
      </c>
    </row>
    <row r="1463" spans="1:18" x14ac:dyDescent="0.25">
      <c r="A1463" t="s">
        <v>4946</v>
      </c>
      <c r="B1463" t="s">
        <v>5659</v>
      </c>
      <c r="C1463" t="s">
        <v>5660</v>
      </c>
      <c r="D1463">
        <v>2.9649864474999998</v>
      </c>
      <c r="E1463">
        <v>5.0473804475000001</v>
      </c>
      <c r="F1463">
        <v>2.0823939999999999</v>
      </c>
      <c r="G1463">
        <v>1.2314529999999999</v>
      </c>
      <c r="H1463">
        <v>3.313847</v>
      </c>
      <c r="I1463">
        <v>96</v>
      </c>
      <c r="J1463" t="s">
        <v>4440</v>
      </c>
      <c r="P1463" t="b">
        <f t="shared" si="66"/>
        <v>0</v>
      </c>
      <c r="Q1463" t="b">
        <f t="shared" si="67"/>
        <v>0</v>
      </c>
      <c r="R1463" t="b">
        <f t="shared" si="68"/>
        <v>0</v>
      </c>
    </row>
    <row r="1464" spans="1:18" x14ac:dyDescent="0.25">
      <c r="A1464" t="s">
        <v>4818</v>
      </c>
      <c r="B1464" t="s">
        <v>5655</v>
      </c>
      <c r="C1464" t="s">
        <v>5656</v>
      </c>
      <c r="D1464">
        <v>2.2446344309999899</v>
      </c>
      <c r="E1464">
        <v>5.9350044309999896</v>
      </c>
      <c r="F1464">
        <v>3.6903699999999899</v>
      </c>
      <c r="G1464">
        <v>-1.508348</v>
      </c>
      <c r="H1464">
        <v>2.1820219999999999</v>
      </c>
      <c r="I1464">
        <v>286</v>
      </c>
      <c r="J1464" t="s">
        <v>4440</v>
      </c>
      <c r="P1464" t="b">
        <f t="shared" si="66"/>
        <v>0</v>
      </c>
      <c r="Q1464" t="b">
        <f t="shared" si="67"/>
        <v>0</v>
      </c>
      <c r="R1464" t="b">
        <f t="shared" si="68"/>
        <v>0</v>
      </c>
    </row>
    <row r="1465" spans="1:18" x14ac:dyDescent="0.25">
      <c r="A1465" t="s">
        <v>4813</v>
      </c>
      <c r="B1465" t="s">
        <v>5150</v>
      </c>
      <c r="C1465" t="s">
        <v>5151</v>
      </c>
      <c r="D1465">
        <v>2.5131492465999998</v>
      </c>
      <c r="E1465">
        <v>5.1265482465999996</v>
      </c>
      <c r="F1465">
        <v>2.6133989999999998</v>
      </c>
      <c r="G1465">
        <v>-0.12386800000000001</v>
      </c>
      <c r="H1465">
        <v>2.4895309999999999</v>
      </c>
      <c r="I1465">
        <v>82</v>
      </c>
      <c r="J1465" t="s">
        <v>4440</v>
      </c>
      <c r="P1465" t="b">
        <f t="shared" si="66"/>
        <v>0</v>
      </c>
      <c r="Q1465" t="b">
        <f t="shared" si="67"/>
        <v>0</v>
      </c>
      <c r="R1465" t="b">
        <f t="shared" si="68"/>
        <v>0</v>
      </c>
    </row>
    <row r="1466" spans="1:18" x14ac:dyDescent="0.25">
      <c r="A1466" t="s">
        <v>89</v>
      </c>
      <c r="B1466" t="s">
        <v>2773</v>
      </c>
      <c r="C1466" t="s">
        <v>4238</v>
      </c>
      <c r="D1466">
        <v>2.4191682550000002</v>
      </c>
      <c r="E1466">
        <v>6.5729012549999997</v>
      </c>
      <c r="F1466">
        <v>4.1537329999999999</v>
      </c>
      <c r="G1466">
        <v>5.6480000000000002E-3</v>
      </c>
      <c r="H1466">
        <v>4.1593809999999998</v>
      </c>
      <c r="I1466">
        <v>36</v>
      </c>
      <c r="J1466" t="s">
        <v>4440</v>
      </c>
      <c r="P1466" t="b">
        <f t="shared" si="66"/>
        <v>0</v>
      </c>
      <c r="Q1466" t="b">
        <f t="shared" si="67"/>
        <v>0</v>
      </c>
      <c r="R1466" t="b">
        <f t="shared" si="68"/>
        <v>0</v>
      </c>
    </row>
    <row r="1467" spans="1:18" x14ac:dyDescent="0.25">
      <c r="A1467" t="s">
        <v>5865</v>
      </c>
      <c r="B1467" t="s">
        <v>6184</v>
      </c>
      <c r="C1467" t="s">
        <v>6478</v>
      </c>
      <c r="D1467">
        <v>1.4167461316000001</v>
      </c>
      <c r="E1467">
        <v>6.4369311315999997</v>
      </c>
      <c r="F1467">
        <v>5.0201849999999997</v>
      </c>
      <c r="G1467">
        <v>-0.486898</v>
      </c>
      <c r="H1467">
        <v>4.5332869999999996</v>
      </c>
      <c r="I1467">
        <v>82</v>
      </c>
      <c r="J1467" t="s">
        <v>4440</v>
      </c>
      <c r="P1467" t="b">
        <f t="shared" si="66"/>
        <v>0</v>
      </c>
      <c r="Q1467" t="b">
        <f t="shared" si="67"/>
        <v>0</v>
      </c>
      <c r="R1467" t="b">
        <f t="shared" si="68"/>
        <v>0</v>
      </c>
    </row>
    <row r="1468" spans="1:18" x14ac:dyDescent="0.25">
      <c r="A1468" t="s">
        <v>1320</v>
      </c>
      <c r="B1468" t="s">
        <v>2466</v>
      </c>
      <c r="C1468" t="s">
        <v>3945</v>
      </c>
      <c r="D1468">
        <v>2.8328649639999899</v>
      </c>
      <c r="E1468">
        <v>6.3989139640000001</v>
      </c>
      <c r="F1468">
        <v>3.566049</v>
      </c>
      <c r="G1468">
        <v>-1.4121870000000001</v>
      </c>
      <c r="H1468">
        <v>2.1538620000000002</v>
      </c>
      <c r="I1468">
        <v>78</v>
      </c>
      <c r="J1468" t="s">
        <v>4440</v>
      </c>
      <c r="P1468" t="b">
        <f t="shared" si="66"/>
        <v>0</v>
      </c>
      <c r="Q1468" t="b">
        <f t="shared" si="67"/>
        <v>0</v>
      </c>
      <c r="R1468" t="b">
        <f t="shared" si="68"/>
        <v>0</v>
      </c>
    </row>
    <row r="1469" spans="1:18" x14ac:dyDescent="0.25">
      <c r="A1469" t="s">
        <v>5756</v>
      </c>
      <c r="B1469" t="s">
        <v>6075</v>
      </c>
      <c r="C1469" t="s">
        <v>3860</v>
      </c>
      <c r="D1469">
        <v>2.3030192152</v>
      </c>
      <c r="E1469">
        <v>5.9962182151999999</v>
      </c>
      <c r="F1469">
        <v>3.6931989999999999</v>
      </c>
      <c r="G1469">
        <v>-0.51738700000000004</v>
      </c>
      <c r="H1469">
        <v>3.1758120000000001</v>
      </c>
      <c r="I1469">
        <v>106</v>
      </c>
      <c r="J1469" t="s">
        <v>4440</v>
      </c>
      <c r="P1469" t="b">
        <f t="shared" si="66"/>
        <v>0</v>
      </c>
      <c r="Q1469" t="b">
        <f t="shared" si="67"/>
        <v>0</v>
      </c>
      <c r="R1469" t="b">
        <f t="shared" si="68"/>
        <v>0</v>
      </c>
    </row>
    <row r="1470" spans="1:18" x14ac:dyDescent="0.25">
      <c r="A1470" t="s">
        <v>1410</v>
      </c>
      <c r="B1470" t="s">
        <v>2690</v>
      </c>
      <c r="C1470" t="s">
        <v>4160</v>
      </c>
      <c r="D1470">
        <v>3.0988366996000001</v>
      </c>
      <c r="E1470">
        <v>6.4573466996000004</v>
      </c>
      <c r="F1470">
        <v>3.3585099999999999</v>
      </c>
      <c r="G1470">
        <v>0.11192100000000001</v>
      </c>
      <c r="H1470">
        <v>3.470431</v>
      </c>
      <c r="I1470">
        <v>49</v>
      </c>
      <c r="J1470" t="s">
        <v>4440</v>
      </c>
      <c r="P1470" t="b">
        <f t="shared" si="66"/>
        <v>0</v>
      </c>
      <c r="Q1470" t="b">
        <f t="shared" si="67"/>
        <v>0</v>
      </c>
      <c r="R1470" t="b">
        <f t="shared" si="68"/>
        <v>0</v>
      </c>
    </row>
    <row r="1471" spans="1:18" x14ac:dyDescent="0.25">
      <c r="A1471" t="s">
        <v>5882</v>
      </c>
      <c r="B1471" t="s">
        <v>6201</v>
      </c>
      <c r="C1471" t="s">
        <v>6494</v>
      </c>
      <c r="D1471">
        <v>2.4787647875999999</v>
      </c>
      <c r="E1471">
        <v>6.0438977875999997</v>
      </c>
      <c r="F1471">
        <v>3.5651329999999999</v>
      </c>
      <c r="G1471">
        <v>-2.384639</v>
      </c>
      <c r="H1471">
        <v>1.1804939999999999</v>
      </c>
      <c r="I1471">
        <v>136</v>
      </c>
      <c r="J1471" t="s">
        <v>4440</v>
      </c>
      <c r="P1471" t="b">
        <f t="shared" si="66"/>
        <v>0</v>
      </c>
      <c r="Q1471" t="b">
        <f t="shared" si="67"/>
        <v>0</v>
      </c>
      <c r="R1471" t="b">
        <f t="shared" si="68"/>
        <v>0</v>
      </c>
    </row>
    <row r="1472" spans="1:18" x14ac:dyDescent="0.25">
      <c r="A1472" t="s">
        <v>1110</v>
      </c>
      <c r="B1472" t="s">
        <v>2578</v>
      </c>
      <c r="C1472" t="s">
        <v>4053</v>
      </c>
      <c r="D1472">
        <v>3.0086922295999998</v>
      </c>
      <c r="E1472">
        <v>6.4351942295999898</v>
      </c>
      <c r="F1472">
        <v>3.4265019999999899</v>
      </c>
      <c r="G1472">
        <v>-4.8492889999999997</v>
      </c>
      <c r="H1472">
        <v>-1.422787</v>
      </c>
      <c r="I1472">
        <v>156</v>
      </c>
      <c r="J1472" t="s">
        <v>4440</v>
      </c>
      <c r="P1472" t="b">
        <f t="shared" si="66"/>
        <v>0</v>
      </c>
      <c r="Q1472" t="b">
        <f t="shared" si="67"/>
        <v>0</v>
      </c>
      <c r="R1472" t="b">
        <f t="shared" si="68"/>
        <v>0</v>
      </c>
    </row>
    <row r="1473" spans="1:18" x14ac:dyDescent="0.25">
      <c r="A1473" t="s">
        <v>5835</v>
      </c>
      <c r="B1473" t="s">
        <v>6154</v>
      </c>
      <c r="C1473" t="s">
        <v>6450</v>
      </c>
      <c r="D1473">
        <v>1.6401049124</v>
      </c>
      <c r="E1473">
        <v>5.7519629123999998</v>
      </c>
      <c r="F1473">
        <v>4.1118579999999998</v>
      </c>
      <c r="G1473">
        <v>-2.460791</v>
      </c>
      <c r="H1473">
        <v>1.6510670000000001</v>
      </c>
      <c r="I1473">
        <v>94</v>
      </c>
      <c r="J1473" t="s">
        <v>4440</v>
      </c>
      <c r="P1473" t="b">
        <f t="shared" si="66"/>
        <v>0</v>
      </c>
      <c r="Q1473" t="b">
        <f t="shared" si="67"/>
        <v>0</v>
      </c>
      <c r="R1473" t="b">
        <f t="shared" si="68"/>
        <v>0</v>
      </c>
    </row>
    <row r="1474" spans="1:18" x14ac:dyDescent="0.25">
      <c r="A1474" t="s">
        <v>5897</v>
      </c>
      <c r="B1474" t="s">
        <v>6216</v>
      </c>
      <c r="C1474" t="s">
        <v>6507</v>
      </c>
      <c r="D1474">
        <v>3.1962016421000001</v>
      </c>
      <c r="E1474">
        <v>6.1087146420999998</v>
      </c>
      <c r="F1474">
        <v>2.9125129999999899</v>
      </c>
      <c r="G1474">
        <v>-1.51274</v>
      </c>
      <c r="H1474">
        <v>1.3997729999999999</v>
      </c>
      <c r="I1474">
        <v>153</v>
      </c>
      <c r="J1474" t="s">
        <v>4440</v>
      </c>
      <c r="P1474" t="b">
        <f t="shared" si="66"/>
        <v>0</v>
      </c>
      <c r="Q1474" t="b">
        <f t="shared" si="67"/>
        <v>0</v>
      </c>
      <c r="R1474" t="b">
        <f t="shared" si="68"/>
        <v>0</v>
      </c>
    </row>
    <row r="1475" spans="1:18" x14ac:dyDescent="0.25">
      <c r="A1475" t="s">
        <v>1235</v>
      </c>
      <c r="B1475" t="s">
        <v>2664</v>
      </c>
      <c r="C1475" t="s">
        <v>4134</v>
      </c>
      <c r="D1475">
        <v>3.5006010176000002</v>
      </c>
      <c r="E1475">
        <v>7.2376530175999996</v>
      </c>
      <c r="F1475">
        <v>3.7370519999999998</v>
      </c>
      <c r="G1475">
        <v>-1.5125390000000001</v>
      </c>
      <c r="H1475">
        <v>2.224513</v>
      </c>
      <c r="I1475">
        <v>82</v>
      </c>
      <c r="J1475" t="s">
        <v>4440</v>
      </c>
      <c r="P1475" t="b">
        <f t="shared" ref="P1475:P1538" si="69">IF(AND($M$5 &lt; -D1475, $M$4 &gt; -E1475, F1475 &gt; 1.9, F1475 &lt; 2.5), TRUE, FALSE)</f>
        <v>0</v>
      </c>
      <c r="Q1475" t="b">
        <f t="shared" ref="Q1475:Q1538" si="70">IF(AND($M$6 &lt; -D1475, $M$4 &gt; -E1475, F1475 &gt; 1.9, F1475 &lt; 2.5), TRUE, FALSE)</f>
        <v>0</v>
      </c>
      <c r="R1475" t="b">
        <f t="shared" ref="R1475:R1538" si="71">IF(AND($M$7 &lt; -D1475, $M$4 &gt; -E1475, F1475 &gt; 1.9, F1475 &lt; 2.5), TRUE, FALSE)</f>
        <v>0</v>
      </c>
    </row>
    <row r="1476" spans="1:18" x14ac:dyDescent="0.25">
      <c r="A1476" t="s">
        <v>4799</v>
      </c>
      <c r="B1476" t="s">
        <v>5491</v>
      </c>
      <c r="C1476" t="s">
        <v>5492</v>
      </c>
      <c r="D1476">
        <v>2.5369727741000001</v>
      </c>
      <c r="E1476">
        <v>6.1829907741000003</v>
      </c>
      <c r="F1476">
        <v>3.6460180000000002</v>
      </c>
      <c r="G1476">
        <v>-0.331563</v>
      </c>
      <c r="H1476">
        <v>3.3144550000000002</v>
      </c>
      <c r="I1476">
        <v>55</v>
      </c>
      <c r="J1476" t="s">
        <v>4440</v>
      </c>
      <c r="P1476" t="b">
        <f t="shared" si="69"/>
        <v>0</v>
      </c>
      <c r="Q1476" t="b">
        <f t="shared" si="70"/>
        <v>0</v>
      </c>
      <c r="R1476" t="b">
        <f t="shared" si="71"/>
        <v>0</v>
      </c>
    </row>
    <row r="1477" spans="1:18" x14ac:dyDescent="0.25">
      <c r="A1477" t="s">
        <v>151</v>
      </c>
      <c r="B1477" t="s">
        <v>2566</v>
      </c>
      <c r="C1477" t="s">
        <v>4041</v>
      </c>
      <c r="D1477">
        <v>3.42195536659999</v>
      </c>
      <c r="E1477">
        <v>6.1240173665999897</v>
      </c>
      <c r="F1477">
        <v>2.7020620000000002</v>
      </c>
      <c r="G1477">
        <v>0.42128700000000002</v>
      </c>
      <c r="H1477">
        <v>3.1233490000000002</v>
      </c>
      <c r="I1477">
        <v>138</v>
      </c>
      <c r="J1477" t="s">
        <v>4440</v>
      </c>
      <c r="P1477" t="b">
        <f t="shared" si="69"/>
        <v>0</v>
      </c>
      <c r="Q1477" t="b">
        <f t="shared" si="70"/>
        <v>0</v>
      </c>
      <c r="R1477" t="b">
        <f t="shared" si="71"/>
        <v>0</v>
      </c>
    </row>
    <row r="1478" spans="1:18" x14ac:dyDescent="0.25">
      <c r="A1478" t="s">
        <v>713</v>
      </c>
      <c r="B1478" t="s">
        <v>1677</v>
      </c>
      <c r="C1478" t="s">
        <v>3166</v>
      </c>
      <c r="D1478">
        <v>2.5727273452000001</v>
      </c>
      <c r="E1478">
        <v>5.9591543452</v>
      </c>
      <c r="F1478">
        <v>3.3864269999999999</v>
      </c>
      <c r="G1478">
        <v>-1.03992</v>
      </c>
      <c r="H1478">
        <v>2.3465069999999999</v>
      </c>
      <c r="I1478">
        <v>126</v>
      </c>
      <c r="J1478" t="s">
        <v>4440</v>
      </c>
      <c r="P1478" t="b">
        <f t="shared" si="69"/>
        <v>0</v>
      </c>
      <c r="Q1478" t="b">
        <f t="shared" si="70"/>
        <v>0</v>
      </c>
      <c r="R1478" t="b">
        <f t="shared" si="71"/>
        <v>0</v>
      </c>
    </row>
    <row r="1479" spans="1:18" x14ac:dyDescent="0.25">
      <c r="A1479" t="s">
        <v>5852</v>
      </c>
      <c r="B1479" t="s">
        <v>6171</v>
      </c>
      <c r="C1479" t="s">
        <v>6465</v>
      </c>
      <c r="D1479">
        <v>3.3391397153999902</v>
      </c>
      <c r="E1479">
        <v>6.4321117153999996</v>
      </c>
      <c r="F1479">
        <v>3.0929720000000001</v>
      </c>
      <c r="G1479">
        <v>-3.8268789999999999</v>
      </c>
      <c r="H1479">
        <v>-0.73390699999999998</v>
      </c>
      <c r="I1479">
        <v>152</v>
      </c>
      <c r="J1479" t="s">
        <v>4440</v>
      </c>
      <c r="P1479" t="b">
        <f t="shared" si="69"/>
        <v>0</v>
      </c>
      <c r="Q1479" t="b">
        <f t="shared" si="70"/>
        <v>0</v>
      </c>
      <c r="R1479" t="b">
        <f t="shared" si="71"/>
        <v>0</v>
      </c>
    </row>
    <row r="1480" spans="1:18" x14ac:dyDescent="0.25">
      <c r="A1480" t="s">
        <v>1232</v>
      </c>
      <c r="B1480" t="s">
        <v>2661</v>
      </c>
      <c r="C1480" t="s">
        <v>4131</v>
      </c>
      <c r="D1480">
        <v>3.2995780549999898</v>
      </c>
      <c r="E1480">
        <v>7.0078390549999998</v>
      </c>
      <c r="F1480">
        <v>3.7082609999999998</v>
      </c>
      <c r="G1480">
        <v>-0.87870199999999998</v>
      </c>
      <c r="H1480">
        <v>2.8295590000000002</v>
      </c>
      <c r="I1480">
        <v>72</v>
      </c>
      <c r="J1480" t="s">
        <v>4440</v>
      </c>
      <c r="P1480" t="b">
        <f t="shared" si="69"/>
        <v>0</v>
      </c>
      <c r="Q1480" t="b">
        <f t="shared" si="70"/>
        <v>0</v>
      </c>
      <c r="R1480" t="b">
        <f t="shared" si="71"/>
        <v>0</v>
      </c>
    </row>
    <row r="1481" spans="1:18" x14ac:dyDescent="0.25">
      <c r="A1481" t="s">
        <v>708</v>
      </c>
      <c r="B1481" t="s">
        <v>2251</v>
      </c>
      <c r="C1481" t="s">
        <v>3736</v>
      </c>
      <c r="D1481">
        <v>3.4298866307999898</v>
      </c>
      <c r="E1481">
        <v>6.6419136307999898</v>
      </c>
      <c r="F1481">
        <v>3.212027</v>
      </c>
      <c r="G1481">
        <v>-2.8934500000000001</v>
      </c>
      <c r="H1481">
        <v>0.318577</v>
      </c>
      <c r="I1481">
        <v>150</v>
      </c>
      <c r="J1481" t="s">
        <v>4440</v>
      </c>
      <c r="P1481" t="b">
        <f t="shared" si="69"/>
        <v>0</v>
      </c>
      <c r="Q1481" t="b">
        <f t="shared" si="70"/>
        <v>0</v>
      </c>
      <c r="R1481" t="b">
        <f t="shared" si="71"/>
        <v>0</v>
      </c>
    </row>
    <row r="1482" spans="1:18" x14ac:dyDescent="0.25">
      <c r="A1482" t="s">
        <v>5952</v>
      </c>
      <c r="B1482" t="s">
        <v>6271</v>
      </c>
      <c r="C1482" t="s">
        <v>6558</v>
      </c>
      <c r="D1482">
        <v>2.8777200955</v>
      </c>
      <c r="E1482">
        <v>6.0720970955000002</v>
      </c>
      <c r="F1482">
        <v>3.1943769999999998</v>
      </c>
      <c r="G1482">
        <v>-0.12993299999999999</v>
      </c>
      <c r="H1482">
        <v>3.0644439999999999</v>
      </c>
      <c r="I1482">
        <v>92</v>
      </c>
      <c r="J1482" t="s">
        <v>4440</v>
      </c>
      <c r="P1482" t="b">
        <f t="shared" si="69"/>
        <v>0</v>
      </c>
      <c r="Q1482" t="b">
        <f t="shared" si="70"/>
        <v>0</v>
      </c>
      <c r="R1482" t="b">
        <f t="shared" si="71"/>
        <v>0</v>
      </c>
    </row>
    <row r="1483" spans="1:18" x14ac:dyDescent="0.25">
      <c r="A1483" t="s">
        <v>297</v>
      </c>
      <c r="B1483" t="s">
        <v>2592</v>
      </c>
      <c r="C1483" t="s">
        <v>4065</v>
      </c>
      <c r="D1483">
        <v>3.0163085060000001</v>
      </c>
      <c r="E1483">
        <v>5.5725675060000004</v>
      </c>
      <c r="F1483">
        <v>2.5562589999999998</v>
      </c>
      <c r="G1483">
        <v>0.21071100000000001</v>
      </c>
      <c r="H1483">
        <v>2.7669700000000002</v>
      </c>
      <c r="I1483">
        <v>54</v>
      </c>
      <c r="J1483" t="s">
        <v>4440</v>
      </c>
      <c r="P1483" t="b">
        <f t="shared" si="69"/>
        <v>0</v>
      </c>
      <c r="Q1483" t="b">
        <f t="shared" si="70"/>
        <v>0</v>
      </c>
      <c r="R1483" t="b">
        <f t="shared" si="71"/>
        <v>0</v>
      </c>
    </row>
    <row r="1484" spans="1:18" x14ac:dyDescent="0.25">
      <c r="A1484" t="s">
        <v>172</v>
      </c>
      <c r="B1484" t="s">
        <v>1933</v>
      </c>
      <c r="C1484" t="s">
        <v>3422</v>
      </c>
      <c r="D1484">
        <v>3.0929856362999999</v>
      </c>
      <c r="E1484">
        <v>5.1804926363000003</v>
      </c>
      <c r="F1484">
        <v>2.087507</v>
      </c>
      <c r="G1484">
        <v>0.31800699999999998</v>
      </c>
      <c r="H1484">
        <v>2.4055140000000002</v>
      </c>
      <c r="I1484">
        <v>96</v>
      </c>
      <c r="J1484" t="s">
        <v>4440</v>
      </c>
      <c r="P1484" t="b">
        <f t="shared" si="69"/>
        <v>0</v>
      </c>
      <c r="Q1484" t="b">
        <f t="shared" si="70"/>
        <v>0</v>
      </c>
      <c r="R1484" t="b">
        <f t="shared" si="71"/>
        <v>0</v>
      </c>
    </row>
    <row r="1485" spans="1:18" x14ac:dyDescent="0.25">
      <c r="A1485" t="s">
        <v>260</v>
      </c>
      <c r="B1485" t="s">
        <v>1845</v>
      </c>
      <c r="C1485" t="s">
        <v>3334</v>
      </c>
      <c r="D1485">
        <v>3.4512652215999999</v>
      </c>
      <c r="E1485">
        <v>5.8627152216000002</v>
      </c>
      <c r="F1485">
        <v>2.4114499999999999</v>
      </c>
      <c r="G1485">
        <v>-0.809056</v>
      </c>
      <c r="H1485">
        <v>1.6023940000000001</v>
      </c>
      <c r="I1485">
        <v>68</v>
      </c>
      <c r="J1485" t="s">
        <v>4440</v>
      </c>
      <c r="P1485" t="b">
        <f t="shared" si="69"/>
        <v>1</v>
      </c>
      <c r="Q1485" t="b">
        <f t="shared" si="70"/>
        <v>1</v>
      </c>
      <c r="R1485" t="b">
        <f t="shared" si="71"/>
        <v>0</v>
      </c>
    </row>
    <row r="1486" spans="1:18" x14ac:dyDescent="0.25">
      <c r="A1486" t="s">
        <v>959</v>
      </c>
      <c r="B1486" t="s">
        <v>1710</v>
      </c>
      <c r="C1486" t="s">
        <v>3199</v>
      </c>
      <c r="D1486">
        <v>3.5717697636999901</v>
      </c>
      <c r="E1486">
        <v>5.4845227636999896</v>
      </c>
      <c r="F1486">
        <v>1.9127529999999999</v>
      </c>
      <c r="G1486">
        <v>-0.78724499999999997</v>
      </c>
      <c r="H1486">
        <v>1.125508</v>
      </c>
      <c r="I1486">
        <v>140</v>
      </c>
      <c r="J1486" t="s">
        <v>4440</v>
      </c>
      <c r="P1486" t="b">
        <f t="shared" si="69"/>
        <v>0</v>
      </c>
      <c r="Q1486" t="b">
        <f t="shared" si="70"/>
        <v>0</v>
      </c>
      <c r="R1486" t="b">
        <f t="shared" si="71"/>
        <v>0</v>
      </c>
    </row>
    <row r="1487" spans="1:18" x14ac:dyDescent="0.25">
      <c r="A1487" t="s">
        <v>1230</v>
      </c>
      <c r="B1487" t="s">
        <v>1948</v>
      </c>
      <c r="C1487" t="s">
        <v>3199</v>
      </c>
      <c r="D1487">
        <v>3.23557412359999</v>
      </c>
      <c r="E1487">
        <v>5.1356251235999997</v>
      </c>
      <c r="F1487">
        <v>1.9000509999999999</v>
      </c>
      <c r="G1487">
        <v>0.55826399999999998</v>
      </c>
      <c r="H1487">
        <v>2.4583149999999998</v>
      </c>
      <c r="I1487">
        <v>140</v>
      </c>
      <c r="J1487" t="s">
        <v>4440</v>
      </c>
      <c r="P1487" t="b">
        <f t="shared" si="69"/>
        <v>0</v>
      </c>
      <c r="Q1487" t="b">
        <f t="shared" si="70"/>
        <v>0</v>
      </c>
      <c r="R1487" t="b">
        <f t="shared" si="71"/>
        <v>0</v>
      </c>
    </row>
    <row r="1488" spans="1:18" x14ac:dyDescent="0.25">
      <c r="A1488" t="s">
        <v>1094</v>
      </c>
      <c r="B1488" t="s">
        <v>2086</v>
      </c>
      <c r="C1488" t="s">
        <v>3574</v>
      </c>
      <c r="D1488">
        <v>3.4227789356999998</v>
      </c>
      <c r="E1488">
        <v>5.4003269356999999</v>
      </c>
      <c r="F1488">
        <v>1.9775480000000001</v>
      </c>
      <c r="G1488">
        <v>-0.64627699999999999</v>
      </c>
      <c r="H1488">
        <v>1.3312710000000001</v>
      </c>
      <c r="I1488">
        <v>140</v>
      </c>
      <c r="J1488" t="s">
        <v>4440</v>
      </c>
      <c r="P1488" t="b">
        <f t="shared" si="69"/>
        <v>0</v>
      </c>
      <c r="Q1488" t="b">
        <f t="shared" si="70"/>
        <v>0</v>
      </c>
      <c r="R1488" t="b">
        <f t="shared" si="71"/>
        <v>0</v>
      </c>
    </row>
    <row r="1489" spans="1:18" x14ac:dyDescent="0.25">
      <c r="A1489" t="s">
        <v>570</v>
      </c>
      <c r="B1489" t="s">
        <v>2938</v>
      </c>
      <c r="C1489" t="s">
        <v>4395</v>
      </c>
      <c r="D1489">
        <v>3.3665767771999899</v>
      </c>
      <c r="E1489">
        <v>5.8501127771999997</v>
      </c>
      <c r="F1489">
        <v>2.483536</v>
      </c>
      <c r="G1489">
        <v>-0.100522</v>
      </c>
      <c r="H1489">
        <v>2.3830140000000002</v>
      </c>
      <c r="I1489">
        <v>132</v>
      </c>
      <c r="J1489" t="s">
        <v>4440</v>
      </c>
      <c r="P1489" t="b">
        <f t="shared" si="69"/>
        <v>1</v>
      </c>
      <c r="Q1489" t="b">
        <f t="shared" si="70"/>
        <v>1</v>
      </c>
      <c r="R1489" t="b">
        <f t="shared" si="71"/>
        <v>1</v>
      </c>
    </row>
    <row r="1490" spans="1:18" x14ac:dyDescent="0.25">
      <c r="A1490" t="s">
        <v>1146</v>
      </c>
      <c r="B1490" t="s">
        <v>2404</v>
      </c>
      <c r="C1490" t="s">
        <v>3671</v>
      </c>
      <c r="D1490">
        <v>2.98710356279999</v>
      </c>
      <c r="E1490">
        <v>5.3435145627999896</v>
      </c>
      <c r="F1490">
        <v>2.356411</v>
      </c>
      <c r="G1490">
        <v>0.391015</v>
      </c>
      <c r="H1490">
        <v>2.7474259999999999</v>
      </c>
      <c r="I1490">
        <v>240</v>
      </c>
      <c r="J1490" t="s">
        <v>4440</v>
      </c>
      <c r="P1490" t="b">
        <f t="shared" si="69"/>
        <v>0</v>
      </c>
      <c r="Q1490" t="b">
        <f t="shared" si="70"/>
        <v>0</v>
      </c>
      <c r="R1490" t="b">
        <f t="shared" si="71"/>
        <v>0</v>
      </c>
    </row>
    <row r="1491" spans="1:18" x14ac:dyDescent="0.25">
      <c r="A1491" t="s">
        <v>941</v>
      </c>
      <c r="B1491" t="s">
        <v>2078</v>
      </c>
      <c r="C1491" t="s">
        <v>3566</v>
      </c>
      <c r="D1491">
        <v>3.3329664784999999</v>
      </c>
      <c r="E1491">
        <v>5.7538644784999997</v>
      </c>
      <c r="F1491">
        <v>2.42089799999999</v>
      </c>
      <c r="G1491">
        <v>-2.0822409999999998</v>
      </c>
      <c r="H1491">
        <v>0.33865699999999999</v>
      </c>
      <c r="I1491">
        <v>90</v>
      </c>
      <c r="J1491" t="s">
        <v>4440</v>
      </c>
      <c r="P1491" t="b">
        <f t="shared" si="69"/>
        <v>1</v>
      </c>
      <c r="Q1491" t="b">
        <f t="shared" si="70"/>
        <v>1</v>
      </c>
      <c r="R1491" t="b">
        <f t="shared" si="71"/>
        <v>1</v>
      </c>
    </row>
    <row r="1492" spans="1:18" x14ac:dyDescent="0.25">
      <c r="A1492" t="s">
        <v>916</v>
      </c>
      <c r="B1492" t="s">
        <v>2408</v>
      </c>
      <c r="C1492" t="s">
        <v>3888</v>
      </c>
      <c r="D1492">
        <v>2.88532456859999</v>
      </c>
      <c r="E1492">
        <v>6.3389415686000001</v>
      </c>
      <c r="F1492">
        <v>3.4536169999999999</v>
      </c>
      <c r="G1492">
        <v>-0.709449</v>
      </c>
      <c r="H1492">
        <v>2.7441680000000002</v>
      </c>
      <c r="I1492">
        <v>72</v>
      </c>
      <c r="J1492" t="s">
        <v>4440</v>
      </c>
      <c r="P1492" t="b">
        <f t="shared" si="69"/>
        <v>0</v>
      </c>
      <c r="Q1492" t="b">
        <f t="shared" si="70"/>
        <v>0</v>
      </c>
      <c r="R1492" t="b">
        <f t="shared" si="71"/>
        <v>0</v>
      </c>
    </row>
    <row r="1493" spans="1:18" x14ac:dyDescent="0.25">
      <c r="A1493" t="s">
        <v>5860</v>
      </c>
      <c r="B1493" t="s">
        <v>6179</v>
      </c>
      <c r="C1493" t="s">
        <v>6473</v>
      </c>
      <c r="D1493">
        <v>2.6566230356999898</v>
      </c>
      <c r="E1493">
        <v>6.2359840356999996</v>
      </c>
      <c r="F1493">
        <v>3.579361</v>
      </c>
      <c r="G1493">
        <v>-1.0518240000000001</v>
      </c>
      <c r="H1493">
        <v>2.5275370000000001</v>
      </c>
      <c r="I1493">
        <v>58</v>
      </c>
      <c r="J1493" t="s">
        <v>4440</v>
      </c>
      <c r="P1493" t="b">
        <f t="shared" si="69"/>
        <v>0</v>
      </c>
      <c r="Q1493" t="b">
        <f t="shared" si="70"/>
        <v>0</v>
      </c>
      <c r="R1493" t="b">
        <f t="shared" si="71"/>
        <v>0</v>
      </c>
    </row>
    <row r="1494" spans="1:18" x14ac:dyDescent="0.25">
      <c r="A1494" t="s">
        <v>1201</v>
      </c>
      <c r="B1494" t="s">
        <v>1508</v>
      </c>
      <c r="C1494" t="s">
        <v>2997</v>
      </c>
      <c r="D1494">
        <v>3.3161864302999899</v>
      </c>
      <c r="E1494">
        <v>6.0578974302999997</v>
      </c>
      <c r="F1494">
        <v>2.741711</v>
      </c>
      <c r="G1494">
        <v>-0.102835</v>
      </c>
      <c r="H1494">
        <v>2.6388760000000002</v>
      </c>
      <c r="I1494">
        <v>74</v>
      </c>
      <c r="J1494" t="s">
        <v>4440</v>
      </c>
      <c r="P1494" t="b">
        <f t="shared" si="69"/>
        <v>0</v>
      </c>
      <c r="Q1494" t="b">
        <f t="shared" si="70"/>
        <v>0</v>
      </c>
      <c r="R1494" t="b">
        <f t="shared" si="71"/>
        <v>0</v>
      </c>
    </row>
    <row r="1495" spans="1:18" x14ac:dyDescent="0.25">
      <c r="A1495" t="s">
        <v>1154</v>
      </c>
      <c r="B1495" t="s">
        <v>2123</v>
      </c>
      <c r="C1495" t="s">
        <v>3610</v>
      </c>
      <c r="D1495">
        <v>3.0008914094999999</v>
      </c>
      <c r="E1495">
        <v>5.7514934095000001</v>
      </c>
      <c r="F1495">
        <v>2.7506020000000002</v>
      </c>
      <c r="G1495">
        <v>0.31300099999999997</v>
      </c>
      <c r="H1495">
        <v>3.0636030000000001</v>
      </c>
      <c r="I1495">
        <v>128</v>
      </c>
      <c r="J1495" t="s">
        <v>4440</v>
      </c>
      <c r="P1495" t="b">
        <f t="shared" si="69"/>
        <v>0</v>
      </c>
      <c r="Q1495" t="b">
        <f t="shared" si="70"/>
        <v>0</v>
      </c>
      <c r="R1495" t="b">
        <f t="shared" si="71"/>
        <v>0</v>
      </c>
    </row>
    <row r="1496" spans="1:18" x14ac:dyDescent="0.25">
      <c r="A1496" t="s">
        <v>1158</v>
      </c>
      <c r="B1496" t="s">
        <v>2059</v>
      </c>
      <c r="C1496" t="s">
        <v>3548</v>
      </c>
      <c r="D1496">
        <v>1.86143875709999</v>
      </c>
      <c r="E1496">
        <v>6.0646247570999998</v>
      </c>
      <c r="F1496">
        <v>4.2031859999999996</v>
      </c>
      <c r="G1496">
        <v>-0.86778200000000005</v>
      </c>
      <c r="H1496">
        <v>3.335404</v>
      </c>
      <c r="I1496">
        <v>110</v>
      </c>
      <c r="J1496" t="s">
        <v>4440</v>
      </c>
      <c r="P1496" t="b">
        <f t="shared" si="69"/>
        <v>0</v>
      </c>
      <c r="Q1496" t="b">
        <f t="shared" si="70"/>
        <v>0</v>
      </c>
      <c r="R1496" t="b">
        <f t="shared" si="71"/>
        <v>0</v>
      </c>
    </row>
    <row r="1497" spans="1:18" x14ac:dyDescent="0.25">
      <c r="A1497" t="s">
        <v>97</v>
      </c>
      <c r="B1497" t="s">
        <v>1797</v>
      </c>
      <c r="C1497" t="s">
        <v>3286</v>
      </c>
      <c r="D1497">
        <v>2.8595638146999902</v>
      </c>
      <c r="E1497">
        <v>5.7915928146999898</v>
      </c>
      <c r="F1497">
        <v>2.932029</v>
      </c>
      <c r="G1497">
        <v>-0.27395999999999998</v>
      </c>
      <c r="H1497">
        <v>2.6580689999999998</v>
      </c>
      <c r="I1497">
        <v>90</v>
      </c>
      <c r="J1497" t="s">
        <v>4440</v>
      </c>
      <c r="P1497" t="b">
        <f t="shared" si="69"/>
        <v>0</v>
      </c>
      <c r="Q1497" t="b">
        <f t="shared" si="70"/>
        <v>0</v>
      </c>
      <c r="R1497" t="b">
        <f t="shared" si="71"/>
        <v>0</v>
      </c>
    </row>
    <row r="1498" spans="1:18" x14ac:dyDescent="0.25">
      <c r="A1498" t="s">
        <v>735</v>
      </c>
      <c r="B1498" t="s">
        <v>1966</v>
      </c>
      <c r="C1498" t="s">
        <v>3455</v>
      </c>
      <c r="D1498">
        <v>1.2649963389999901</v>
      </c>
      <c r="E1498">
        <v>3.3942993389999998</v>
      </c>
      <c r="F1498">
        <v>2.1293030000000002</v>
      </c>
      <c r="G1498">
        <v>0.20588600000000001</v>
      </c>
      <c r="H1498">
        <v>2.3351890000000002</v>
      </c>
      <c r="I1498">
        <v>60</v>
      </c>
      <c r="J1498" t="s">
        <v>4440</v>
      </c>
      <c r="P1498" t="b">
        <f t="shared" si="69"/>
        <v>0</v>
      </c>
      <c r="Q1498" t="b">
        <f t="shared" si="70"/>
        <v>0</v>
      </c>
      <c r="R1498" t="b">
        <f t="shared" si="71"/>
        <v>0</v>
      </c>
    </row>
    <row r="1499" spans="1:18" x14ac:dyDescent="0.25">
      <c r="A1499" t="s">
        <v>470</v>
      </c>
      <c r="B1499" t="s">
        <v>2155</v>
      </c>
      <c r="C1499" t="s">
        <v>3642</v>
      </c>
      <c r="D1499">
        <v>2.9226709013000001</v>
      </c>
      <c r="E1499">
        <v>5.7257739013000002</v>
      </c>
      <c r="F1499">
        <v>2.8031030000000001</v>
      </c>
      <c r="G1499">
        <v>-0.27273799999999998</v>
      </c>
      <c r="H1499">
        <v>2.5303650000000002</v>
      </c>
      <c r="I1499">
        <v>100</v>
      </c>
      <c r="J1499" t="s">
        <v>4440</v>
      </c>
      <c r="P1499" t="b">
        <f t="shared" si="69"/>
        <v>0</v>
      </c>
      <c r="Q1499" t="b">
        <f t="shared" si="70"/>
        <v>0</v>
      </c>
      <c r="R1499" t="b">
        <f t="shared" si="71"/>
        <v>0</v>
      </c>
    </row>
    <row r="1500" spans="1:18" x14ac:dyDescent="0.25">
      <c r="A1500" t="s">
        <v>305</v>
      </c>
      <c r="B1500" t="s">
        <v>1926</v>
      </c>
      <c r="C1500" t="s">
        <v>3415</v>
      </c>
      <c r="D1500">
        <v>3.6729733327999998</v>
      </c>
      <c r="E1500">
        <v>5.7579293327999999</v>
      </c>
      <c r="F1500">
        <v>2.084956</v>
      </c>
      <c r="G1500">
        <v>1.5926689999999999</v>
      </c>
      <c r="H1500">
        <v>3.6776249999999999</v>
      </c>
      <c r="I1500">
        <v>92</v>
      </c>
      <c r="J1500" t="s">
        <v>4440</v>
      </c>
      <c r="P1500" t="b">
        <f t="shared" si="69"/>
        <v>1</v>
      </c>
      <c r="Q1500" t="b">
        <f t="shared" si="70"/>
        <v>0</v>
      </c>
      <c r="R1500" t="b">
        <f t="shared" si="71"/>
        <v>0</v>
      </c>
    </row>
    <row r="1501" spans="1:18" x14ac:dyDescent="0.25">
      <c r="A1501" t="s">
        <v>1312</v>
      </c>
      <c r="B1501" t="s">
        <v>1561</v>
      </c>
      <c r="C1501" t="s">
        <v>3050</v>
      </c>
      <c r="D1501">
        <v>3.0503191477999998</v>
      </c>
      <c r="E1501">
        <v>5.1486251477999998</v>
      </c>
      <c r="F1501">
        <v>2.098306</v>
      </c>
      <c r="G1501">
        <v>0.82474800000000004</v>
      </c>
      <c r="H1501">
        <v>2.923054</v>
      </c>
      <c r="I1501">
        <v>52</v>
      </c>
      <c r="J1501" t="s">
        <v>4440</v>
      </c>
      <c r="P1501" t="b">
        <f t="shared" si="69"/>
        <v>0</v>
      </c>
      <c r="Q1501" t="b">
        <f t="shared" si="70"/>
        <v>0</v>
      </c>
      <c r="R1501" t="b">
        <f t="shared" si="71"/>
        <v>0</v>
      </c>
    </row>
    <row r="1502" spans="1:18" x14ac:dyDescent="0.25">
      <c r="A1502" t="s">
        <v>177</v>
      </c>
      <c r="B1502" t="s">
        <v>2414</v>
      </c>
      <c r="C1502" t="s">
        <v>3014</v>
      </c>
      <c r="D1502">
        <v>3.2076888818999998</v>
      </c>
      <c r="E1502">
        <v>6.7537868819</v>
      </c>
      <c r="F1502">
        <v>3.54609799999999</v>
      </c>
      <c r="G1502">
        <v>-1.2523029999999999</v>
      </c>
      <c r="H1502">
        <v>2.2937949999999998</v>
      </c>
      <c r="I1502">
        <v>53</v>
      </c>
      <c r="J1502" t="s">
        <v>4440</v>
      </c>
      <c r="P1502" t="b">
        <f t="shared" si="69"/>
        <v>0</v>
      </c>
      <c r="Q1502" t="b">
        <f t="shared" si="70"/>
        <v>0</v>
      </c>
      <c r="R1502" t="b">
        <f t="shared" si="71"/>
        <v>0</v>
      </c>
    </row>
    <row r="1503" spans="1:18" x14ac:dyDescent="0.25">
      <c r="A1503" t="s">
        <v>1132</v>
      </c>
      <c r="B1503" t="s">
        <v>2775</v>
      </c>
      <c r="C1503" t="s">
        <v>4240</v>
      </c>
      <c r="D1503">
        <v>2.9339211361999902</v>
      </c>
      <c r="E1503">
        <v>6.5826531361999896</v>
      </c>
      <c r="F1503">
        <v>3.6487319999999999</v>
      </c>
      <c r="G1503">
        <v>-1.7150240000000001</v>
      </c>
      <c r="H1503">
        <v>1.933708</v>
      </c>
      <c r="I1503">
        <v>140</v>
      </c>
      <c r="J1503" t="s">
        <v>4440</v>
      </c>
      <c r="P1503" t="b">
        <f t="shared" si="69"/>
        <v>0</v>
      </c>
      <c r="Q1503" t="b">
        <f t="shared" si="70"/>
        <v>0</v>
      </c>
      <c r="R1503" t="b">
        <f t="shared" si="71"/>
        <v>0</v>
      </c>
    </row>
    <row r="1504" spans="1:18" x14ac:dyDescent="0.25">
      <c r="A1504" t="s">
        <v>5885</v>
      </c>
      <c r="B1504" t="s">
        <v>6204</v>
      </c>
      <c r="C1504" t="s">
        <v>6497</v>
      </c>
      <c r="D1504">
        <v>2.7869924825000001</v>
      </c>
      <c r="E1504">
        <v>6.7628254825000003</v>
      </c>
      <c r="F1504">
        <v>3.97583299999999</v>
      </c>
      <c r="G1504">
        <v>-2.1289829999999998</v>
      </c>
      <c r="H1504">
        <v>1.8468500000000001</v>
      </c>
      <c r="I1504">
        <v>210</v>
      </c>
      <c r="J1504" t="s">
        <v>4440</v>
      </c>
      <c r="P1504" t="b">
        <f t="shared" si="69"/>
        <v>0</v>
      </c>
      <c r="Q1504" t="b">
        <f t="shared" si="70"/>
        <v>0</v>
      </c>
      <c r="R1504" t="b">
        <f t="shared" si="71"/>
        <v>0</v>
      </c>
    </row>
    <row r="1505" spans="1:18" x14ac:dyDescent="0.25">
      <c r="A1505" t="s">
        <v>4810</v>
      </c>
      <c r="B1505" t="s">
        <v>5060</v>
      </c>
      <c r="C1505" t="s">
        <v>5061</v>
      </c>
      <c r="D1505">
        <v>3.2094476464000001</v>
      </c>
      <c r="E1505">
        <v>5.1490786463999996</v>
      </c>
      <c r="F1505">
        <v>1.9396310000000001</v>
      </c>
      <c r="G1505">
        <v>0.93406100000000003</v>
      </c>
      <c r="H1505">
        <v>2.8736920000000001</v>
      </c>
      <c r="I1505">
        <v>56</v>
      </c>
      <c r="J1505" t="s">
        <v>4440</v>
      </c>
      <c r="P1505" t="b">
        <f t="shared" si="69"/>
        <v>0</v>
      </c>
      <c r="Q1505" t="b">
        <f t="shared" si="70"/>
        <v>0</v>
      </c>
      <c r="R1505" t="b">
        <f t="shared" si="71"/>
        <v>0</v>
      </c>
    </row>
    <row r="1506" spans="1:18" x14ac:dyDescent="0.25">
      <c r="A1506" t="s">
        <v>527</v>
      </c>
      <c r="B1506" t="s">
        <v>2915</v>
      </c>
      <c r="C1506" t="s">
        <v>4375</v>
      </c>
      <c r="D1506">
        <v>2.0192576741999999</v>
      </c>
      <c r="E1506">
        <v>6.6187666741999998</v>
      </c>
      <c r="F1506">
        <v>4.5995089999999896</v>
      </c>
      <c r="G1506">
        <v>-1.227058</v>
      </c>
      <c r="H1506">
        <v>3.3724509999999999</v>
      </c>
      <c r="I1506">
        <v>60</v>
      </c>
      <c r="J1506" t="s">
        <v>4440</v>
      </c>
      <c r="P1506" t="b">
        <f t="shared" si="69"/>
        <v>0</v>
      </c>
      <c r="Q1506" t="b">
        <f t="shared" si="70"/>
        <v>0</v>
      </c>
      <c r="R1506" t="b">
        <f t="shared" si="71"/>
        <v>0</v>
      </c>
    </row>
    <row r="1507" spans="1:18" x14ac:dyDescent="0.25">
      <c r="A1507" t="s">
        <v>148</v>
      </c>
      <c r="B1507" t="s">
        <v>2433</v>
      </c>
      <c r="C1507" t="s">
        <v>3912</v>
      </c>
      <c r="D1507">
        <v>4.0203082559999999</v>
      </c>
      <c r="E1507">
        <v>5.9728782559999898</v>
      </c>
      <c r="F1507">
        <v>1.9525699999999999</v>
      </c>
      <c r="G1507">
        <v>-1.4581379999999999</v>
      </c>
      <c r="H1507">
        <v>0.49443199999999998</v>
      </c>
      <c r="I1507">
        <v>148</v>
      </c>
      <c r="J1507" t="s">
        <v>4440</v>
      </c>
      <c r="P1507" t="b">
        <f t="shared" si="69"/>
        <v>0</v>
      </c>
      <c r="Q1507" t="b">
        <f t="shared" si="70"/>
        <v>0</v>
      </c>
      <c r="R1507" t="b">
        <f t="shared" si="71"/>
        <v>0</v>
      </c>
    </row>
    <row r="1508" spans="1:18" x14ac:dyDescent="0.25">
      <c r="A1508" t="s">
        <v>1430</v>
      </c>
      <c r="B1508" t="s">
        <v>1601</v>
      </c>
      <c r="C1508" t="s">
        <v>3091</v>
      </c>
      <c r="D1508">
        <v>3.5886101796999998</v>
      </c>
      <c r="E1508">
        <v>5.7102881797</v>
      </c>
      <c r="F1508">
        <v>2.12167799999999</v>
      </c>
      <c r="G1508">
        <v>-0.13781199999999999</v>
      </c>
      <c r="H1508">
        <v>1.9838659999999999</v>
      </c>
      <c r="I1508">
        <v>104</v>
      </c>
      <c r="J1508" t="s">
        <v>4440</v>
      </c>
      <c r="P1508" t="b">
        <f t="shared" si="69"/>
        <v>1</v>
      </c>
      <c r="Q1508" t="b">
        <f t="shared" si="70"/>
        <v>1</v>
      </c>
      <c r="R1508" t="b">
        <f t="shared" si="71"/>
        <v>0</v>
      </c>
    </row>
    <row r="1509" spans="1:18" x14ac:dyDescent="0.25">
      <c r="A1509" t="s">
        <v>5816</v>
      </c>
      <c r="B1509" t="s">
        <v>6135</v>
      </c>
      <c r="C1509" t="s">
        <v>6431</v>
      </c>
      <c r="D1509">
        <v>3.8207528907999899</v>
      </c>
      <c r="E1509">
        <v>7.4829318907999998</v>
      </c>
      <c r="F1509">
        <v>3.6621790000000001</v>
      </c>
      <c r="G1509">
        <v>-1.8041750000000001</v>
      </c>
      <c r="H1509">
        <v>1.858004</v>
      </c>
      <c r="I1509">
        <v>180</v>
      </c>
      <c r="J1509" t="s">
        <v>4440</v>
      </c>
      <c r="P1509" t="b">
        <f t="shared" si="69"/>
        <v>0</v>
      </c>
      <c r="Q1509" t="b">
        <f t="shared" si="70"/>
        <v>0</v>
      </c>
      <c r="R1509" t="b">
        <f t="shared" si="71"/>
        <v>0</v>
      </c>
    </row>
    <row r="1510" spans="1:18" x14ac:dyDescent="0.25">
      <c r="A1510" t="s">
        <v>831</v>
      </c>
      <c r="B1510" t="s">
        <v>1570</v>
      </c>
      <c r="C1510" t="s">
        <v>3059</v>
      </c>
      <c r="D1510">
        <v>2.5275190048999998</v>
      </c>
      <c r="E1510">
        <v>5.4999250048999997</v>
      </c>
      <c r="F1510">
        <v>2.9724059999999999</v>
      </c>
      <c r="G1510">
        <v>-0.34874699999999997</v>
      </c>
      <c r="H1510">
        <v>2.623659</v>
      </c>
      <c r="I1510">
        <v>112</v>
      </c>
      <c r="J1510" t="s">
        <v>4440</v>
      </c>
      <c r="P1510" t="b">
        <f t="shared" si="69"/>
        <v>0</v>
      </c>
      <c r="Q1510" t="b">
        <f t="shared" si="70"/>
        <v>0</v>
      </c>
      <c r="R1510" t="b">
        <f t="shared" si="71"/>
        <v>0</v>
      </c>
    </row>
    <row r="1511" spans="1:18" x14ac:dyDescent="0.25">
      <c r="A1511" t="s">
        <v>954</v>
      </c>
      <c r="B1511" t="s">
        <v>2422</v>
      </c>
      <c r="C1511" t="s">
        <v>3901</v>
      </c>
      <c r="D1511">
        <v>2.0561226225000002</v>
      </c>
      <c r="E1511">
        <v>5.2976156225000004</v>
      </c>
      <c r="F1511">
        <v>3.24149299999999</v>
      </c>
      <c r="G1511">
        <v>-1.2140949999999999</v>
      </c>
      <c r="H1511">
        <v>2.0273979999999998</v>
      </c>
      <c r="I1511">
        <v>105</v>
      </c>
      <c r="J1511" t="s">
        <v>4440</v>
      </c>
      <c r="P1511" t="b">
        <f t="shared" si="69"/>
        <v>0</v>
      </c>
      <c r="Q1511" t="b">
        <f t="shared" si="70"/>
        <v>0</v>
      </c>
      <c r="R1511" t="b">
        <f t="shared" si="71"/>
        <v>0</v>
      </c>
    </row>
    <row r="1512" spans="1:18" x14ac:dyDescent="0.25">
      <c r="A1512" t="s">
        <v>5972</v>
      </c>
      <c r="B1512" t="s">
        <v>6291</v>
      </c>
      <c r="C1512" t="s">
        <v>6577</v>
      </c>
      <c r="D1512">
        <v>2.0811661871</v>
      </c>
      <c r="E1512">
        <v>5.0652361871</v>
      </c>
      <c r="F1512">
        <v>2.98407</v>
      </c>
      <c r="G1512">
        <v>0.27651799999999999</v>
      </c>
      <c r="H1512">
        <v>3.2605879999999998</v>
      </c>
      <c r="I1512">
        <v>120</v>
      </c>
      <c r="J1512" t="s">
        <v>4440</v>
      </c>
      <c r="P1512" t="b">
        <f t="shared" si="69"/>
        <v>0</v>
      </c>
      <c r="Q1512" t="b">
        <f t="shared" si="70"/>
        <v>0</v>
      </c>
      <c r="R1512" t="b">
        <f t="shared" si="71"/>
        <v>0</v>
      </c>
    </row>
    <row r="1513" spans="1:18" x14ac:dyDescent="0.25">
      <c r="A1513" t="s">
        <v>131</v>
      </c>
      <c r="B1513" t="s">
        <v>1940</v>
      </c>
      <c r="C1513" t="s">
        <v>3429</v>
      </c>
      <c r="D1513">
        <v>3.6390626192000002</v>
      </c>
      <c r="E1513">
        <v>6.1731496192000002</v>
      </c>
      <c r="F1513">
        <v>2.534087</v>
      </c>
      <c r="G1513">
        <v>0.85295399999999999</v>
      </c>
      <c r="H1513">
        <v>3.387041</v>
      </c>
      <c r="I1513">
        <v>68</v>
      </c>
      <c r="J1513" t="s">
        <v>4440</v>
      </c>
      <c r="P1513" t="b">
        <f t="shared" si="69"/>
        <v>0</v>
      </c>
      <c r="Q1513" t="b">
        <f t="shared" si="70"/>
        <v>0</v>
      </c>
      <c r="R1513" t="b">
        <f t="shared" si="71"/>
        <v>0</v>
      </c>
    </row>
    <row r="1514" spans="1:18" x14ac:dyDescent="0.25">
      <c r="A1514" t="s">
        <v>878</v>
      </c>
      <c r="B1514" t="s">
        <v>1666</v>
      </c>
      <c r="C1514" t="s">
        <v>3155</v>
      </c>
      <c r="D1514">
        <v>3.1428224139999998</v>
      </c>
      <c r="E1514">
        <v>5.4627884140000003</v>
      </c>
      <c r="F1514">
        <v>2.319966</v>
      </c>
      <c r="G1514">
        <v>1.0032399999999999</v>
      </c>
      <c r="H1514">
        <v>3.3232059999999999</v>
      </c>
      <c r="I1514">
        <v>104</v>
      </c>
      <c r="J1514" t="s">
        <v>4440</v>
      </c>
      <c r="P1514" t="b">
        <f t="shared" si="69"/>
        <v>0</v>
      </c>
      <c r="Q1514" t="b">
        <f t="shared" si="70"/>
        <v>0</v>
      </c>
      <c r="R1514" t="b">
        <f t="shared" si="71"/>
        <v>0</v>
      </c>
    </row>
    <row r="1515" spans="1:18" x14ac:dyDescent="0.25">
      <c r="A1515" t="s">
        <v>202</v>
      </c>
      <c r="B1515" t="s">
        <v>1679</v>
      </c>
      <c r="C1515" t="s">
        <v>3168</v>
      </c>
      <c r="D1515">
        <v>2.8425520548000001</v>
      </c>
      <c r="E1515">
        <v>5.4551920548000004</v>
      </c>
      <c r="F1515">
        <v>2.6126399999999999</v>
      </c>
      <c r="G1515">
        <v>0.14438999999999999</v>
      </c>
      <c r="H1515">
        <v>2.7570299999999999</v>
      </c>
      <c r="I1515">
        <v>96</v>
      </c>
      <c r="J1515" t="s">
        <v>4440</v>
      </c>
      <c r="P1515" t="b">
        <f t="shared" si="69"/>
        <v>0</v>
      </c>
      <c r="Q1515" t="b">
        <f t="shared" si="70"/>
        <v>0</v>
      </c>
      <c r="R1515" t="b">
        <f t="shared" si="71"/>
        <v>0</v>
      </c>
    </row>
    <row r="1516" spans="1:18" x14ac:dyDescent="0.25">
      <c r="A1516" t="s">
        <v>4953</v>
      </c>
      <c r="B1516" t="s">
        <v>5441</v>
      </c>
      <c r="C1516" t="s">
        <v>5442</v>
      </c>
      <c r="D1516">
        <v>2.8154760162999999</v>
      </c>
      <c r="E1516">
        <v>5.4354640163000001</v>
      </c>
      <c r="F1516">
        <v>2.6199880000000002</v>
      </c>
      <c r="G1516">
        <v>0.13941300000000001</v>
      </c>
      <c r="H1516">
        <v>2.759401</v>
      </c>
      <c r="I1516">
        <v>96</v>
      </c>
      <c r="J1516" t="s">
        <v>4440</v>
      </c>
      <c r="P1516" t="b">
        <f t="shared" si="69"/>
        <v>0</v>
      </c>
      <c r="Q1516" t="b">
        <f t="shared" si="70"/>
        <v>0</v>
      </c>
      <c r="R1516" t="b">
        <f t="shared" si="71"/>
        <v>0</v>
      </c>
    </row>
    <row r="1517" spans="1:18" x14ac:dyDescent="0.25">
      <c r="A1517" t="s">
        <v>4761</v>
      </c>
      <c r="B1517" t="s">
        <v>5372</v>
      </c>
      <c r="C1517" t="s">
        <v>5373</v>
      </c>
      <c r="D1517">
        <v>3.2169873423999999</v>
      </c>
      <c r="E1517">
        <v>7.0037003424000002</v>
      </c>
      <c r="F1517">
        <v>3.78671299999999</v>
      </c>
      <c r="G1517">
        <v>-1.237681</v>
      </c>
      <c r="H1517">
        <v>2.549032</v>
      </c>
      <c r="I1517">
        <v>64</v>
      </c>
      <c r="J1517" t="s">
        <v>4440</v>
      </c>
      <c r="P1517" t="b">
        <f t="shared" si="69"/>
        <v>0</v>
      </c>
      <c r="Q1517" t="b">
        <f t="shared" si="70"/>
        <v>0</v>
      </c>
      <c r="R1517" t="b">
        <f t="shared" si="71"/>
        <v>0</v>
      </c>
    </row>
    <row r="1518" spans="1:18" x14ac:dyDescent="0.25">
      <c r="A1518" t="s">
        <v>4605</v>
      </c>
      <c r="B1518" t="s">
        <v>4665</v>
      </c>
      <c r="C1518" t="s">
        <v>5088</v>
      </c>
      <c r="D1518">
        <v>1.6920471577</v>
      </c>
      <c r="E1518">
        <v>5.5334661577000004</v>
      </c>
      <c r="F1518">
        <v>3.8414190000000001</v>
      </c>
      <c r="G1518">
        <v>-0.81786899999999996</v>
      </c>
      <c r="H1518">
        <v>3.0235500000000002</v>
      </c>
      <c r="I1518">
        <v>114</v>
      </c>
      <c r="J1518" t="s">
        <v>4440</v>
      </c>
      <c r="P1518" t="b">
        <f t="shared" si="69"/>
        <v>0</v>
      </c>
      <c r="Q1518" t="b">
        <f t="shared" si="70"/>
        <v>0</v>
      </c>
      <c r="R1518" t="b">
        <f t="shared" si="71"/>
        <v>0</v>
      </c>
    </row>
    <row r="1519" spans="1:18" x14ac:dyDescent="0.25">
      <c r="A1519" t="s">
        <v>1078</v>
      </c>
      <c r="B1519" t="s">
        <v>2626</v>
      </c>
      <c r="C1519" t="s">
        <v>4096</v>
      </c>
      <c r="D1519">
        <v>2.9919111199000001</v>
      </c>
      <c r="E1519">
        <v>5.5247961199000004</v>
      </c>
      <c r="F1519">
        <v>2.5328849999999998</v>
      </c>
      <c r="G1519">
        <v>0.35580299999999998</v>
      </c>
      <c r="H1519">
        <v>2.8886880000000001</v>
      </c>
      <c r="I1519">
        <v>80</v>
      </c>
      <c r="J1519" t="s">
        <v>4440</v>
      </c>
      <c r="P1519" t="b">
        <f t="shared" si="69"/>
        <v>0</v>
      </c>
      <c r="Q1519" t="b">
        <f t="shared" si="70"/>
        <v>0</v>
      </c>
      <c r="R1519" t="b">
        <f t="shared" si="71"/>
        <v>0</v>
      </c>
    </row>
    <row r="1520" spans="1:18" x14ac:dyDescent="0.25">
      <c r="A1520" t="s">
        <v>1452</v>
      </c>
      <c r="B1520" t="s">
        <v>2633</v>
      </c>
      <c r="C1520" t="s">
        <v>4103</v>
      </c>
      <c r="D1520">
        <v>3.2472442643999999</v>
      </c>
      <c r="E1520">
        <v>6.1918862643999999</v>
      </c>
      <c r="F1520">
        <v>2.944642</v>
      </c>
      <c r="G1520">
        <v>0.76655300000000004</v>
      </c>
      <c r="H1520">
        <v>3.711195</v>
      </c>
      <c r="I1520">
        <v>31</v>
      </c>
      <c r="J1520" t="s">
        <v>4440</v>
      </c>
      <c r="P1520" t="b">
        <f t="shared" si="69"/>
        <v>0</v>
      </c>
      <c r="Q1520" t="b">
        <f t="shared" si="70"/>
        <v>0</v>
      </c>
      <c r="R1520" t="b">
        <f t="shared" si="71"/>
        <v>0</v>
      </c>
    </row>
    <row r="1521" spans="1:18" x14ac:dyDescent="0.25">
      <c r="A1521" t="s">
        <v>1345</v>
      </c>
      <c r="B1521" t="s">
        <v>2781</v>
      </c>
      <c r="C1521" t="s">
        <v>4246</v>
      </c>
      <c r="D1521">
        <v>3.3861823448999999</v>
      </c>
      <c r="E1521">
        <v>6.1602863449000003</v>
      </c>
      <c r="F1521">
        <v>2.7741039999999999</v>
      </c>
      <c r="G1521">
        <v>-0.35156199999999999</v>
      </c>
      <c r="H1521">
        <v>2.422542</v>
      </c>
      <c r="I1521">
        <v>87</v>
      </c>
      <c r="J1521" t="s">
        <v>4440</v>
      </c>
      <c r="P1521" t="b">
        <f t="shared" si="69"/>
        <v>0</v>
      </c>
      <c r="Q1521" t="b">
        <f t="shared" si="70"/>
        <v>0</v>
      </c>
      <c r="R1521" t="b">
        <f t="shared" si="71"/>
        <v>0</v>
      </c>
    </row>
    <row r="1522" spans="1:18" x14ac:dyDescent="0.25">
      <c r="A1522" t="s">
        <v>869</v>
      </c>
      <c r="B1522" t="s">
        <v>2519</v>
      </c>
      <c r="C1522" t="s">
        <v>3995</v>
      </c>
      <c r="D1522">
        <v>3.4105275452999901</v>
      </c>
      <c r="E1522">
        <v>5.3190795452999904</v>
      </c>
      <c r="F1522">
        <v>1.90855199999999</v>
      </c>
      <c r="G1522">
        <v>0.65278400000000003</v>
      </c>
      <c r="H1522">
        <v>2.5613359999999998</v>
      </c>
      <c r="I1522">
        <v>64</v>
      </c>
      <c r="J1522" t="s">
        <v>4440</v>
      </c>
      <c r="P1522" t="b">
        <f t="shared" si="69"/>
        <v>0</v>
      </c>
      <c r="Q1522" t="b">
        <f t="shared" si="70"/>
        <v>0</v>
      </c>
      <c r="R1522" t="b">
        <f t="shared" si="71"/>
        <v>0</v>
      </c>
    </row>
    <row r="1523" spans="1:18" x14ac:dyDescent="0.25">
      <c r="A1523" t="s">
        <v>4962</v>
      </c>
      <c r="B1523" t="s">
        <v>5073</v>
      </c>
      <c r="C1523" t="s">
        <v>5074</v>
      </c>
      <c r="D1523">
        <v>3.5839425266</v>
      </c>
      <c r="E1523">
        <v>6.9963665266000001</v>
      </c>
      <c r="F1523">
        <v>3.4124240000000001</v>
      </c>
      <c r="G1523">
        <v>-1.6813880000000001</v>
      </c>
      <c r="H1523">
        <v>1.731036</v>
      </c>
      <c r="I1523">
        <v>110</v>
      </c>
      <c r="J1523" t="s">
        <v>4440</v>
      </c>
      <c r="P1523" t="b">
        <f t="shared" si="69"/>
        <v>0</v>
      </c>
      <c r="Q1523" t="b">
        <f t="shared" si="70"/>
        <v>0</v>
      </c>
      <c r="R1523" t="b">
        <f t="shared" si="71"/>
        <v>0</v>
      </c>
    </row>
    <row r="1524" spans="1:18" x14ac:dyDescent="0.25">
      <c r="A1524" t="s">
        <v>1363</v>
      </c>
      <c r="B1524" t="s">
        <v>2100</v>
      </c>
      <c r="C1524" t="s">
        <v>3588</v>
      </c>
      <c r="D1524">
        <v>3.3128187313000002</v>
      </c>
      <c r="E1524">
        <v>7.3857547312999996</v>
      </c>
      <c r="F1524">
        <v>4.0729360000000003</v>
      </c>
      <c r="G1524">
        <v>-1.1828620000000001</v>
      </c>
      <c r="H1524">
        <v>2.8900739999999998</v>
      </c>
      <c r="I1524">
        <v>62</v>
      </c>
      <c r="J1524" t="s">
        <v>4440</v>
      </c>
      <c r="P1524" t="b">
        <f t="shared" si="69"/>
        <v>0</v>
      </c>
      <c r="Q1524" t="b">
        <f t="shared" si="70"/>
        <v>0</v>
      </c>
      <c r="R1524" t="b">
        <f t="shared" si="71"/>
        <v>0</v>
      </c>
    </row>
    <row r="1525" spans="1:18" x14ac:dyDescent="0.25">
      <c r="A1525" t="s">
        <v>187</v>
      </c>
      <c r="B1525" t="s">
        <v>1920</v>
      </c>
      <c r="C1525" t="s">
        <v>3409</v>
      </c>
      <c r="D1525">
        <v>3.1990215121999999</v>
      </c>
      <c r="E1525">
        <v>6.5987455121999998</v>
      </c>
      <c r="F1525">
        <v>3.399724</v>
      </c>
      <c r="G1525">
        <v>-1.40394</v>
      </c>
      <c r="H1525">
        <v>1.995784</v>
      </c>
      <c r="I1525">
        <v>64</v>
      </c>
      <c r="J1525" t="s">
        <v>4440</v>
      </c>
      <c r="P1525" t="b">
        <f t="shared" si="69"/>
        <v>0</v>
      </c>
      <c r="Q1525" t="b">
        <f t="shared" si="70"/>
        <v>0</v>
      </c>
      <c r="R1525" t="b">
        <f t="shared" si="71"/>
        <v>0</v>
      </c>
    </row>
    <row r="1526" spans="1:18" x14ac:dyDescent="0.25">
      <c r="A1526" t="s">
        <v>1248</v>
      </c>
      <c r="B1526" t="s">
        <v>1960</v>
      </c>
      <c r="C1526" t="s">
        <v>3449</v>
      </c>
      <c r="D1526">
        <v>2.9701076863</v>
      </c>
      <c r="E1526">
        <v>5.0888796863000003</v>
      </c>
      <c r="F1526">
        <v>2.1187719999999999</v>
      </c>
      <c r="G1526">
        <v>1.264561</v>
      </c>
      <c r="H1526">
        <v>3.3833329999999999</v>
      </c>
      <c r="I1526">
        <v>36</v>
      </c>
      <c r="J1526" t="s">
        <v>4440</v>
      </c>
      <c r="P1526" t="b">
        <f t="shared" si="69"/>
        <v>0</v>
      </c>
      <c r="Q1526" t="b">
        <f t="shared" si="70"/>
        <v>0</v>
      </c>
      <c r="R1526" t="b">
        <f t="shared" si="71"/>
        <v>0</v>
      </c>
    </row>
    <row r="1527" spans="1:18" x14ac:dyDescent="0.25">
      <c r="A1527" t="s">
        <v>4882</v>
      </c>
      <c r="B1527" t="s">
        <v>5293</v>
      </c>
      <c r="C1527" t="s">
        <v>5294</v>
      </c>
      <c r="D1527">
        <v>0.59508169949999901</v>
      </c>
      <c r="E1527">
        <v>4.4261636995</v>
      </c>
      <c r="F1527">
        <v>3.8310819999999999</v>
      </c>
      <c r="G1527">
        <v>-1.3550739999999999</v>
      </c>
      <c r="H1527">
        <v>2.4760080000000002</v>
      </c>
      <c r="I1527">
        <v>249</v>
      </c>
      <c r="J1527" t="s">
        <v>4440</v>
      </c>
      <c r="P1527" t="b">
        <f t="shared" si="69"/>
        <v>0</v>
      </c>
      <c r="Q1527" t="b">
        <f t="shared" si="70"/>
        <v>0</v>
      </c>
      <c r="R1527" t="b">
        <f t="shared" si="71"/>
        <v>0</v>
      </c>
    </row>
    <row r="1528" spans="1:18" x14ac:dyDescent="0.25">
      <c r="A1528" t="s">
        <v>1017</v>
      </c>
      <c r="B1528" t="s">
        <v>1974</v>
      </c>
      <c r="C1528" t="s">
        <v>3463</v>
      </c>
      <c r="D1528">
        <v>2.3362117281999999</v>
      </c>
      <c r="E1528">
        <v>5.5972787282000001</v>
      </c>
      <c r="F1528">
        <v>3.2610670000000002</v>
      </c>
      <c r="G1528">
        <v>-0.33490300000000001</v>
      </c>
      <c r="H1528">
        <v>2.926164</v>
      </c>
      <c r="I1528">
        <v>92</v>
      </c>
      <c r="J1528" t="s">
        <v>4440</v>
      </c>
      <c r="P1528" t="b">
        <f t="shared" si="69"/>
        <v>0</v>
      </c>
      <c r="Q1528" t="b">
        <f t="shared" si="70"/>
        <v>0</v>
      </c>
      <c r="R1528" t="b">
        <f t="shared" si="71"/>
        <v>0</v>
      </c>
    </row>
    <row r="1529" spans="1:18" x14ac:dyDescent="0.25">
      <c r="A1529" t="s">
        <v>5811</v>
      </c>
      <c r="B1529" t="s">
        <v>6130</v>
      </c>
      <c r="C1529" t="s">
        <v>6426</v>
      </c>
      <c r="D1529">
        <v>3.4139353417999998</v>
      </c>
      <c r="E1529">
        <v>6.4369923417999999</v>
      </c>
      <c r="F1529">
        <v>3.0230570000000001</v>
      </c>
      <c r="G1529">
        <v>4.8781999999999999E-2</v>
      </c>
      <c r="H1529">
        <v>3.0718390000000002</v>
      </c>
      <c r="I1529">
        <v>140</v>
      </c>
      <c r="J1529" t="s">
        <v>4440</v>
      </c>
      <c r="P1529" t="b">
        <f t="shared" si="69"/>
        <v>0</v>
      </c>
      <c r="Q1529" t="b">
        <f t="shared" si="70"/>
        <v>0</v>
      </c>
      <c r="R1529" t="b">
        <f t="shared" si="71"/>
        <v>0</v>
      </c>
    </row>
    <row r="1530" spans="1:18" x14ac:dyDescent="0.25">
      <c r="A1530" t="s">
        <v>1398</v>
      </c>
      <c r="B1530" t="s">
        <v>2586</v>
      </c>
      <c r="C1530" t="s">
        <v>4060</v>
      </c>
      <c r="D1530">
        <v>3.3750858375999999</v>
      </c>
      <c r="E1530">
        <v>6.3753238375999999</v>
      </c>
      <c r="F1530">
        <v>3.000238</v>
      </c>
      <c r="G1530">
        <v>-0.69128699999999998</v>
      </c>
      <c r="H1530">
        <v>2.308951</v>
      </c>
      <c r="I1530">
        <v>98</v>
      </c>
      <c r="J1530" t="s">
        <v>4440</v>
      </c>
      <c r="P1530" t="b">
        <f t="shared" si="69"/>
        <v>0</v>
      </c>
      <c r="Q1530" t="b">
        <f t="shared" si="70"/>
        <v>0</v>
      </c>
      <c r="R1530" t="b">
        <f t="shared" si="71"/>
        <v>0</v>
      </c>
    </row>
    <row r="1531" spans="1:18" x14ac:dyDescent="0.25">
      <c r="A1531" t="s">
        <v>4877</v>
      </c>
      <c r="B1531" t="s">
        <v>5144</v>
      </c>
      <c r="C1531" t="s">
        <v>5145</v>
      </c>
      <c r="D1531">
        <v>2.7209681724000001</v>
      </c>
      <c r="E1531">
        <v>4.8875581724000003</v>
      </c>
      <c r="F1531">
        <v>2.1665899999999998</v>
      </c>
      <c r="G1531">
        <v>2.4878800000000001</v>
      </c>
      <c r="H1531">
        <v>4.6544699999999999</v>
      </c>
      <c r="I1531">
        <v>26</v>
      </c>
      <c r="J1531" t="s">
        <v>4440</v>
      </c>
      <c r="P1531" t="b">
        <f t="shared" si="69"/>
        <v>0</v>
      </c>
      <c r="Q1531" t="b">
        <f t="shared" si="70"/>
        <v>0</v>
      </c>
      <c r="R1531" t="b">
        <f t="shared" si="71"/>
        <v>0</v>
      </c>
    </row>
    <row r="1532" spans="1:18" x14ac:dyDescent="0.25">
      <c r="A1532" t="s">
        <v>5892</v>
      </c>
      <c r="B1532" t="s">
        <v>6211</v>
      </c>
      <c r="C1532" t="s">
        <v>6502</v>
      </c>
      <c r="D1532">
        <v>3.0978444992999998</v>
      </c>
      <c r="E1532">
        <v>7.1277744993000001</v>
      </c>
      <c r="F1532">
        <v>4.0299300000000002</v>
      </c>
      <c r="G1532">
        <v>-1.5649029999999999</v>
      </c>
      <c r="H1532">
        <v>2.4650270000000001</v>
      </c>
      <c r="I1532">
        <v>196</v>
      </c>
      <c r="J1532" t="s">
        <v>4440</v>
      </c>
      <c r="P1532" t="b">
        <f t="shared" si="69"/>
        <v>0</v>
      </c>
      <c r="Q1532" t="b">
        <f t="shared" si="70"/>
        <v>0</v>
      </c>
      <c r="R1532" t="b">
        <f t="shared" si="71"/>
        <v>0</v>
      </c>
    </row>
    <row r="1533" spans="1:18" x14ac:dyDescent="0.25">
      <c r="A1533" t="s">
        <v>729</v>
      </c>
      <c r="B1533" t="s">
        <v>1611</v>
      </c>
      <c r="C1533" t="s">
        <v>3101</v>
      </c>
      <c r="D1533">
        <v>2.8069670782</v>
      </c>
      <c r="E1533">
        <v>5.5843850782000004</v>
      </c>
      <c r="F1533">
        <v>2.7774179999999999</v>
      </c>
      <c r="G1533">
        <v>-0.31994400000000001</v>
      </c>
      <c r="H1533">
        <v>2.4574739999999999</v>
      </c>
      <c r="I1533">
        <v>79</v>
      </c>
      <c r="J1533" t="s">
        <v>4440</v>
      </c>
      <c r="P1533" t="b">
        <f t="shared" si="69"/>
        <v>0</v>
      </c>
      <c r="Q1533" t="b">
        <f t="shared" si="70"/>
        <v>0</v>
      </c>
      <c r="R1533" t="b">
        <f t="shared" si="71"/>
        <v>0</v>
      </c>
    </row>
    <row r="1534" spans="1:18" x14ac:dyDescent="0.25">
      <c r="A1534" t="s">
        <v>996</v>
      </c>
      <c r="B1534" t="s">
        <v>2937</v>
      </c>
      <c r="C1534" t="s">
        <v>4394</v>
      </c>
      <c r="D1534">
        <v>2.8771296139000002</v>
      </c>
      <c r="E1534">
        <v>5.7113616139000003</v>
      </c>
      <c r="F1534">
        <v>2.8342320000000001</v>
      </c>
      <c r="G1534">
        <v>-0.375473</v>
      </c>
      <c r="H1534">
        <v>2.4587590000000001</v>
      </c>
      <c r="I1534">
        <v>59</v>
      </c>
      <c r="J1534" t="s">
        <v>4440</v>
      </c>
      <c r="P1534" t="b">
        <f t="shared" si="69"/>
        <v>0</v>
      </c>
      <c r="Q1534" t="b">
        <f t="shared" si="70"/>
        <v>0</v>
      </c>
      <c r="R1534" t="b">
        <f t="shared" si="71"/>
        <v>0</v>
      </c>
    </row>
    <row r="1535" spans="1:18" x14ac:dyDescent="0.25">
      <c r="A1535" t="s">
        <v>5853</v>
      </c>
      <c r="B1535" t="s">
        <v>6172</v>
      </c>
      <c r="C1535" t="s">
        <v>6466</v>
      </c>
      <c r="D1535">
        <v>2.9492575856999999</v>
      </c>
      <c r="E1535">
        <v>6.9512355857000001</v>
      </c>
      <c r="F1535">
        <v>4.0019779999999896</v>
      </c>
      <c r="G1535">
        <v>-1.158614</v>
      </c>
      <c r="H1535">
        <v>2.8433639999999998</v>
      </c>
      <c r="I1535">
        <v>100</v>
      </c>
      <c r="J1535" t="s">
        <v>4440</v>
      </c>
      <c r="P1535" t="b">
        <f t="shared" si="69"/>
        <v>0</v>
      </c>
      <c r="Q1535" t="b">
        <f t="shared" si="70"/>
        <v>0</v>
      </c>
      <c r="R1535" t="b">
        <f t="shared" si="71"/>
        <v>0</v>
      </c>
    </row>
    <row r="1536" spans="1:18" x14ac:dyDescent="0.25">
      <c r="A1536" t="s">
        <v>98</v>
      </c>
      <c r="B1536" t="s">
        <v>1827</v>
      </c>
      <c r="C1536" t="s">
        <v>3316</v>
      </c>
      <c r="D1536">
        <v>1.6331367367</v>
      </c>
      <c r="E1536">
        <v>4.8884857366999999</v>
      </c>
      <c r="F1536">
        <v>3.2553489999999998</v>
      </c>
      <c r="G1536">
        <v>-0.37659999999999999</v>
      </c>
      <c r="H1536">
        <v>2.878749</v>
      </c>
      <c r="I1536">
        <v>101</v>
      </c>
      <c r="J1536" t="s">
        <v>4440</v>
      </c>
      <c r="P1536" t="b">
        <f t="shared" si="69"/>
        <v>0</v>
      </c>
      <c r="Q1536" t="b">
        <f t="shared" si="70"/>
        <v>0</v>
      </c>
      <c r="R1536" t="b">
        <f t="shared" si="71"/>
        <v>0</v>
      </c>
    </row>
    <row r="1537" spans="1:18" x14ac:dyDescent="0.25">
      <c r="A1537" t="s">
        <v>46</v>
      </c>
      <c r="B1537" t="s">
        <v>2185</v>
      </c>
      <c r="C1537" t="s">
        <v>3671</v>
      </c>
      <c r="D1537">
        <v>3.0965441190999998</v>
      </c>
      <c r="E1537">
        <v>5.4763921190999998</v>
      </c>
      <c r="F1537">
        <v>2.379848</v>
      </c>
      <c r="G1537">
        <v>0.19828599999999999</v>
      </c>
      <c r="H1537">
        <v>2.5781339999999999</v>
      </c>
      <c r="I1537">
        <v>240</v>
      </c>
      <c r="J1537" t="s">
        <v>4440</v>
      </c>
      <c r="P1537" t="b">
        <f t="shared" si="69"/>
        <v>0</v>
      </c>
      <c r="Q1537" t="b">
        <f t="shared" si="70"/>
        <v>0</v>
      </c>
      <c r="R1537" t="b">
        <f t="shared" si="71"/>
        <v>0</v>
      </c>
    </row>
    <row r="1538" spans="1:18" x14ac:dyDescent="0.25">
      <c r="A1538" t="s">
        <v>952</v>
      </c>
      <c r="B1538" t="s">
        <v>2188</v>
      </c>
      <c r="C1538" t="s">
        <v>3674</v>
      </c>
      <c r="D1538">
        <v>4.1960491411999996</v>
      </c>
      <c r="E1538">
        <v>6.9062681412</v>
      </c>
      <c r="F1538">
        <v>2.7102189999999999</v>
      </c>
      <c r="G1538">
        <v>-1.129318</v>
      </c>
      <c r="H1538">
        <v>1.5809009999999999</v>
      </c>
      <c r="I1538">
        <v>118</v>
      </c>
      <c r="J1538" t="s">
        <v>4440</v>
      </c>
      <c r="P1538" t="b">
        <f t="shared" si="69"/>
        <v>0</v>
      </c>
      <c r="Q1538" t="b">
        <f t="shared" si="70"/>
        <v>0</v>
      </c>
      <c r="R1538" t="b">
        <f t="shared" si="71"/>
        <v>0</v>
      </c>
    </row>
    <row r="1539" spans="1:18" x14ac:dyDescent="0.25">
      <c r="A1539" t="s">
        <v>5814</v>
      </c>
      <c r="B1539" t="s">
        <v>6133</v>
      </c>
      <c r="C1539" t="s">
        <v>6429</v>
      </c>
      <c r="D1539">
        <v>2.9152743042999898</v>
      </c>
      <c r="E1539">
        <v>6.4788373042999998</v>
      </c>
      <c r="F1539">
        <v>3.5635629999999998</v>
      </c>
      <c r="G1539">
        <v>-0.47219499999999998</v>
      </c>
      <c r="H1539">
        <v>3.0913680000000001</v>
      </c>
      <c r="I1539">
        <v>60</v>
      </c>
      <c r="J1539" t="s">
        <v>4440</v>
      </c>
      <c r="P1539" t="b">
        <f t="shared" ref="P1539:P1602" si="72">IF(AND($M$5 &lt; -D1539, $M$4 &gt; -E1539, F1539 &gt; 1.9, F1539 &lt; 2.5), TRUE, FALSE)</f>
        <v>0</v>
      </c>
      <c r="Q1539" t="b">
        <f t="shared" ref="Q1539:Q1602" si="73">IF(AND($M$6 &lt; -D1539, $M$4 &gt; -E1539, F1539 &gt; 1.9, F1539 &lt; 2.5), TRUE, FALSE)</f>
        <v>0</v>
      </c>
      <c r="R1539" t="b">
        <f t="shared" ref="R1539:R1602" si="74">IF(AND($M$7 &lt; -D1539, $M$4 &gt; -E1539, F1539 &gt; 1.9, F1539 &lt; 2.5), TRUE, FALSE)</f>
        <v>0</v>
      </c>
    </row>
    <row r="1540" spans="1:18" x14ac:dyDescent="0.25">
      <c r="A1540" t="s">
        <v>4980</v>
      </c>
      <c r="B1540" t="s">
        <v>5542</v>
      </c>
      <c r="C1540" t="s">
        <v>5543</v>
      </c>
      <c r="D1540">
        <v>2.6789911829999999</v>
      </c>
      <c r="E1540">
        <v>6.778994183</v>
      </c>
      <c r="F1540">
        <v>4.1000030000000001</v>
      </c>
      <c r="G1540">
        <v>-1.9805710000000001</v>
      </c>
      <c r="H1540">
        <v>2.1194320000000002</v>
      </c>
      <c r="I1540">
        <v>51</v>
      </c>
      <c r="J1540" t="s">
        <v>4440</v>
      </c>
      <c r="P1540" t="b">
        <f t="shared" si="72"/>
        <v>0</v>
      </c>
      <c r="Q1540" t="b">
        <f t="shared" si="73"/>
        <v>0</v>
      </c>
      <c r="R1540" t="b">
        <f t="shared" si="74"/>
        <v>0</v>
      </c>
    </row>
    <row r="1541" spans="1:18" x14ac:dyDescent="0.25">
      <c r="A1541" t="s">
        <v>1177</v>
      </c>
      <c r="B1541" t="s">
        <v>2733</v>
      </c>
      <c r="C1541" t="s">
        <v>4200</v>
      </c>
      <c r="D1541">
        <v>2.8013038177</v>
      </c>
      <c r="E1541">
        <v>5.6528308177</v>
      </c>
      <c r="F1541">
        <v>2.8515269999999999</v>
      </c>
      <c r="G1541">
        <v>0.32166400000000001</v>
      </c>
      <c r="H1541">
        <v>3.1731910000000001</v>
      </c>
      <c r="I1541">
        <v>66</v>
      </c>
      <c r="J1541" t="s">
        <v>4440</v>
      </c>
      <c r="P1541" t="b">
        <f t="shared" si="72"/>
        <v>0</v>
      </c>
      <c r="Q1541" t="b">
        <f t="shared" si="73"/>
        <v>0</v>
      </c>
      <c r="R1541" t="b">
        <f t="shared" si="74"/>
        <v>0</v>
      </c>
    </row>
    <row r="1542" spans="1:18" x14ac:dyDescent="0.25">
      <c r="A1542" t="s">
        <v>936</v>
      </c>
      <c r="B1542" t="s">
        <v>2745</v>
      </c>
      <c r="C1542" t="s">
        <v>4212</v>
      </c>
      <c r="D1542">
        <v>4.3223210419999996</v>
      </c>
      <c r="E1542">
        <v>6.258871042</v>
      </c>
      <c r="F1542">
        <v>1.93654999999999</v>
      </c>
      <c r="G1542">
        <v>1.837331</v>
      </c>
      <c r="H1542">
        <v>3.7738809999999998</v>
      </c>
      <c r="I1542">
        <v>100</v>
      </c>
      <c r="J1542" t="s">
        <v>4440</v>
      </c>
      <c r="P1542" t="b">
        <f t="shared" si="72"/>
        <v>0</v>
      </c>
      <c r="Q1542" t="b">
        <f t="shared" si="73"/>
        <v>0</v>
      </c>
      <c r="R1542" t="b">
        <f t="shared" si="74"/>
        <v>0</v>
      </c>
    </row>
    <row r="1543" spans="1:18" x14ac:dyDescent="0.25">
      <c r="A1543" t="s">
        <v>274</v>
      </c>
      <c r="B1543" t="s">
        <v>2692</v>
      </c>
      <c r="C1543" t="s">
        <v>4162</v>
      </c>
      <c r="D1543">
        <v>3.1328829349</v>
      </c>
      <c r="E1543">
        <v>5.5797709349</v>
      </c>
      <c r="F1543">
        <v>2.446888</v>
      </c>
      <c r="G1543">
        <v>-0.91969500000000004</v>
      </c>
      <c r="H1543">
        <v>1.527193</v>
      </c>
      <c r="I1543">
        <v>147</v>
      </c>
      <c r="J1543" t="s">
        <v>4440</v>
      </c>
      <c r="P1543" t="b">
        <f t="shared" si="72"/>
        <v>0</v>
      </c>
      <c r="Q1543" t="b">
        <f t="shared" si="73"/>
        <v>0</v>
      </c>
      <c r="R1543" t="b">
        <f t="shared" si="74"/>
        <v>0</v>
      </c>
    </row>
    <row r="1544" spans="1:18" x14ac:dyDescent="0.25">
      <c r="A1544" t="s">
        <v>1245</v>
      </c>
      <c r="B1544" t="s">
        <v>1735</v>
      </c>
      <c r="C1544" t="s">
        <v>3224</v>
      </c>
      <c r="D1544">
        <v>2.2946703184000001</v>
      </c>
      <c r="E1544">
        <v>4.7808853184000002</v>
      </c>
      <c r="F1544">
        <v>2.4862150000000001</v>
      </c>
      <c r="G1544">
        <v>-0.33504099999999998</v>
      </c>
      <c r="H1544">
        <v>2.1511740000000001</v>
      </c>
      <c r="I1544">
        <v>195</v>
      </c>
      <c r="J1544" t="s">
        <v>4440</v>
      </c>
      <c r="P1544" t="b">
        <f t="shared" si="72"/>
        <v>0</v>
      </c>
      <c r="Q1544" t="b">
        <f t="shared" si="73"/>
        <v>0</v>
      </c>
      <c r="R1544" t="b">
        <f t="shared" si="74"/>
        <v>0</v>
      </c>
    </row>
    <row r="1545" spans="1:18" x14ac:dyDescent="0.25">
      <c r="A1545" t="s">
        <v>1072</v>
      </c>
      <c r="B1545" t="s">
        <v>2877</v>
      </c>
      <c r="C1545" t="s">
        <v>4341</v>
      </c>
      <c r="D1545">
        <v>2.9760807798000002</v>
      </c>
      <c r="E1545">
        <v>5.4916817798000004</v>
      </c>
      <c r="F1545">
        <v>2.5156010000000002</v>
      </c>
      <c r="G1545">
        <v>0.14166599999999999</v>
      </c>
      <c r="H1545">
        <v>2.657267</v>
      </c>
      <c r="I1545">
        <v>192</v>
      </c>
      <c r="J1545" t="s">
        <v>4440</v>
      </c>
      <c r="P1545" t="b">
        <f t="shared" si="72"/>
        <v>0</v>
      </c>
      <c r="Q1545" t="b">
        <f t="shared" si="73"/>
        <v>0</v>
      </c>
      <c r="R1545" t="b">
        <f t="shared" si="74"/>
        <v>0</v>
      </c>
    </row>
    <row r="1546" spans="1:18" x14ac:dyDescent="0.25">
      <c r="A1546" t="s">
        <v>174</v>
      </c>
      <c r="B1546" t="s">
        <v>2609</v>
      </c>
      <c r="C1546" t="s">
        <v>4081</v>
      </c>
      <c r="D1546">
        <v>3.3851945053999901</v>
      </c>
      <c r="E1546">
        <v>6.4322665053999897</v>
      </c>
      <c r="F1546">
        <v>3.047072</v>
      </c>
      <c r="G1546">
        <v>-0.61978200000000006</v>
      </c>
      <c r="H1546">
        <v>2.4272900000000002</v>
      </c>
      <c r="I1546">
        <v>99</v>
      </c>
      <c r="J1546" t="s">
        <v>4440</v>
      </c>
      <c r="P1546" t="b">
        <f t="shared" si="72"/>
        <v>0</v>
      </c>
      <c r="Q1546" t="b">
        <f t="shared" si="73"/>
        <v>0</v>
      </c>
      <c r="R1546" t="b">
        <f t="shared" si="74"/>
        <v>0</v>
      </c>
    </row>
    <row r="1547" spans="1:18" x14ac:dyDescent="0.25">
      <c r="A1547" t="s">
        <v>1269</v>
      </c>
      <c r="B1547" t="s">
        <v>2016</v>
      </c>
      <c r="C1547" t="s">
        <v>3505</v>
      </c>
      <c r="D1547">
        <v>2.1596461984999999</v>
      </c>
      <c r="E1547">
        <v>5.9913701985000003</v>
      </c>
      <c r="F1547">
        <v>3.8317239999999999</v>
      </c>
      <c r="G1547">
        <v>-0.15074699999999999</v>
      </c>
      <c r="H1547">
        <v>3.6809769999999999</v>
      </c>
      <c r="I1547">
        <v>100</v>
      </c>
      <c r="J1547" t="s">
        <v>4440</v>
      </c>
      <c r="P1547" t="b">
        <f t="shared" si="72"/>
        <v>0</v>
      </c>
      <c r="Q1547" t="b">
        <f t="shared" si="73"/>
        <v>0</v>
      </c>
      <c r="R1547" t="b">
        <f t="shared" si="74"/>
        <v>0</v>
      </c>
    </row>
    <row r="1548" spans="1:18" x14ac:dyDescent="0.25">
      <c r="A1548" t="s">
        <v>4920</v>
      </c>
      <c r="B1548" t="s">
        <v>5087</v>
      </c>
      <c r="C1548" t="s">
        <v>3537</v>
      </c>
      <c r="D1548">
        <v>2.8290237898999999</v>
      </c>
      <c r="E1548">
        <v>6.4768037898999999</v>
      </c>
      <c r="F1548">
        <v>3.64778</v>
      </c>
      <c r="G1548">
        <v>-1.5387379999999999</v>
      </c>
      <c r="H1548">
        <v>2.1090420000000001</v>
      </c>
      <c r="I1548">
        <v>70</v>
      </c>
      <c r="J1548" t="s">
        <v>4440</v>
      </c>
      <c r="P1548" t="b">
        <f t="shared" si="72"/>
        <v>0</v>
      </c>
      <c r="Q1548" t="b">
        <f t="shared" si="73"/>
        <v>0</v>
      </c>
      <c r="R1548" t="b">
        <f t="shared" si="74"/>
        <v>0</v>
      </c>
    </row>
    <row r="1549" spans="1:18" x14ac:dyDescent="0.25">
      <c r="A1549" t="s">
        <v>335</v>
      </c>
      <c r="B1549" t="s">
        <v>2429</v>
      </c>
      <c r="C1549" t="s">
        <v>3908</v>
      </c>
      <c r="D1549">
        <v>2.3797022915999899</v>
      </c>
      <c r="E1549">
        <v>5.5078392915999999</v>
      </c>
      <c r="F1549">
        <v>3.1281370000000002</v>
      </c>
      <c r="G1549">
        <v>-0.57464899999999997</v>
      </c>
      <c r="H1549">
        <v>2.5534880000000002</v>
      </c>
      <c r="I1549">
        <v>97</v>
      </c>
      <c r="J1549" t="s">
        <v>4440</v>
      </c>
      <c r="P1549" t="b">
        <f t="shared" si="72"/>
        <v>0</v>
      </c>
      <c r="Q1549" t="b">
        <f t="shared" si="73"/>
        <v>0</v>
      </c>
      <c r="R1549" t="b">
        <f t="shared" si="74"/>
        <v>0</v>
      </c>
    </row>
    <row r="1550" spans="1:18" x14ac:dyDescent="0.25">
      <c r="A1550" t="s">
        <v>1067</v>
      </c>
      <c r="B1550" t="s">
        <v>2708</v>
      </c>
      <c r="C1550" t="s">
        <v>4177</v>
      </c>
      <c r="D1550">
        <v>3.5150540934999999</v>
      </c>
      <c r="E1550">
        <v>7.0641610935000001</v>
      </c>
      <c r="F1550">
        <v>3.5491069999999998</v>
      </c>
      <c r="G1550">
        <v>0.156141</v>
      </c>
      <c r="H1550">
        <v>3.7052480000000001</v>
      </c>
      <c r="I1550">
        <v>60</v>
      </c>
      <c r="J1550" t="s">
        <v>4440</v>
      </c>
      <c r="P1550" t="b">
        <f t="shared" si="72"/>
        <v>0</v>
      </c>
      <c r="Q1550" t="b">
        <f t="shared" si="73"/>
        <v>0</v>
      </c>
      <c r="R1550" t="b">
        <f t="shared" si="74"/>
        <v>0</v>
      </c>
    </row>
    <row r="1551" spans="1:18" x14ac:dyDescent="0.25">
      <c r="A1551" t="s">
        <v>1428</v>
      </c>
      <c r="B1551" t="s">
        <v>2910</v>
      </c>
      <c r="C1551" t="s">
        <v>4370</v>
      </c>
      <c r="D1551">
        <v>2.7081825329</v>
      </c>
      <c r="E1551">
        <v>5.5920205329000003</v>
      </c>
      <c r="F1551">
        <v>2.8838379999999999</v>
      </c>
      <c r="G1551">
        <v>0.74807500000000005</v>
      </c>
      <c r="H1551">
        <v>3.6319129999999999</v>
      </c>
      <c r="I1551">
        <v>53</v>
      </c>
      <c r="J1551" t="s">
        <v>4440</v>
      </c>
      <c r="P1551" t="b">
        <f t="shared" si="72"/>
        <v>0</v>
      </c>
      <c r="Q1551" t="b">
        <f t="shared" si="73"/>
        <v>0</v>
      </c>
      <c r="R1551" t="b">
        <f t="shared" si="74"/>
        <v>0</v>
      </c>
    </row>
    <row r="1552" spans="1:18" x14ac:dyDescent="0.25">
      <c r="A1552" t="s">
        <v>771</v>
      </c>
      <c r="B1552" t="s">
        <v>1982</v>
      </c>
      <c r="C1552" t="s">
        <v>3471</v>
      </c>
      <c r="D1552">
        <v>2.7976607583000002</v>
      </c>
      <c r="E1552">
        <v>5.1963037583</v>
      </c>
      <c r="F1552">
        <v>2.3986429999999999</v>
      </c>
      <c r="G1552">
        <v>0.236845</v>
      </c>
      <c r="H1552">
        <v>2.6354880000000001</v>
      </c>
      <c r="I1552">
        <v>56</v>
      </c>
      <c r="J1552" t="s">
        <v>4440</v>
      </c>
      <c r="P1552" t="b">
        <f t="shared" si="72"/>
        <v>0</v>
      </c>
      <c r="Q1552" t="b">
        <f t="shared" si="73"/>
        <v>0</v>
      </c>
      <c r="R1552" t="b">
        <f t="shared" si="74"/>
        <v>0</v>
      </c>
    </row>
    <row r="1553" spans="1:18" x14ac:dyDescent="0.25">
      <c r="A1553" t="s">
        <v>427</v>
      </c>
      <c r="B1553" t="s">
        <v>2110</v>
      </c>
      <c r="C1553" t="s">
        <v>3598</v>
      </c>
      <c r="D1553">
        <v>2.2365280674000001</v>
      </c>
      <c r="E1553">
        <v>5.7159850674000001</v>
      </c>
      <c r="F1553">
        <v>3.479457</v>
      </c>
      <c r="G1553">
        <v>-0.97565199999999996</v>
      </c>
      <c r="H1553">
        <v>2.5038049999999998</v>
      </c>
      <c r="I1553">
        <v>73</v>
      </c>
      <c r="J1553" t="s">
        <v>4440</v>
      </c>
      <c r="P1553" t="b">
        <f t="shared" si="72"/>
        <v>0</v>
      </c>
      <c r="Q1553" t="b">
        <f t="shared" si="73"/>
        <v>0</v>
      </c>
      <c r="R1553" t="b">
        <f t="shared" si="74"/>
        <v>0</v>
      </c>
    </row>
    <row r="1554" spans="1:18" x14ac:dyDescent="0.25">
      <c r="A1554" t="s">
        <v>1440</v>
      </c>
      <c r="B1554" t="s">
        <v>2507</v>
      </c>
      <c r="C1554" t="s">
        <v>3983</v>
      </c>
      <c r="D1554">
        <v>2.8599851426999998</v>
      </c>
      <c r="E1554">
        <v>6.5404971426999996</v>
      </c>
      <c r="F1554">
        <v>3.6805119999999998</v>
      </c>
      <c r="G1554">
        <v>-1.583725</v>
      </c>
      <c r="H1554">
        <v>2.096787</v>
      </c>
      <c r="I1554">
        <v>76</v>
      </c>
      <c r="J1554" t="s">
        <v>4440</v>
      </c>
      <c r="P1554" t="b">
        <f t="shared" si="72"/>
        <v>0</v>
      </c>
      <c r="Q1554" t="b">
        <f t="shared" si="73"/>
        <v>0</v>
      </c>
      <c r="R1554" t="b">
        <f t="shared" si="74"/>
        <v>0</v>
      </c>
    </row>
    <row r="1555" spans="1:18" x14ac:dyDescent="0.25">
      <c r="A1555" t="s">
        <v>887</v>
      </c>
      <c r="B1555" t="s">
        <v>2909</v>
      </c>
      <c r="C1555" t="s">
        <v>4369</v>
      </c>
      <c r="D1555">
        <v>2.7516252290000001</v>
      </c>
      <c r="E1555">
        <v>6.2421082290000003</v>
      </c>
      <c r="F1555">
        <v>3.4904829999999998</v>
      </c>
      <c r="G1555">
        <v>-0.999386</v>
      </c>
      <c r="H1555">
        <v>2.4910969999999999</v>
      </c>
      <c r="I1555">
        <v>92</v>
      </c>
      <c r="J1555" t="s">
        <v>4440</v>
      </c>
      <c r="P1555" t="b">
        <f t="shared" si="72"/>
        <v>0</v>
      </c>
      <c r="Q1555" t="b">
        <f t="shared" si="73"/>
        <v>0</v>
      </c>
      <c r="R1555" t="b">
        <f t="shared" si="74"/>
        <v>0</v>
      </c>
    </row>
    <row r="1556" spans="1:18" x14ac:dyDescent="0.25">
      <c r="A1556" t="s">
        <v>893</v>
      </c>
      <c r="B1556" t="s">
        <v>1817</v>
      </c>
      <c r="C1556" t="s">
        <v>3306</v>
      </c>
      <c r="D1556">
        <v>2.8395437020999998</v>
      </c>
      <c r="E1556">
        <v>5.3637797021000004</v>
      </c>
      <c r="F1556">
        <v>2.5242360000000001</v>
      </c>
      <c r="G1556">
        <v>-1.566951</v>
      </c>
      <c r="H1556">
        <v>0.95728500000000005</v>
      </c>
      <c r="I1556">
        <v>108</v>
      </c>
      <c r="J1556" t="s">
        <v>4440</v>
      </c>
      <c r="P1556" t="b">
        <f t="shared" si="72"/>
        <v>0</v>
      </c>
      <c r="Q1556" t="b">
        <f t="shared" si="73"/>
        <v>0</v>
      </c>
      <c r="R1556" t="b">
        <f t="shared" si="74"/>
        <v>0</v>
      </c>
    </row>
    <row r="1557" spans="1:18" x14ac:dyDescent="0.25">
      <c r="A1557" t="s">
        <v>5688</v>
      </c>
      <c r="B1557" t="s">
        <v>6007</v>
      </c>
      <c r="C1557" t="s">
        <v>6309</v>
      </c>
      <c r="D1557">
        <v>1.8653790634999901</v>
      </c>
      <c r="E1557">
        <v>4.9195210634999897</v>
      </c>
      <c r="F1557">
        <v>3.0541420000000001</v>
      </c>
      <c r="G1557">
        <v>-0.49549799999999999</v>
      </c>
      <c r="H1557">
        <v>2.5586440000000001</v>
      </c>
      <c r="I1557">
        <v>116</v>
      </c>
      <c r="J1557" t="s">
        <v>4440</v>
      </c>
      <c r="P1557" t="b">
        <f t="shared" si="72"/>
        <v>0</v>
      </c>
      <c r="Q1557" t="b">
        <f t="shared" si="73"/>
        <v>0</v>
      </c>
      <c r="R1557" t="b">
        <f t="shared" si="74"/>
        <v>0</v>
      </c>
    </row>
    <row r="1558" spans="1:18" x14ac:dyDescent="0.25">
      <c r="A1558" t="s">
        <v>4595</v>
      </c>
      <c r="B1558" t="s">
        <v>4748</v>
      </c>
      <c r="C1558" t="s">
        <v>5674</v>
      </c>
      <c r="D1558">
        <v>2.1071256862999999</v>
      </c>
      <c r="E1558">
        <v>4.9040476863000002</v>
      </c>
      <c r="F1558">
        <v>2.7969219999999999</v>
      </c>
      <c r="G1558">
        <v>1.0357559999999999</v>
      </c>
      <c r="H1558">
        <v>3.832678</v>
      </c>
      <c r="I1558">
        <v>32</v>
      </c>
      <c r="J1558" t="s">
        <v>4440</v>
      </c>
      <c r="P1558" t="b">
        <f t="shared" si="72"/>
        <v>0</v>
      </c>
      <c r="Q1558" t="b">
        <f t="shared" si="73"/>
        <v>0</v>
      </c>
      <c r="R1558" t="b">
        <f t="shared" si="74"/>
        <v>0</v>
      </c>
    </row>
    <row r="1559" spans="1:18" x14ac:dyDescent="0.25">
      <c r="A1559" t="s">
        <v>179</v>
      </c>
      <c r="B1559" t="s">
        <v>2092</v>
      </c>
      <c r="C1559" t="s">
        <v>3580</v>
      </c>
      <c r="D1559">
        <v>2.4061600793000002</v>
      </c>
      <c r="E1559">
        <v>6.6291010792999998</v>
      </c>
      <c r="F1559">
        <v>4.2229409999999996</v>
      </c>
      <c r="G1559">
        <v>-0.39643499999999998</v>
      </c>
      <c r="H1559">
        <v>3.8265060000000002</v>
      </c>
      <c r="I1559">
        <v>78</v>
      </c>
      <c r="J1559" t="s">
        <v>4440</v>
      </c>
      <c r="P1559" t="b">
        <f t="shared" si="72"/>
        <v>0</v>
      </c>
      <c r="Q1559" t="b">
        <f t="shared" si="73"/>
        <v>0</v>
      </c>
      <c r="R1559" t="b">
        <f t="shared" si="74"/>
        <v>0</v>
      </c>
    </row>
    <row r="1560" spans="1:18" x14ac:dyDescent="0.25">
      <c r="A1560" t="s">
        <v>1267</v>
      </c>
      <c r="B1560" t="s">
        <v>2966</v>
      </c>
      <c r="C1560" t="s">
        <v>4419</v>
      </c>
      <c r="D1560">
        <v>2.8397263185999999</v>
      </c>
      <c r="E1560">
        <v>5.1714283186000003</v>
      </c>
      <c r="F1560">
        <v>2.3317019999999999</v>
      </c>
      <c r="G1560">
        <v>1.1252409999999999</v>
      </c>
      <c r="H1560">
        <v>3.4569429999999999</v>
      </c>
      <c r="I1560">
        <v>76</v>
      </c>
      <c r="J1560" t="s">
        <v>4440</v>
      </c>
      <c r="P1560" t="b">
        <f t="shared" si="72"/>
        <v>0</v>
      </c>
      <c r="Q1560" t="b">
        <f t="shared" si="73"/>
        <v>0</v>
      </c>
      <c r="R1560" t="b">
        <f t="shared" si="74"/>
        <v>0</v>
      </c>
    </row>
    <row r="1561" spans="1:18" x14ac:dyDescent="0.25">
      <c r="A1561" t="s">
        <v>1332</v>
      </c>
      <c r="B1561" t="s">
        <v>2695</v>
      </c>
      <c r="C1561" t="s">
        <v>4165</v>
      </c>
      <c r="D1561">
        <v>3.6217830772999902</v>
      </c>
      <c r="E1561">
        <v>5.6247860772999996</v>
      </c>
      <c r="F1561">
        <v>2.0030030000000001</v>
      </c>
      <c r="G1561">
        <v>-0.533632</v>
      </c>
      <c r="H1561">
        <v>1.469371</v>
      </c>
      <c r="I1561">
        <v>192</v>
      </c>
      <c r="J1561" t="s">
        <v>4440</v>
      </c>
      <c r="P1561" t="b">
        <f t="shared" si="72"/>
        <v>0</v>
      </c>
      <c r="Q1561" t="b">
        <f t="shared" si="73"/>
        <v>0</v>
      </c>
      <c r="R1561" t="b">
        <f t="shared" si="74"/>
        <v>0</v>
      </c>
    </row>
    <row r="1562" spans="1:18" x14ac:dyDescent="0.25">
      <c r="A1562" t="s">
        <v>793</v>
      </c>
      <c r="B1562" t="s">
        <v>1604</v>
      </c>
      <c r="C1562" t="s">
        <v>3094</v>
      </c>
      <c r="D1562">
        <v>3.2768433110999999</v>
      </c>
      <c r="E1562">
        <v>6.1663813111000003</v>
      </c>
      <c r="F1562">
        <v>2.8895379999999999</v>
      </c>
      <c r="G1562">
        <v>-3.0035159999999999</v>
      </c>
      <c r="H1562">
        <v>-0.113978</v>
      </c>
      <c r="I1562">
        <v>178</v>
      </c>
      <c r="J1562" t="s">
        <v>4440</v>
      </c>
      <c r="P1562" t="b">
        <f t="shared" si="72"/>
        <v>0</v>
      </c>
      <c r="Q1562" t="b">
        <f t="shared" si="73"/>
        <v>0</v>
      </c>
      <c r="R1562" t="b">
        <f t="shared" si="74"/>
        <v>0</v>
      </c>
    </row>
    <row r="1563" spans="1:18" x14ac:dyDescent="0.25">
      <c r="A1563" t="s">
        <v>957</v>
      </c>
      <c r="B1563" t="s">
        <v>1674</v>
      </c>
      <c r="C1563" t="s">
        <v>3163</v>
      </c>
      <c r="D1563">
        <v>2.9561368762</v>
      </c>
      <c r="E1563">
        <v>6.9231418761999999</v>
      </c>
      <c r="F1563">
        <v>3.9670049999999999</v>
      </c>
      <c r="G1563">
        <v>-1.016257</v>
      </c>
      <c r="H1563">
        <v>2.9507479999999999</v>
      </c>
      <c r="I1563">
        <v>56</v>
      </c>
      <c r="J1563" t="s">
        <v>4440</v>
      </c>
      <c r="P1563" t="b">
        <f t="shared" si="72"/>
        <v>0</v>
      </c>
      <c r="Q1563" t="b">
        <f t="shared" si="73"/>
        <v>0</v>
      </c>
      <c r="R1563" t="b">
        <f t="shared" si="74"/>
        <v>0</v>
      </c>
    </row>
    <row r="1564" spans="1:18" x14ac:dyDescent="0.25">
      <c r="A1564" t="s">
        <v>1097</v>
      </c>
      <c r="B1564" t="s">
        <v>2222</v>
      </c>
      <c r="C1564" t="s">
        <v>3708</v>
      </c>
      <c r="D1564">
        <v>3.7972536905999998</v>
      </c>
      <c r="E1564">
        <v>6.2528616905999996</v>
      </c>
      <c r="F1564">
        <v>2.4556079999999998</v>
      </c>
      <c r="G1564">
        <v>-0.87653400000000004</v>
      </c>
      <c r="H1564">
        <v>1.5790740000000001</v>
      </c>
      <c r="I1564">
        <v>46</v>
      </c>
      <c r="J1564" t="s">
        <v>4440</v>
      </c>
      <c r="P1564" t="b">
        <f t="shared" si="72"/>
        <v>0</v>
      </c>
      <c r="Q1564" t="b">
        <f t="shared" si="73"/>
        <v>0</v>
      </c>
      <c r="R1564" t="b">
        <f t="shared" si="74"/>
        <v>0</v>
      </c>
    </row>
    <row r="1565" spans="1:18" x14ac:dyDescent="0.25">
      <c r="A1565" t="s">
        <v>4600</v>
      </c>
      <c r="B1565" t="s">
        <v>4729</v>
      </c>
      <c r="C1565" t="s">
        <v>5455</v>
      </c>
      <c r="D1565">
        <v>5.43358643709999</v>
      </c>
      <c r="E1565">
        <v>8.5038044370999994</v>
      </c>
      <c r="F1565">
        <v>3.0702180000000001</v>
      </c>
      <c r="G1565">
        <v>-1.199964</v>
      </c>
      <c r="H1565">
        <v>1.8702540000000001</v>
      </c>
      <c r="I1565">
        <v>26</v>
      </c>
      <c r="J1565" t="s">
        <v>4440</v>
      </c>
      <c r="P1565" t="b">
        <f t="shared" si="72"/>
        <v>0</v>
      </c>
      <c r="Q1565" t="b">
        <f t="shared" si="73"/>
        <v>0</v>
      </c>
      <c r="R1565" t="b">
        <f t="shared" si="74"/>
        <v>0</v>
      </c>
    </row>
    <row r="1566" spans="1:18" x14ac:dyDescent="0.25">
      <c r="A1566" t="s">
        <v>16</v>
      </c>
      <c r="B1566" t="s">
        <v>2008</v>
      </c>
      <c r="C1566" t="s">
        <v>3497</v>
      </c>
      <c r="D1566">
        <v>2.3640042100000001</v>
      </c>
      <c r="E1566">
        <v>6.1948852099999998</v>
      </c>
      <c r="F1566">
        <v>3.8308810000000002</v>
      </c>
      <c r="G1566">
        <v>-1.151494</v>
      </c>
      <c r="H1566">
        <v>2.6793870000000002</v>
      </c>
      <c r="I1566">
        <v>96</v>
      </c>
      <c r="J1566" t="s">
        <v>4440</v>
      </c>
      <c r="P1566" t="b">
        <f t="shared" si="72"/>
        <v>0</v>
      </c>
      <c r="Q1566" t="b">
        <f t="shared" si="73"/>
        <v>0</v>
      </c>
      <c r="R1566" t="b">
        <f t="shared" si="74"/>
        <v>0</v>
      </c>
    </row>
    <row r="1567" spans="1:18" x14ac:dyDescent="0.25">
      <c r="A1567" t="s">
        <v>4914</v>
      </c>
      <c r="B1567" t="s">
        <v>5587</v>
      </c>
      <c r="C1567" t="s">
        <v>5588</v>
      </c>
      <c r="D1567">
        <v>4.3734822562</v>
      </c>
      <c r="E1567">
        <v>7.8236812562000004</v>
      </c>
      <c r="F1567">
        <v>3.450199</v>
      </c>
      <c r="G1567">
        <v>-1.298009</v>
      </c>
      <c r="H1567">
        <v>2.15219</v>
      </c>
      <c r="I1567">
        <v>78</v>
      </c>
      <c r="J1567" t="s">
        <v>4440</v>
      </c>
      <c r="P1567" t="b">
        <f t="shared" si="72"/>
        <v>0</v>
      </c>
      <c r="Q1567" t="b">
        <f t="shared" si="73"/>
        <v>0</v>
      </c>
      <c r="R1567" t="b">
        <f t="shared" si="74"/>
        <v>0</v>
      </c>
    </row>
    <row r="1568" spans="1:18" x14ac:dyDescent="0.25">
      <c r="A1568" t="s">
        <v>5951</v>
      </c>
      <c r="B1568" t="s">
        <v>6270</v>
      </c>
      <c r="C1568" t="s">
        <v>6557</v>
      </c>
      <c r="D1568">
        <v>2.0302529920999999</v>
      </c>
      <c r="E1568">
        <v>5.2371959921000002</v>
      </c>
      <c r="F1568">
        <v>3.2069429999999999</v>
      </c>
      <c r="G1568">
        <v>9.6734000000000001E-2</v>
      </c>
      <c r="H1568">
        <v>3.303677</v>
      </c>
      <c r="I1568">
        <v>78</v>
      </c>
      <c r="J1568" t="s">
        <v>4440</v>
      </c>
      <c r="P1568" t="b">
        <f t="shared" si="72"/>
        <v>0</v>
      </c>
      <c r="Q1568" t="b">
        <f t="shared" si="73"/>
        <v>0</v>
      </c>
      <c r="R1568" t="b">
        <f t="shared" si="74"/>
        <v>0</v>
      </c>
    </row>
    <row r="1569" spans="1:18" x14ac:dyDescent="0.25">
      <c r="A1569" t="s">
        <v>5893</v>
      </c>
      <c r="B1569" t="s">
        <v>6212</v>
      </c>
      <c r="C1569" t="s">
        <v>6503</v>
      </c>
      <c r="D1569">
        <v>3.1373491387999999</v>
      </c>
      <c r="E1569">
        <v>6.4835601387999997</v>
      </c>
      <c r="F1569">
        <v>3.3462109999999998</v>
      </c>
      <c r="G1569">
        <v>-1.339812</v>
      </c>
      <c r="H1569">
        <v>2.006399</v>
      </c>
      <c r="I1569">
        <v>112</v>
      </c>
      <c r="J1569" t="s">
        <v>4440</v>
      </c>
      <c r="P1569" t="b">
        <f t="shared" si="72"/>
        <v>0</v>
      </c>
      <c r="Q1569" t="b">
        <f t="shared" si="73"/>
        <v>0</v>
      </c>
      <c r="R1569" t="b">
        <f t="shared" si="74"/>
        <v>0</v>
      </c>
    </row>
    <row r="1570" spans="1:18" x14ac:dyDescent="0.25">
      <c r="A1570" t="s">
        <v>5869</v>
      </c>
      <c r="B1570" t="s">
        <v>6188</v>
      </c>
      <c r="C1570" t="s">
        <v>6482</v>
      </c>
      <c r="D1570">
        <v>3.0443103309999899</v>
      </c>
      <c r="E1570">
        <v>5.9665873309999897</v>
      </c>
      <c r="F1570">
        <v>2.9222769999999998</v>
      </c>
      <c r="G1570">
        <v>0.184807</v>
      </c>
      <c r="H1570">
        <v>3.107084</v>
      </c>
      <c r="I1570">
        <v>43</v>
      </c>
      <c r="J1570" t="s">
        <v>4440</v>
      </c>
      <c r="P1570" t="b">
        <f t="shared" si="72"/>
        <v>0</v>
      </c>
      <c r="Q1570" t="b">
        <f t="shared" si="73"/>
        <v>0</v>
      </c>
      <c r="R1570" t="b">
        <f t="shared" si="74"/>
        <v>0</v>
      </c>
    </row>
    <row r="1571" spans="1:18" x14ac:dyDescent="0.25">
      <c r="A1571" t="s">
        <v>4981</v>
      </c>
      <c r="B1571" t="s">
        <v>5111</v>
      </c>
      <c r="C1571" t="s">
        <v>5112</v>
      </c>
      <c r="D1571">
        <v>2.3133229093000001</v>
      </c>
      <c r="E1571">
        <v>5.5507339092999999</v>
      </c>
      <c r="F1571">
        <v>3.2374109999999998</v>
      </c>
      <c r="G1571">
        <v>-1.085272</v>
      </c>
      <c r="H1571">
        <v>2.152139</v>
      </c>
      <c r="I1571">
        <v>195</v>
      </c>
      <c r="J1571" t="s">
        <v>4440</v>
      </c>
      <c r="P1571" t="b">
        <f t="shared" si="72"/>
        <v>0</v>
      </c>
      <c r="Q1571" t="b">
        <f t="shared" si="73"/>
        <v>0</v>
      </c>
      <c r="R1571" t="b">
        <f t="shared" si="74"/>
        <v>0</v>
      </c>
    </row>
    <row r="1572" spans="1:18" x14ac:dyDescent="0.25">
      <c r="A1572" t="s">
        <v>489</v>
      </c>
      <c r="B1572" t="s">
        <v>1653</v>
      </c>
      <c r="C1572" t="s">
        <v>3142</v>
      </c>
      <c r="D1572">
        <v>3.3135794524</v>
      </c>
      <c r="E1572">
        <v>6.4479704523999999</v>
      </c>
      <c r="F1572">
        <v>3.1343909999999999</v>
      </c>
      <c r="G1572">
        <v>-0.654891</v>
      </c>
      <c r="H1572">
        <v>2.4794999999999998</v>
      </c>
      <c r="I1572">
        <v>59</v>
      </c>
      <c r="J1572" t="s">
        <v>4440</v>
      </c>
      <c r="P1572" t="b">
        <f t="shared" si="72"/>
        <v>0</v>
      </c>
      <c r="Q1572" t="b">
        <f t="shared" si="73"/>
        <v>0</v>
      </c>
      <c r="R1572" t="b">
        <f t="shared" si="74"/>
        <v>0</v>
      </c>
    </row>
    <row r="1573" spans="1:18" x14ac:dyDescent="0.25">
      <c r="A1573" t="s">
        <v>5715</v>
      </c>
      <c r="B1573" t="s">
        <v>6034</v>
      </c>
      <c r="C1573" t="s">
        <v>6334</v>
      </c>
      <c r="D1573">
        <v>2.89215933079999</v>
      </c>
      <c r="E1573">
        <v>6.3095503307999996</v>
      </c>
      <c r="F1573">
        <v>3.4173909999999998</v>
      </c>
      <c r="G1573">
        <v>-0.94347300000000001</v>
      </c>
      <c r="H1573">
        <v>2.4739179999999998</v>
      </c>
      <c r="I1573">
        <v>128</v>
      </c>
      <c r="J1573" t="s">
        <v>4440</v>
      </c>
      <c r="P1573" t="b">
        <f t="shared" si="72"/>
        <v>0</v>
      </c>
      <c r="Q1573" t="b">
        <f t="shared" si="73"/>
        <v>0</v>
      </c>
      <c r="R1573" t="b">
        <f t="shared" si="74"/>
        <v>0</v>
      </c>
    </row>
    <row r="1574" spans="1:18" x14ac:dyDescent="0.25">
      <c r="A1574" t="s">
        <v>909</v>
      </c>
      <c r="B1574" t="s">
        <v>2741</v>
      </c>
      <c r="C1574" t="s">
        <v>4208</v>
      </c>
      <c r="D1574">
        <v>3.2400002623000002</v>
      </c>
      <c r="E1574">
        <v>5.5707212623000002</v>
      </c>
      <c r="F1574">
        <v>2.3307209999999898</v>
      </c>
      <c r="G1574">
        <v>0.39185300000000001</v>
      </c>
      <c r="H1574">
        <v>2.7225739999999998</v>
      </c>
      <c r="I1574">
        <v>68</v>
      </c>
      <c r="J1574" t="s">
        <v>4440</v>
      </c>
      <c r="P1574" t="b">
        <f t="shared" si="72"/>
        <v>0</v>
      </c>
      <c r="Q1574" t="b">
        <f t="shared" si="73"/>
        <v>0</v>
      </c>
      <c r="R1574" t="b">
        <f t="shared" si="74"/>
        <v>0</v>
      </c>
    </row>
    <row r="1575" spans="1:18" x14ac:dyDescent="0.25">
      <c r="A1575" t="s">
        <v>5712</v>
      </c>
      <c r="B1575" t="s">
        <v>6031</v>
      </c>
      <c r="C1575" t="s">
        <v>6331</v>
      </c>
      <c r="D1575">
        <v>2.0994938988999898</v>
      </c>
      <c r="E1575">
        <v>6.3917158988999896</v>
      </c>
      <c r="F1575">
        <v>4.2922219999999998</v>
      </c>
      <c r="G1575">
        <v>-2.3483719999999999</v>
      </c>
      <c r="H1575">
        <v>1.9438500000000001</v>
      </c>
      <c r="I1575">
        <v>192</v>
      </c>
      <c r="J1575" t="s">
        <v>4440</v>
      </c>
      <c r="P1575" t="b">
        <f t="shared" si="72"/>
        <v>0</v>
      </c>
      <c r="Q1575" t="b">
        <f t="shared" si="73"/>
        <v>0</v>
      </c>
      <c r="R1575" t="b">
        <f t="shared" si="74"/>
        <v>0</v>
      </c>
    </row>
    <row r="1576" spans="1:18" x14ac:dyDescent="0.25">
      <c r="A1576" t="s">
        <v>170</v>
      </c>
      <c r="B1576" t="s">
        <v>2473</v>
      </c>
      <c r="C1576" t="s">
        <v>3951</v>
      </c>
      <c r="D1576">
        <v>2.3466163473999999</v>
      </c>
      <c r="E1576">
        <v>4.6073763473999998</v>
      </c>
      <c r="F1576">
        <v>2.2607599999999999</v>
      </c>
      <c r="G1576">
        <v>-0.17610999999999999</v>
      </c>
      <c r="H1576">
        <v>2.0846499999999999</v>
      </c>
      <c r="I1576">
        <v>144</v>
      </c>
      <c r="J1576" t="s">
        <v>4440</v>
      </c>
      <c r="P1576" t="b">
        <f t="shared" si="72"/>
        <v>0</v>
      </c>
      <c r="Q1576" t="b">
        <f t="shared" si="73"/>
        <v>0</v>
      </c>
      <c r="R1576" t="b">
        <f t="shared" si="74"/>
        <v>0</v>
      </c>
    </row>
    <row r="1577" spans="1:18" x14ac:dyDescent="0.25">
      <c r="A1577" t="s">
        <v>316</v>
      </c>
      <c r="B1577" t="s">
        <v>2595</v>
      </c>
      <c r="C1577" t="s">
        <v>4068</v>
      </c>
      <c r="D1577">
        <v>3.4948817421999898</v>
      </c>
      <c r="E1577">
        <v>5.4543447422</v>
      </c>
      <c r="F1577">
        <v>1.959463</v>
      </c>
      <c r="G1577">
        <v>-1.7816970000000001</v>
      </c>
      <c r="H1577">
        <v>0.17776600000000001</v>
      </c>
      <c r="I1577">
        <v>384</v>
      </c>
      <c r="J1577" t="s">
        <v>4440</v>
      </c>
      <c r="P1577" t="b">
        <f t="shared" si="72"/>
        <v>0</v>
      </c>
      <c r="Q1577" t="b">
        <f t="shared" si="73"/>
        <v>0</v>
      </c>
      <c r="R1577" t="b">
        <f t="shared" si="74"/>
        <v>0</v>
      </c>
    </row>
    <row r="1578" spans="1:18" x14ac:dyDescent="0.25">
      <c r="A1578" t="s">
        <v>5703</v>
      </c>
      <c r="B1578" t="s">
        <v>6022</v>
      </c>
      <c r="C1578" t="s">
        <v>6323</v>
      </c>
      <c r="D1578">
        <v>3.8035913240000001</v>
      </c>
      <c r="E1578">
        <v>7.2192363239999997</v>
      </c>
      <c r="F1578">
        <v>3.4156449999999898</v>
      </c>
      <c r="G1578">
        <v>-1.1066149999999999</v>
      </c>
      <c r="H1578">
        <v>2.3090299999999999</v>
      </c>
      <c r="I1578">
        <v>80</v>
      </c>
      <c r="J1578" t="s">
        <v>4440</v>
      </c>
      <c r="P1578" t="b">
        <f t="shared" si="72"/>
        <v>0</v>
      </c>
      <c r="Q1578" t="b">
        <f t="shared" si="73"/>
        <v>0</v>
      </c>
      <c r="R1578" t="b">
        <f t="shared" si="74"/>
        <v>0</v>
      </c>
    </row>
    <row r="1579" spans="1:18" x14ac:dyDescent="0.25">
      <c r="A1579" t="s">
        <v>766</v>
      </c>
      <c r="B1579" t="s">
        <v>2170</v>
      </c>
      <c r="C1579" t="s">
        <v>3657</v>
      </c>
      <c r="D1579">
        <v>2.7846791573999998</v>
      </c>
      <c r="E1579">
        <v>6.6439591574000003</v>
      </c>
      <c r="F1579">
        <v>3.85928</v>
      </c>
      <c r="G1579">
        <v>-2.2408950000000001</v>
      </c>
      <c r="H1579">
        <v>1.618385</v>
      </c>
      <c r="I1579">
        <v>84</v>
      </c>
      <c r="J1579" t="s">
        <v>4440</v>
      </c>
      <c r="P1579" t="b">
        <f t="shared" si="72"/>
        <v>0</v>
      </c>
      <c r="Q1579" t="b">
        <f t="shared" si="73"/>
        <v>0</v>
      </c>
      <c r="R1579" t="b">
        <f t="shared" si="74"/>
        <v>0</v>
      </c>
    </row>
    <row r="1580" spans="1:18" x14ac:dyDescent="0.25">
      <c r="A1580" t="s">
        <v>137</v>
      </c>
      <c r="B1580" t="s">
        <v>2362</v>
      </c>
      <c r="C1580" t="s">
        <v>3843</v>
      </c>
      <c r="D1580">
        <v>3.5598207551000001</v>
      </c>
      <c r="E1580">
        <v>5.5849417551</v>
      </c>
      <c r="F1580">
        <v>2.0251209999999999</v>
      </c>
      <c r="G1580">
        <v>1.46882</v>
      </c>
      <c r="H1580">
        <v>3.493941</v>
      </c>
      <c r="I1580">
        <v>72</v>
      </c>
      <c r="J1580" t="s">
        <v>4440</v>
      </c>
      <c r="P1580" t="b">
        <f t="shared" si="72"/>
        <v>0</v>
      </c>
      <c r="Q1580" t="b">
        <f t="shared" si="73"/>
        <v>0</v>
      </c>
      <c r="R1580" t="b">
        <f t="shared" si="74"/>
        <v>0</v>
      </c>
    </row>
    <row r="1581" spans="1:18" x14ac:dyDescent="0.25">
      <c r="A1581" t="s">
        <v>4637</v>
      </c>
      <c r="B1581" t="s">
        <v>4733</v>
      </c>
      <c r="C1581" t="s">
        <v>5470</v>
      </c>
      <c r="D1581">
        <v>1.5127354020999999</v>
      </c>
      <c r="E1581">
        <v>4.4851224021</v>
      </c>
      <c r="F1581">
        <v>2.9723869999999999</v>
      </c>
      <c r="G1581">
        <v>-0.34023900000000001</v>
      </c>
      <c r="H1581">
        <v>2.6321479999999999</v>
      </c>
      <c r="I1581">
        <v>164</v>
      </c>
      <c r="J1581" t="s">
        <v>4440</v>
      </c>
      <c r="P1581" t="b">
        <f t="shared" si="72"/>
        <v>0</v>
      </c>
      <c r="Q1581" t="b">
        <f t="shared" si="73"/>
        <v>0</v>
      </c>
      <c r="R1581" t="b">
        <f t="shared" si="74"/>
        <v>0</v>
      </c>
    </row>
    <row r="1582" spans="1:18" x14ac:dyDescent="0.25">
      <c r="A1582" t="s">
        <v>5874</v>
      </c>
      <c r="B1582" t="s">
        <v>6193</v>
      </c>
      <c r="C1582" t="s">
        <v>6486</v>
      </c>
      <c r="D1582">
        <v>3.9059241660000001</v>
      </c>
      <c r="E1582">
        <v>6.854759166</v>
      </c>
      <c r="F1582">
        <v>2.9488349999999999</v>
      </c>
      <c r="G1582">
        <v>-0.41937999999999998</v>
      </c>
      <c r="H1582">
        <v>2.529455</v>
      </c>
      <c r="I1582">
        <v>62</v>
      </c>
      <c r="J1582" t="s">
        <v>4440</v>
      </c>
      <c r="P1582" t="b">
        <f t="shared" si="72"/>
        <v>0</v>
      </c>
      <c r="Q1582" t="b">
        <f t="shared" si="73"/>
        <v>0</v>
      </c>
      <c r="R1582" t="b">
        <f t="shared" si="74"/>
        <v>0</v>
      </c>
    </row>
    <row r="1583" spans="1:18" x14ac:dyDescent="0.25">
      <c r="A1583" t="s">
        <v>302</v>
      </c>
      <c r="B1583" t="s">
        <v>2615</v>
      </c>
      <c r="C1583" t="s">
        <v>4085</v>
      </c>
      <c r="D1583">
        <v>3.4024581777999998</v>
      </c>
      <c r="E1583">
        <v>6.2670491777999997</v>
      </c>
      <c r="F1583">
        <v>2.8645909999999999</v>
      </c>
      <c r="G1583">
        <v>0.41254000000000002</v>
      </c>
      <c r="H1583">
        <v>3.2771309999999998</v>
      </c>
      <c r="I1583">
        <v>60</v>
      </c>
      <c r="J1583" t="s">
        <v>4440</v>
      </c>
      <c r="P1583" t="b">
        <f t="shared" si="72"/>
        <v>0</v>
      </c>
      <c r="Q1583" t="b">
        <f t="shared" si="73"/>
        <v>0</v>
      </c>
      <c r="R1583" t="b">
        <f t="shared" si="74"/>
        <v>0</v>
      </c>
    </row>
    <row r="1584" spans="1:18" x14ac:dyDescent="0.25">
      <c r="A1584" t="s">
        <v>5706</v>
      </c>
      <c r="B1584" t="s">
        <v>6025</v>
      </c>
      <c r="C1584" t="s">
        <v>6326</v>
      </c>
      <c r="D1584">
        <v>2.5281843329999898</v>
      </c>
      <c r="E1584">
        <v>6.3439803329999904</v>
      </c>
      <c r="F1584">
        <v>3.8157960000000002</v>
      </c>
      <c r="G1584">
        <v>-0.61972899999999997</v>
      </c>
      <c r="H1584">
        <v>3.1960670000000002</v>
      </c>
      <c r="I1584">
        <v>110</v>
      </c>
      <c r="J1584" t="s">
        <v>4440</v>
      </c>
      <c r="P1584" t="b">
        <f t="shared" si="72"/>
        <v>0</v>
      </c>
      <c r="Q1584" t="b">
        <f t="shared" si="73"/>
        <v>0</v>
      </c>
      <c r="R1584" t="b">
        <f t="shared" si="74"/>
        <v>0</v>
      </c>
    </row>
    <row r="1585" spans="1:18" x14ac:dyDescent="0.25">
      <c r="A1585" t="s">
        <v>5845</v>
      </c>
      <c r="B1585" t="s">
        <v>6164</v>
      </c>
      <c r="C1585" t="s">
        <v>6458</v>
      </c>
      <c r="D1585">
        <v>3.1173963265000002</v>
      </c>
      <c r="E1585">
        <v>6.7171773264999999</v>
      </c>
      <c r="F1585">
        <v>3.5997809999999899</v>
      </c>
      <c r="G1585">
        <v>-0.19564200000000001</v>
      </c>
      <c r="H1585">
        <v>3.4041389999999998</v>
      </c>
      <c r="I1585">
        <v>100</v>
      </c>
      <c r="J1585" t="s">
        <v>4440</v>
      </c>
      <c r="P1585" t="b">
        <f t="shared" si="72"/>
        <v>0</v>
      </c>
      <c r="Q1585" t="b">
        <f t="shared" si="73"/>
        <v>0</v>
      </c>
      <c r="R1585" t="b">
        <f t="shared" si="74"/>
        <v>0</v>
      </c>
    </row>
    <row r="1586" spans="1:18" x14ac:dyDescent="0.25">
      <c r="A1586" t="s">
        <v>417</v>
      </c>
      <c r="B1586" t="s">
        <v>2107</v>
      </c>
      <c r="C1586" t="s">
        <v>3595</v>
      </c>
      <c r="D1586">
        <v>3.2944632429</v>
      </c>
      <c r="E1586">
        <v>5.9225522429000002</v>
      </c>
      <c r="F1586">
        <v>2.6280889999999899</v>
      </c>
      <c r="G1586">
        <v>0.44827800000000001</v>
      </c>
      <c r="H1586">
        <v>3.0763669999999999</v>
      </c>
      <c r="I1586">
        <v>54</v>
      </c>
      <c r="J1586" t="s">
        <v>4440</v>
      </c>
      <c r="P1586" t="b">
        <f t="shared" si="72"/>
        <v>0</v>
      </c>
      <c r="Q1586" t="b">
        <f t="shared" si="73"/>
        <v>0</v>
      </c>
      <c r="R1586" t="b">
        <f t="shared" si="74"/>
        <v>0</v>
      </c>
    </row>
    <row r="1587" spans="1:18" x14ac:dyDescent="0.25">
      <c r="A1587" t="s">
        <v>4861</v>
      </c>
      <c r="B1587" t="s">
        <v>5536</v>
      </c>
      <c r="C1587" t="s">
        <v>5537</v>
      </c>
      <c r="D1587">
        <v>2.9123706352999998</v>
      </c>
      <c r="E1587">
        <v>5.6796396353</v>
      </c>
      <c r="F1587">
        <v>2.76726899999999</v>
      </c>
      <c r="G1587">
        <v>0.42950500000000003</v>
      </c>
      <c r="H1587">
        <v>3.196774</v>
      </c>
      <c r="I1587">
        <v>105</v>
      </c>
      <c r="J1587" t="s">
        <v>4440</v>
      </c>
      <c r="P1587" t="b">
        <f t="shared" si="72"/>
        <v>0</v>
      </c>
      <c r="Q1587" t="b">
        <f t="shared" si="73"/>
        <v>0</v>
      </c>
      <c r="R1587" t="b">
        <f t="shared" si="74"/>
        <v>0</v>
      </c>
    </row>
    <row r="1588" spans="1:18" x14ac:dyDescent="0.25">
      <c r="A1588" t="s">
        <v>4620</v>
      </c>
      <c r="B1588" t="s">
        <v>4668</v>
      </c>
      <c r="C1588" t="s">
        <v>5101</v>
      </c>
      <c r="D1588">
        <v>2.8794580476999898</v>
      </c>
      <c r="E1588">
        <v>6.7382710476999996</v>
      </c>
      <c r="F1588">
        <v>3.858813</v>
      </c>
      <c r="G1588">
        <v>-1.4791449999999999</v>
      </c>
      <c r="H1588">
        <v>2.3796680000000001</v>
      </c>
      <c r="I1588">
        <v>73</v>
      </c>
      <c r="J1588" t="s">
        <v>4440</v>
      </c>
      <c r="P1588" t="b">
        <f t="shared" si="72"/>
        <v>0</v>
      </c>
      <c r="Q1588" t="b">
        <f t="shared" si="73"/>
        <v>0</v>
      </c>
      <c r="R1588" t="b">
        <f t="shared" si="74"/>
        <v>0</v>
      </c>
    </row>
    <row r="1589" spans="1:18" x14ac:dyDescent="0.25">
      <c r="A1589" t="s">
        <v>4751</v>
      </c>
      <c r="B1589" t="s">
        <v>5275</v>
      </c>
      <c r="C1589" t="s">
        <v>5276</v>
      </c>
      <c r="D1589">
        <v>2.3939796846999899</v>
      </c>
      <c r="E1589">
        <v>4.5453576846999999</v>
      </c>
      <c r="F1589">
        <v>2.1513779999999998</v>
      </c>
      <c r="G1589">
        <v>0.63775099999999996</v>
      </c>
      <c r="H1589">
        <v>2.789129</v>
      </c>
      <c r="I1589">
        <v>75</v>
      </c>
      <c r="J1589" t="s">
        <v>4440</v>
      </c>
      <c r="P1589" t="b">
        <f t="shared" si="72"/>
        <v>0</v>
      </c>
      <c r="Q1589" t="b">
        <f t="shared" si="73"/>
        <v>0</v>
      </c>
      <c r="R1589" t="b">
        <f t="shared" si="74"/>
        <v>0</v>
      </c>
    </row>
    <row r="1590" spans="1:18" x14ac:dyDescent="0.25">
      <c r="A1590" t="s">
        <v>880</v>
      </c>
      <c r="B1590" t="s">
        <v>2712</v>
      </c>
      <c r="C1590" t="s">
        <v>4180</v>
      </c>
      <c r="D1590">
        <v>1.2275327952999999</v>
      </c>
      <c r="E1590">
        <v>5.3365927952999996</v>
      </c>
      <c r="F1590">
        <v>4.1090599999999897</v>
      </c>
      <c r="G1590">
        <v>0.31002299999999999</v>
      </c>
      <c r="H1590">
        <v>4.4190829999999997</v>
      </c>
      <c r="I1590">
        <v>90</v>
      </c>
      <c r="J1590" t="s">
        <v>4440</v>
      </c>
      <c r="P1590" t="b">
        <f t="shared" si="72"/>
        <v>0</v>
      </c>
      <c r="Q1590" t="b">
        <f t="shared" si="73"/>
        <v>0</v>
      </c>
      <c r="R1590" t="b">
        <f t="shared" si="74"/>
        <v>0</v>
      </c>
    </row>
    <row r="1591" spans="1:18" x14ac:dyDescent="0.25">
      <c r="A1591" t="s">
        <v>4975</v>
      </c>
      <c r="B1591" t="s">
        <v>5136</v>
      </c>
      <c r="C1591" t="s">
        <v>5137</v>
      </c>
      <c r="D1591">
        <v>1.9612820173000001</v>
      </c>
      <c r="E1591">
        <v>5.6671570173000001</v>
      </c>
      <c r="F1591">
        <v>3.7058749999999998</v>
      </c>
      <c r="G1591">
        <v>5.4729E-2</v>
      </c>
      <c r="H1591">
        <v>3.7606039999999998</v>
      </c>
      <c r="I1591">
        <v>50</v>
      </c>
      <c r="J1591" t="s">
        <v>4440</v>
      </c>
      <c r="P1591" t="b">
        <f t="shared" si="72"/>
        <v>0</v>
      </c>
      <c r="Q1591" t="b">
        <f t="shared" si="73"/>
        <v>0</v>
      </c>
      <c r="R1591" t="b">
        <f t="shared" si="74"/>
        <v>0</v>
      </c>
    </row>
    <row r="1592" spans="1:18" x14ac:dyDescent="0.25">
      <c r="A1592" t="s">
        <v>1298</v>
      </c>
      <c r="B1592" t="s">
        <v>2560</v>
      </c>
      <c r="C1592" t="s">
        <v>4035</v>
      </c>
      <c r="D1592">
        <v>3.4654758961999899</v>
      </c>
      <c r="E1592">
        <v>6.1172368961999997</v>
      </c>
      <c r="F1592">
        <v>2.651761</v>
      </c>
      <c r="G1592">
        <v>-0.62954699999999997</v>
      </c>
      <c r="H1592">
        <v>2.022214</v>
      </c>
      <c r="I1592">
        <v>82</v>
      </c>
      <c r="J1592" t="s">
        <v>4440</v>
      </c>
      <c r="P1592" t="b">
        <f t="shared" si="72"/>
        <v>0</v>
      </c>
      <c r="Q1592" t="b">
        <f t="shared" si="73"/>
        <v>0</v>
      </c>
      <c r="R1592" t="b">
        <f t="shared" si="74"/>
        <v>0</v>
      </c>
    </row>
    <row r="1593" spans="1:18" x14ac:dyDescent="0.25">
      <c r="A1593" t="s">
        <v>730</v>
      </c>
      <c r="B1593" t="s">
        <v>1553</v>
      </c>
      <c r="C1593" t="s">
        <v>3042</v>
      </c>
      <c r="D1593">
        <v>3.1961455503999998</v>
      </c>
      <c r="E1593">
        <v>5.6331575504</v>
      </c>
      <c r="F1593">
        <v>2.4370120000000002</v>
      </c>
      <c r="G1593">
        <v>-0.52960799999999997</v>
      </c>
      <c r="H1593">
        <v>1.9074040000000001</v>
      </c>
      <c r="I1593">
        <v>168</v>
      </c>
      <c r="J1593" t="s">
        <v>4440</v>
      </c>
      <c r="P1593" t="b">
        <f t="shared" si="72"/>
        <v>0</v>
      </c>
      <c r="Q1593" t="b">
        <f t="shared" si="73"/>
        <v>0</v>
      </c>
      <c r="R1593" t="b">
        <f t="shared" si="74"/>
        <v>0</v>
      </c>
    </row>
    <row r="1594" spans="1:18" x14ac:dyDescent="0.25">
      <c r="A1594" t="s">
        <v>821</v>
      </c>
      <c r="B1594" t="s">
        <v>2430</v>
      </c>
      <c r="C1594" t="s">
        <v>3909</v>
      </c>
      <c r="D1594">
        <v>1.9304712225</v>
      </c>
      <c r="E1594">
        <v>5.3468042225000003</v>
      </c>
      <c r="F1594">
        <v>3.4163329999999998</v>
      </c>
      <c r="G1594">
        <v>-0.27668799999999999</v>
      </c>
      <c r="H1594">
        <v>3.1396449999999998</v>
      </c>
      <c r="I1594">
        <v>80</v>
      </c>
      <c r="J1594" t="s">
        <v>4440</v>
      </c>
      <c r="P1594" t="b">
        <f t="shared" si="72"/>
        <v>0</v>
      </c>
      <c r="Q1594" t="b">
        <f t="shared" si="73"/>
        <v>0</v>
      </c>
      <c r="R1594" t="b">
        <f t="shared" si="74"/>
        <v>0</v>
      </c>
    </row>
    <row r="1595" spans="1:18" x14ac:dyDescent="0.25">
      <c r="A1595" t="s">
        <v>515</v>
      </c>
      <c r="B1595" t="s">
        <v>2377</v>
      </c>
      <c r="C1595" t="s">
        <v>3858</v>
      </c>
      <c r="D1595">
        <v>3.2571227969999899</v>
      </c>
      <c r="E1595">
        <v>5.8841127969999896</v>
      </c>
      <c r="F1595">
        <v>2.6269900000000002</v>
      </c>
      <c r="G1595">
        <v>-0.47170200000000001</v>
      </c>
      <c r="H1595">
        <v>2.1552880000000001</v>
      </c>
      <c r="I1595">
        <v>110</v>
      </c>
      <c r="J1595" t="s">
        <v>4440</v>
      </c>
      <c r="P1595" t="b">
        <f t="shared" si="72"/>
        <v>0</v>
      </c>
      <c r="Q1595" t="b">
        <f t="shared" si="73"/>
        <v>0</v>
      </c>
      <c r="R1595" t="b">
        <f t="shared" si="74"/>
        <v>0</v>
      </c>
    </row>
    <row r="1596" spans="1:18" x14ac:dyDescent="0.25">
      <c r="A1596" t="s">
        <v>5785</v>
      </c>
      <c r="B1596" t="s">
        <v>6104</v>
      </c>
      <c r="C1596" t="s">
        <v>6401</v>
      </c>
      <c r="D1596">
        <v>2.2316480207999998</v>
      </c>
      <c r="E1596">
        <v>6.1193720208000002</v>
      </c>
      <c r="F1596">
        <v>3.887724</v>
      </c>
      <c r="G1596">
        <v>-1.3600289999999999</v>
      </c>
      <c r="H1596">
        <v>2.527695</v>
      </c>
      <c r="I1596">
        <v>124</v>
      </c>
      <c r="J1596" t="s">
        <v>4440</v>
      </c>
      <c r="P1596" t="b">
        <f t="shared" si="72"/>
        <v>0</v>
      </c>
      <c r="Q1596" t="b">
        <f t="shared" si="73"/>
        <v>0</v>
      </c>
      <c r="R1596" t="b">
        <f t="shared" si="74"/>
        <v>0</v>
      </c>
    </row>
    <row r="1597" spans="1:18" x14ac:dyDescent="0.25">
      <c r="A1597" t="s">
        <v>108</v>
      </c>
      <c r="B1597" t="s">
        <v>1961</v>
      </c>
      <c r="C1597" t="s">
        <v>3450</v>
      </c>
      <c r="D1597">
        <v>2.0499492519000002</v>
      </c>
      <c r="E1597">
        <v>6.1312442519000001</v>
      </c>
      <c r="F1597">
        <v>4.0812949999999999</v>
      </c>
      <c r="G1597">
        <v>-0.81575500000000001</v>
      </c>
      <c r="H1597">
        <v>3.2655400000000001</v>
      </c>
      <c r="I1597">
        <v>114</v>
      </c>
      <c r="J1597" t="s">
        <v>4440</v>
      </c>
      <c r="P1597" t="b">
        <f t="shared" si="72"/>
        <v>0</v>
      </c>
      <c r="Q1597" t="b">
        <f t="shared" si="73"/>
        <v>0</v>
      </c>
      <c r="R1597" t="b">
        <f t="shared" si="74"/>
        <v>0</v>
      </c>
    </row>
    <row r="1598" spans="1:18" x14ac:dyDescent="0.25">
      <c r="A1598" t="s">
        <v>5899</v>
      </c>
      <c r="B1598" t="s">
        <v>6218</v>
      </c>
      <c r="C1598" t="s">
        <v>6509</v>
      </c>
      <c r="D1598">
        <v>3.4244707141999999</v>
      </c>
      <c r="E1598">
        <v>6.8506787141999999</v>
      </c>
      <c r="F1598">
        <v>3.4262079999999999</v>
      </c>
      <c r="G1598">
        <v>-1.7848550000000001</v>
      </c>
      <c r="H1598">
        <v>1.6413530000000001</v>
      </c>
      <c r="I1598">
        <v>184</v>
      </c>
      <c r="J1598" t="s">
        <v>4440</v>
      </c>
      <c r="P1598" t="b">
        <f t="shared" si="72"/>
        <v>0</v>
      </c>
      <c r="Q1598" t="b">
        <f t="shared" si="73"/>
        <v>0</v>
      </c>
      <c r="R1598" t="b">
        <f t="shared" si="74"/>
        <v>0</v>
      </c>
    </row>
    <row r="1599" spans="1:18" x14ac:dyDescent="0.25">
      <c r="A1599" t="s">
        <v>5808</v>
      </c>
      <c r="B1599" t="s">
        <v>6127</v>
      </c>
      <c r="C1599" t="s">
        <v>6423</v>
      </c>
      <c r="D1599">
        <v>3.3441500409999998</v>
      </c>
      <c r="E1599">
        <v>7.5985670409999999</v>
      </c>
      <c r="F1599">
        <v>4.2544170000000001</v>
      </c>
      <c r="G1599">
        <v>-2.18309</v>
      </c>
      <c r="H1599">
        <v>2.0713270000000001</v>
      </c>
      <c r="I1599">
        <v>290</v>
      </c>
      <c r="J1599" t="s">
        <v>4440</v>
      </c>
      <c r="P1599" t="b">
        <f t="shared" si="72"/>
        <v>0</v>
      </c>
      <c r="Q1599" t="b">
        <f t="shared" si="73"/>
        <v>0</v>
      </c>
      <c r="R1599" t="b">
        <f t="shared" si="74"/>
        <v>0</v>
      </c>
    </row>
    <row r="1600" spans="1:18" x14ac:dyDescent="0.25">
      <c r="A1600" t="s">
        <v>125</v>
      </c>
      <c r="B1600" t="s">
        <v>2824</v>
      </c>
      <c r="C1600" t="s">
        <v>4288</v>
      </c>
      <c r="D1600">
        <v>2.2932347189</v>
      </c>
      <c r="E1600">
        <v>4.9909787189000001</v>
      </c>
      <c r="F1600">
        <v>2.6977440000000001</v>
      </c>
      <c r="G1600">
        <v>0.83304900000000004</v>
      </c>
      <c r="H1600">
        <v>3.5307930000000001</v>
      </c>
      <c r="I1600">
        <v>108</v>
      </c>
      <c r="J1600" t="s">
        <v>4440</v>
      </c>
      <c r="P1600" t="b">
        <f t="shared" si="72"/>
        <v>0</v>
      </c>
      <c r="Q1600" t="b">
        <f t="shared" si="73"/>
        <v>0</v>
      </c>
      <c r="R1600" t="b">
        <f t="shared" si="74"/>
        <v>0</v>
      </c>
    </row>
    <row r="1601" spans="1:18" x14ac:dyDescent="0.25">
      <c r="A1601" t="s">
        <v>130</v>
      </c>
      <c r="B1601" t="s">
        <v>2395</v>
      </c>
      <c r="C1601" t="s">
        <v>3876</v>
      </c>
      <c r="D1601">
        <v>1.9809811123000001</v>
      </c>
      <c r="E1601">
        <v>4.4951241123000001</v>
      </c>
      <c r="F1601">
        <v>2.5141429999999998</v>
      </c>
      <c r="G1601">
        <v>0.60808899999999999</v>
      </c>
      <c r="H1601">
        <v>3.1222319999999999</v>
      </c>
      <c r="I1601">
        <v>82</v>
      </c>
      <c r="J1601" t="s">
        <v>4440</v>
      </c>
      <c r="P1601" t="b">
        <f t="shared" si="72"/>
        <v>0</v>
      </c>
      <c r="Q1601" t="b">
        <f t="shared" si="73"/>
        <v>0</v>
      </c>
      <c r="R1601" t="b">
        <f t="shared" si="74"/>
        <v>0</v>
      </c>
    </row>
    <row r="1602" spans="1:18" x14ac:dyDescent="0.25">
      <c r="A1602" t="s">
        <v>846</v>
      </c>
      <c r="B1602" t="s">
        <v>2854</v>
      </c>
      <c r="C1602" t="s">
        <v>4318</v>
      </c>
      <c r="D1602">
        <v>2.8507131688999898</v>
      </c>
      <c r="E1602">
        <v>5.3464291688999896</v>
      </c>
      <c r="F1602">
        <v>2.4957159999999998</v>
      </c>
      <c r="G1602">
        <v>0.29422700000000002</v>
      </c>
      <c r="H1602">
        <v>2.7899430000000001</v>
      </c>
      <c r="I1602">
        <v>116</v>
      </c>
      <c r="J1602" t="s">
        <v>4440</v>
      </c>
      <c r="P1602" t="b">
        <f t="shared" si="72"/>
        <v>0</v>
      </c>
      <c r="Q1602" t="b">
        <f t="shared" si="73"/>
        <v>0</v>
      </c>
      <c r="R1602" t="b">
        <f t="shared" si="74"/>
        <v>0</v>
      </c>
    </row>
    <row r="1603" spans="1:18" x14ac:dyDescent="0.25">
      <c r="A1603" t="s">
        <v>1373</v>
      </c>
      <c r="B1603" t="s">
        <v>2206</v>
      </c>
      <c r="C1603" t="s">
        <v>3692</v>
      </c>
      <c r="D1603">
        <v>2.4727515779999898</v>
      </c>
      <c r="E1603">
        <v>6.0039915779999999</v>
      </c>
      <c r="F1603">
        <v>3.5312399999999999</v>
      </c>
      <c r="G1603">
        <v>-1.0209330000000001</v>
      </c>
      <c r="H1603">
        <v>2.5103070000000001</v>
      </c>
      <c r="I1603">
        <v>130</v>
      </c>
      <c r="J1603" t="s">
        <v>4440</v>
      </c>
      <c r="P1603" t="b">
        <f t="shared" ref="P1603:P1666" si="75">IF(AND($M$5 &lt; -D1603, $M$4 &gt; -E1603, F1603 &gt; 1.9, F1603 &lt; 2.5), TRUE, FALSE)</f>
        <v>0</v>
      </c>
      <c r="Q1603" t="b">
        <f t="shared" ref="Q1603:Q1666" si="76">IF(AND($M$6 &lt; -D1603, $M$4 &gt; -E1603, F1603 &gt; 1.9, F1603 &lt; 2.5), TRUE, FALSE)</f>
        <v>0</v>
      </c>
      <c r="R1603" t="b">
        <f t="shared" ref="R1603:R1666" si="77">IF(AND($M$7 &lt; -D1603, $M$4 &gt; -E1603, F1603 &gt; 1.9, F1603 &lt; 2.5), TRUE, FALSE)</f>
        <v>0</v>
      </c>
    </row>
    <row r="1604" spans="1:18" x14ac:dyDescent="0.25">
      <c r="A1604" t="s">
        <v>4572</v>
      </c>
      <c r="B1604" t="s">
        <v>4721</v>
      </c>
      <c r="C1604" t="s">
        <v>5399</v>
      </c>
      <c r="D1604">
        <v>2.0113753707000002</v>
      </c>
      <c r="E1604">
        <v>5.2424543707</v>
      </c>
      <c r="F1604">
        <v>3.2310789999999998</v>
      </c>
      <c r="G1604">
        <v>-0.19925399999999999</v>
      </c>
      <c r="H1604">
        <v>3.031825</v>
      </c>
      <c r="I1604">
        <v>76</v>
      </c>
      <c r="J1604" t="s">
        <v>4440</v>
      </c>
      <c r="P1604" t="b">
        <f t="shared" si="75"/>
        <v>0</v>
      </c>
      <c r="Q1604" t="b">
        <f t="shared" si="76"/>
        <v>0</v>
      </c>
      <c r="R1604" t="b">
        <f t="shared" si="77"/>
        <v>0</v>
      </c>
    </row>
    <row r="1605" spans="1:18" x14ac:dyDescent="0.25">
      <c r="A1605" t="s">
        <v>4992</v>
      </c>
      <c r="B1605" t="s">
        <v>5319</v>
      </c>
      <c r="C1605" t="s">
        <v>5320</v>
      </c>
      <c r="D1605">
        <v>2.9364107037</v>
      </c>
      <c r="E1605">
        <v>6.7078417036999998</v>
      </c>
      <c r="F1605">
        <v>3.77143099999999</v>
      </c>
      <c r="G1605">
        <v>-0.54434499999999997</v>
      </c>
      <c r="H1605">
        <v>3.2270859999999999</v>
      </c>
      <c r="I1605">
        <v>86</v>
      </c>
      <c r="J1605" t="s">
        <v>4440</v>
      </c>
      <c r="P1605" t="b">
        <f t="shared" si="75"/>
        <v>0</v>
      </c>
      <c r="Q1605" t="b">
        <f t="shared" si="76"/>
        <v>0</v>
      </c>
      <c r="R1605" t="b">
        <f t="shared" si="77"/>
        <v>0</v>
      </c>
    </row>
    <row r="1606" spans="1:18" x14ac:dyDescent="0.25">
      <c r="A1606" t="s">
        <v>4817</v>
      </c>
      <c r="B1606" t="s">
        <v>5244</v>
      </c>
      <c r="C1606" t="s">
        <v>5245</v>
      </c>
      <c r="D1606">
        <v>3.7234445856999998</v>
      </c>
      <c r="E1606">
        <v>6.5959675857000004</v>
      </c>
      <c r="F1606">
        <v>2.8725230000000002</v>
      </c>
      <c r="G1606">
        <v>-3.1967669999999999</v>
      </c>
      <c r="H1606">
        <v>-0.32424399999999998</v>
      </c>
      <c r="I1606">
        <v>60</v>
      </c>
      <c r="J1606" t="s">
        <v>4440</v>
      </c>
      <c r="P1606" t="b">
        <f t="shared" si="75"/>
        <v>0</v>
      </c>
      <c r="Q1606" t="b">
        <f t="shared" si="76"/>
        <v>0</v>
      </c>
      <c r="R1606" t="b">
        <f t="shared" si="77"/>
        <v>0</v>
      </c>
    </row>
    <row r="1607" spans="1:18" x14ac:dyDescent="0.25">
      <c r="A1607" t="s">
        <v>1384</v>
      </c>
      <c r="B1607" t="s">
        <v>1526</v>
      </c>
      <c r="C1607" t="s">
        <v>3015</v>
      </c>
      <c r="D1607">
        <v>2.6450745389999999</v>
      </c>
      <c r="E1607">
        <v>6.5283525390000001</v>
      </c>
      <c r="F1607">
        <v>3.8832779999999998</v>
      </c>
      <c r="G1607">
        <v>-0.778084</v>
      </c>
      <c r="H1607">
        <v>3.105194</v>
      </c>
      <c r="I1607">
        <v>94</v>
      </c>
      <c r="J1607" t="s">
        <v>4440</v>
      </c>
      <c r="P1607" t="b">
        <f t="shared" si="75"/>
        <v>0</v>
      </c>
      <c r="Q1607" t="b">
        <f t="shared" si="76"/>
        <v>0</v>
      </c>
      <c r="R1607" t="b">
        <f t="shared" si="77"/>
        <v>0</v>
      </c>
    </row>
    <row r="1608" spans="1:18" x14ac:dyDescent="0.25">
      <c r="A1608" t="s">
        <v>5718</v>
      </c>
      <c r="B1608" t="s">
        <v>6037</v>
      </c>
      <c r="C1608" t="s">
        <v>6337</v>
      </c>
      <c r="D1608">
        <v>2.1548746775000001</v>
      </c>
      <c r="E1608">
        <v>6.2434436775000002</v>
      </c>
      <c r="F1608">
        <v>4.0885689999999997</v>
      </c>
      <c r="G1608">
        <v>-2.020019</v>
      </c>
      <c r="H1608">
        <v>2.0685500000000001</v>
      </c>
      <c r="I1608">
        <v>178</v>
      </c>
      <c r="J1608" t="s">
        <v>4440</v>
      </c>
      <c r="P1608" t="b">
        <f t="shared" si="75"/>
        <v>0</v>
      </c>
      <c r="Q1608" t="b">
        <f t="shared" si="76"/>
        <v>0</v>
      </c>
      <c r="R1608" t="b">
        <f t="shared" si="77"/>
        <v>0</v>
      </c>
    </row>
    <row r="1609" spans="1:18" x14ac:dyDescent="0.25">
      <c r="A1609" t="s">
        <v>459</v>
      </c>
      <c r="B1609" t="s">
        <v>2978</v>
      </c>
      <c r="C1609" t="s">
        <v>4430</v>
      </c>
      <c r="D1609">
        <v>1.1393045098000001</v>
      </c>
      <c r="E1609">
        <v>5.7693745098000004</v>
      </c>
      <c r="F1609">
        <v>4.6300699999999999</v>
      </c>
      <c r="G1609">
        <v>-1.2610889999999999</v>
      </c>
      <c r="H1609">
        <v>3.3689809999999998</v>
      </c>
      <c r="I1609">
        <v>89</v>
      </c>
      <c r="J1609" t="s">
        <v>4440</v>
      </c>
      <c r="P1609" t="b">
        <f t="shared" si="75"/>
        <v>0</v>
      </c>
      <c r="Q1609" t="b">
        <f t="shared" si="76"/>
        <v>0</v>
      </c>
      <c r="R1609" t="b">
        <f t="shared" si="77"/>
        <v>0</v>
      </c>
    </row>
    <row r="1610" spans="1:18" x14ac:dyDescent="0.25">
      <c r="A1610" t="s">
        <v>562</v>
      </c>
      <c r="B1610" t="s">
        <v>2139</v>
      </c>
      <c r="C1610" t="s">
        <v>3626</v>
      </c>
      <c r="D1610">
        <v>2.9661380052999999</v>
      </c>
      <c r="E1610">
        <v>7.0779760053</v>
      </c>
      <c r="F1610">
        <v>4.1118379999999997</v>
      </c>
      <c r="G1610">
        <v>-0.74929999999999997</v>
      </c>
      <c r="H1610">
        <v>3.3625379999999998</v>
      </c>
      <c r="I1610">
        <v>25</v>
      </c>
      <c r="J1610" t="s">
        <v>4440</v>
      </c>
      <c r="P1610" t="b">
        <f t="shared" si="75"/>
        <v>0</v>
      </c>
      <c r="Q1610" t="b">
        <f t="shared" si="76"/>
        <v>0</v>
      </c>
      <c r="R1610" t="b">
        <f t="shared" si="77"/>
        <v>0</v>
      </c>
    </row>
    <row r="1611" spans="1:18" x14ac:dyDescent="0.25">
      <c r="A1611" t="s">
        <v>4648</v>
      </c>
      <c r="B1611" t="s">
        <v>4662</v>
      </c>
      <c r="C1611" t="s">
        <v>5053</v>
      </c>
      <c r="D1611">
        <v>4.6641373151999996</v>
      </c>
      <c r="E1611">
        <v>8.2659073151999998</v>
      </c>
      <c r="F1611">
        <v>3.6017700000000001</v>
      </c>
      <c r="G1611">
        <v>-1.420512</v>
      </c>
      <c r="H1611">
        <v>2.1812580000000001</v>
      </c>
      <c r="I1611">
        <v>74</v>
      </c>
      <c r="J1611" t="s">
        <v>4440</v>
      </c>
      <c r="P1611" t="b">
        <f t="shared" si="75"/>
        <v>0</v>
      </c>
      <c r="Q1611" t="b">
        <f t="shared" si="76"/>
        <v>0</v>
      </c>
      <c r="R1611" t="b">
        <f t="shared" si="77"/>
        <v>0</v>
      </c>
    </row>
    <row r="1612" spans="1:18" x14ac:dyDescent="0.25">
      <c r="A1612" t="s">
        <v>1272</v>
      </c>
      <c r="B1612" t="s">
        <v>1882</v>
      </c>
      <c r="C1612" t="s">
        <v>3371</v>
      </c>
      <c r="D1612">
        <v>2.7755159187999898</v>
      </c>
      <c r="E1612">
        <v>6.1884109187999998</v>
      </c>
      <c r="F1612">
        <v>3.4128949999999998</v>
      </c>
      <c r="G1612">
        <v>-0.66055600000000003</v>
      </c>
      <c r="H1612">
        <v>2.7523390000000001</v>
      </c>
      <c r="I1612">
        <v>146</v>
      </c>
      <c r="J1612" t="s">
        <v>4440</v>
      </c>
      <c r="P1612" t="b">
        <f t="shared" si="75"/>
        <v>0</v>
      </c>
      <c r="Q1612" t="b">
        <f t="shared" si="76"/>
        <v>0</v>
      </c>
      <c r="R1612" t="b">
        <f t="shared" si="77"/>
        <v>0</v>
      </c>
    </row>
    <row r="1613" spans="1:18" x14ac:dyDescent="0.25">
      <c r="A1613" t="s">
        <v>794</v>
      </c>
      <c r="B1613" t="s">
        <v>1896</v>
      </c>
      <c r="C1613" t="s">
        <v>3385</v>
      </c>
      <c r="D1613">
        <v>4.1493835523999998</v>
      </c>
      <c r="E1613">
        <v>5.5440445523999999</v>
      </c>
      <c r="F1613">
        <v>1.3946609999999999</v>
      </c>
      <c r="G1613">
        <v>0.41453099999999998</v>
      </c>
      <c r="H1613">
        <v>1.8091919999999999</v>
      </c>
      <c r="I1613">
        <v>80</v>
      </c>
      <c r="J1613" t="s">
        <v>4440</v>
      </c>
      <c r="P1613" t="b">
        <f t="shared" si="75"/>
        <v>0</v>
      </c>
      <c r="Q1613" t="b">
        <f t="shared" si="76"/>
        <v>0</v>
      </c>
      <c r="R1613" t="b">
        <f t="shared" si="77"/>
        <v>0</v>
      </c>
    </row>
    <row r="1614" spans="1:18" x14ac:dyDescent="0.25">
      <c r="A1614" t="s">
        <v>340</v>
      </c>
      <c r="B1614" t="s">
        <v>2427</v>
      </c>
      <c r="C1614" t="s">
        <v>3906</v>
      </c>
      <c r="D1614">
        <v>2.9266062988999999</v>
      </c>
      <c r="E1614">
        <v>6.7776402988999997</v>
      </c>
      <c r="F1614">
        <v>3.8510339999999998</v>
      </c>
      <c r="G1614">
        <v>-1.118163</v>
      </c>
      <c r="H1614">
        <v>2.7328709999999998</v>
      </c>
      <c r="I1614">
        <v>33</v>
      </c>
      <c r="J1614" t="s">
        <v>4440</v>
      </c>
      <c r="P1614" t="b">
        <f t="shared" si="75"/>
        <v>0</v>
      </c>
      <c r="Q1614" t="b">
        <f t="shared" si="76"/>
        <v>0</v>
      </c>
      <c r="R1614" t="b">
        <f t="shared" si="77"/>
        <v>0</v>
      </c>
    </row>
    <row r="1615" spans="1:18" x14ac:dyDescent="0.25">
      <c r="A1615" t="s">
        <v>4884</v>
      </c>
      <c r="B1615" t="s">
        <v>5129</v>
      </c>
      <c r="C1615" t="s">
        <v>5130</v>
      </c>
      <c r="D1615">
        <v>3.0771802321999999</v>
      </c>
      <c r="E1615">
        <v>6.2715302321999999</v>
      </c>
      <c r="F1615">
        <v>3.19435</v>
      </c>
      <c r="G1615">
        <v>-1.096435</v>
      </c>
      <c r="H1615">
        <v>2.097915</v>
      </c>
      <c r="I1615">
        <v>88</v>
      </c>
      <c r="J1615" t="s">
        <v>4440</v>
      </c>
      <c r="P1615" t="b">
        <f t="shared" si="75"/>
        <v>0</v>
      </c>
      <c r="Q1615" t="b">
        <f t="shared" si="76"/>
        <v>0</v>
      </c>
      <c r="R1615" t="b">
        <f t="shared" si="77"/>
        <v>0</v>
      </c>
    </row>
    <row r="1616" spans="1:18" x14ac:dyDescent="0.25">
      <c r="A1616" t="s">
        <v>1246</v>
      </c>
      <c r="B1616" t="s">
        <v>1923</v>
      </c>
      <c r="C1616" t="s">
        <v>3412</v>
      </c>
      <c r="D1616">
        <v>2.8977631200999898</v>
      </c>
      <c r="E1616">
        <v>6.5623721200999903</v>
      </c>
      <c r="F1616">
        <v>3.664609</v>
      </c>
      <c r="G1616">
        <v>-1.2028669999999999</v>
      </c>
      <c r="H1616">
        <v>2.4617420000000001</v>
      </c>
      <c r="I1616">
        <v>37</v>
      </c>
      <c r="J1616" t="s">
        <v>4440</v>
      </c>
      <c r="P1616" t="b">
        <f t="shared" si="75"/>
        <v>0</v>
      </c>
      <c r="Q1616" t="b">
        <f t="shared" si="76"/>
        <v>0</v>
      </c>
      <c r="R1616" t="b">
        <f t="shared" si="77"/>
        <v>0</v>
      </c>
    </row>
    <row r="1617" spans="1:18" x14ac:dyDescent="0.25">
      <c r="A1617" t="s">
        <v>908</v>
      </c>
      <c r="B1617" t="s">
        <v>1579</v>
      </c>
      <c r="C1617" t="s">
        <v>3068</v>
      </c>
      <c r="D1617">
        <v>2.8380015255000002</v>
      </c>
      <c r="E1617">
        <v>5.9155065254999997</v>
      </c>
      <c r="F1617">
        <v>3.0775049999999999</v>
      </c>
      <c r="G1617">
        <v>6.6640000000000005E-2</v>
      </c>
      <c r="H1617">
        <v>3.144145</v>
      </c>
      <c r="I1617">
        <v>44</v>
      </c>
      <c r="J1617" t="s">
        <v>4440</v>
      </c>
      <c r="P1617" t="b">
        <f t="shared" si="75"/>
        <v>0</v>
      </c>
      <c r="Q1617" t="b">
        <f t="shared" si="76"/>
        <v>0</v>
      </c>
      <c r="R1617" t="b">
        <f t="shared" si="77"/>
        <v>0</v>
      </c>
    </row>
    <row r="1618" spans="1:18" x14ac:dyDescent="0.25">
      <c r="A1618" t="s">
        <v>4765</v>
      </c>
      <c r="B1618" t="s">
        <v>5490</v>
      </c>
      <c r="C1618" t="s">
        <v>4184</v>
      </c>
      <c r="D1618">
        <v>3.1295007244000002</v>
      </c>
      <c r="E1618">
        <v>6.6361267244000004</v>
      </c>
      <c r="F1618">
        <v>3.5066259999999998</v>
      </c>
      <c r="G1618">
        <v>-0.43641400000000002</v>
      </c>
      <c r="H1618">
        <v>3.0702120000000002</v>
      </c>
      <c r="I1618">
        <v>96</v>
      </c>
      <c r="J1618" t="s">
        <v>4440</v>
      </c>
      <c r="P1618" t="b">
        <f t="shared" si="75"/>
        <v>0</v>
      </c>
      <c r="Q1618" t="b">
        <f t="shared" si="76"/>
        <v>0</v>
      </c>
      <c r="R1618" t="b">
        <f t="shared" si="77"/>
        <v>0</v>
      </c>
    </row>
    <row r="1619" spans="1:18" x14ac:dyDescent="0.25">
      <c r="A1619" t="s">
        <v>128</v>
      </c>
      <c r="B1619" t="s">
        <v>2716</v>
      </c>
      <c r="C1619" t="s">
        <v>4184</v>
      </c>
      <c r="D1619">
        <v>3.0323596016000001</v>
      </c>
      <c r="E1619">
        <v>6.4587016015999996</v>
      </c>
      <c r="F1619">
        <v>3.426342</v>
      </c>
      <c r="G1619">
        <v>-0.429865</v>
      </c>
      <c r="H1619">
        <v>2.9964770000000001</v>
      </c>
      <c r="I1619">
        <v>96</v>
      </c>
      <c r="J1619" t="s">
        <v>4440</v>
      </c>
      <c r="P1619" t="b">
        <f t="shared" si="75"/>
        <v>0</v>
      </c>
      <c r="Q1619" t="b">
        <f t="shared" si="76"/>
        <v>0</v>
      </c>
      <c r="R1619" t="b">
        <f t="shared" si="77"/>
        <v>0</v>
      </c>
    </row>
    <row r="1620" spans="1:18" x14ac:dyDescent="0.25">
      <c r="A1620" t="s">
        <v>5700</v>
      </c>
      <c r="B1620" t="s">
        <v>6019</v>
      </c>
      <c r="C1620" t="s">
        <v>4184</v>
      </c>
      <c r="D1620">
        <v>3.5638431668999901</v>
      </c>
      <c r="E1620">
        <v>7.0742211668999904</v>
      </c>
      <c r="F1620">
        <v>3.5103780000000002</v>
      </c>
      <c r="G1620">
        <v>-0.45157799999999998</v>
      </c>
      <c r="H1620">
        <v>3.0588000000000002</v>
      </c>
      <c r="I1620">
        <v>96</v>
      </c>
      <c r="J1620" t="s">
        <v>4440</v>
      </c>
      <c r="P1620" t="b">
        <f t="shared" si="75"/>
        <v>0</v>
      </c>
      <c r="Q1620" t="b">
        <f t="shared" si="76"/>
        <v>0</v>
      </c>
      <c r="R1620" t="b">
        <f t="shared" si="77"/>
        <v>0</v>
      </c>
    </row>
    <row r="1621" spans="1:18" x14ac:dyDescent="0.25">
      <c r="A1621" t="s">
        <v>1185</v>
      </c>
      <c r="B1621" t="s">
        <v>2955</v>
      </c>
      <c r="C1621" t="s">
        <v>4411</v>
      </c>
      <c r="D1621">
        <v>2.90117768859999</v>
      </c>
      <c r="E1621">
        <v>5.8121796885999997</v>
      </c>
      <c r="F1621">
        <v>2.9110019999999999</v>
      </c>
      <c r="G1621">
        <v>-0.74234100000000003</v>
      </c>
      <c r="H1621">
        <v>2.1686610000000002</v>
      </c>
      <c r="I1621">
        <v>61</v>
      </c>
      <c r="J1621" t="s">
        <v>4440</v>
      </c>
      <c r="P1621" t="b">
        <f t="shared" si="75"/>
        <v>0</v>
      </c>
      <c r="Q1621" t="b">
        <f t="shared" si="76"/>
        <v>0</v>
      </c>
      <c r="R1621" t="b">
        <f t="shared" si="77"/>
        <v>0</v>
      </c>
    </row>
    <row r="1622" spans="1:18" x14ac:dyDescent="0.25">
      <c r="A1622" t="s">
        <v>859</v>
      </c>
      <c r="B1622" t="s">
        <v>1972</v>
      </c>
      <c r="C1622" t="s">
        <v>3461</v>
      </c>
      <c r="D1622">
        <v>3.4350217220000001</v>
      </c>
      <c r="E1622">
        <v>6.7942637220000002</v>
      </c>
      <c r="F1622">
        <v>3.3592420000000001</v>
      </c>
      <c r="G1622">
        <v>-0.96664499999999998</v>
      </c>
      <c r="H1622">
        <v>2.3925969999999999</v>
      </c>
      <c r="I1622">
        <v>51</v>
      </c>
      <c r="J1622" t="s">
        <v>4440</v>
      </c>
      <c r="P1622" t="b">
        <f t="shared" si="75"/>
        <v>0</v>
      </c>
      <c r="Q1622" t="b">
        <f t="shared" si="76"/>
        <v>0</v>
      </c>
      <c r="R1622" t="b">
        <f t="shared" si="77"/>
        <v>0</v>
      </c>
    </row>
    <row r="1623" spans="1:18" x14ac:dyDescent="0.25">
      <c r="A1623" t="s">
        <v>689</v>
      </c>
      <c r="B1623" t="s">
        <v>1501</v>
      </c>
      <c r="C1623" t="s">
        <v>2990</v>
      </c>
      <c r="D1623">
        <v>3.0714244997</v>
      </c>
      <c r="E1623">
        <v>6.3452844997</v>
      </c>
      <c r="F1623">
        <v>3.27386</v>
      </c>
      <c r="G1623">
        <v>-0.76496900000000001</v>
      </c>
      <c r="H1623">
        <v>2.5088910000000002</v>
      </c>
      <c r="I1623">
        <v>98</v>
      </c>
      <c r="J1623" t="s">
        <v>4440</v>
      </c>
      <c r="P1623" t="b">
        <f t="shared" si="75"/>
        <v>0</v>
      </c>
      <c r="Q1623" t="b">
        <f t="shared" si="76"/>
        <v>0</v>
      </c>
      <c r="R1623" t="b">
        <f t="shared" si="77"/>
        <v>0</v>
      </c>
    </row>
    <row r="1624" spans="1:18" x14ac:dyDescent="0.25">
      <c r="A1624" t="s">
        <v>111</v>
      </c>
      <c r="B1624" t="s">
        <v>2418</v>
      </c>
      <c r="C1624" t="s">
        <v>3897</v>
      </c>
      <c r="D1624">
        <v>2.5887154983</v>
      </c>
      <c r="E1624">
        <v>6.0852814982999996</v>
      </c>
      <c r="F1624">
        <v>3.4965659999999898</v>
      </c>
      <c r="G1624">
        <v>-1.049952</v>
      </c>
      <c r="H1624">
        <v>2.4466139999999998</v>
      </c>
      <c r="I1624">
        <v>196</v>
      </c>
      <c r="J1624" t="s">
        <v>4440</v>
      </c>
      <c r="P1624" t="b">
        <f t="shared" si="75"/>
        <v>0</v>
      </c>
      <c r="Q1624" t="b">
        <f t="shared" si="76"/>
        <v>0</v>
      </c>
      <c r="R1624" t="b">
        <f t="shared" si="77"/>
        <v>0</v>
      </c>
    </row>
    <row r="1625" spans="1:18" x14ac:dyDescent="0.25">
      <c r="A1625" t="s">
        <v>1166</v>
      </c>
      <c r="B1625" t="s">
        <v>2855</v>
      </c>
      <c r="C1625" t="s">
        <v>4319</v>
      </c>
      <c r="D1625">
        <v>3.3630718333999901</v>
      </c>
      <c r="E1625">
        <v>6.1382528333999904</v>
      </c>
      <c r="F1625">
        <v>2.7751809999999999</v>
      </c>
      <c r="G1625">
        <v>-0.17269799999999999</v>
      </c>
      <c r="H1625">
        <v>2.6024829999999999</v>
      </c>
      <c r="I1625">
        <v>72</v>
      </c>
      <c r="J1625" t="s">
        <v>4440</v>
      </c>
      <c r="P1625" t="b">
        <f t="shared" si="75"/>
        <v>0</v>
      </c>
      <c r="Q1625" t="b">
        <f t="shared" si="76"/>
        <v>0</v>
      </c>
      <c r="R1625" t="b">
        <f t="shared" si="77"/>
        <v>0</v>
      </c>
    </row>
    <row r="1626" spans="1:18" x14ac:dyDescent="0.25">
      <c r="A1626" t="s">
        <v>5004</v>
      </c>
      <c r="B1626" t="s">
        <v>5501</v>
      </c>
      <c r="C1626" t="s">
        <v>4319</v>
      </c>
      <c r="D1626">
        <v>3.4748662083999999</v>
      </c>
      <c r="E1626">
        <v>6.0759092083999997</v>
      </c>
      <c r="F1626">
        <v>2.60104299999999</v>
      </c>
      <c r="G1626">
        <v>-7.2169999999999998E-2</v>
      </c>
      <c r="H1626">
        <v>2.5288729999999999</v>
      </c>
      <c r="I1626">
        <v>72</v>
      </c>
      <c r="J1626" t="s">
        <v>4440</v>
      </c>
      <c r="P1626" t="b">
        <f t="shared" si="75"/>
        <v>0</v>
      </c>
      <c r="Q1626" t="b">
        <f t="shared" si="76"/>
        <v>0</v>
      </c>
      <c r="R1626" t="b">
        <f t="shared" si="77"/>
        <v>0</v>
      </c>
    </row>
    <row r="1627" spans="1:18" x14ac:dyDescent="0.25">
      <c r="A1627" t="s">
        <v>159</v>
      </c>
      <c r="B1627" t="s">
        <v>2634</v>
      </c>
      <c r="C1627" t="s">
        <v>4104</v>
      </c>
      <c r="D1627">
        <v>3.6779629838000001</v>
      </c>
      <c r="E1627">
        <v>7.0969119838000001</v>
      </c>
      <c r="F1627">
        <v>3.418949</v>
      </c>
      <c r="G1627">
        <v>-2.8468520000000002</v>
      </c>
      <c r="H1627">
        <v>0.57209699999999997</v>
      </c>
      <c r="I1627">
        <v>72</v>
      </c>
      <c r="J1627" t="s">
        <v>4440</v>
      </c>
      <c r="P1627" t="b">
        <f t="shared" si="75"/>
        <v>0</v>
      </c>
      <c r="Q1627" t="b">
        <f t="shared" si="76"/>
        <v>0</v>
      </c>
      <c r="R1627" t="b">
        <f t="shared" si="77"/>
        <v>0</v>
      </c>
    </row>
    <row r="1628" spans="1:18" x14ac:dyDescent="0.25">
      <c r="A1628" t="s">
        <v>566</v>
      </c>
      <c r="B1628" t="s">
        <v>1844</v>
      </c>
      <c r="C1628" t="s">
        <v>3333</v>
      </c>
      <c r="D1628">
        <v>3.5424672820000001</v>
      </c>
      <c r="E1628">
        <v>5.770071282</v>
      </c>
      <c r="F1628">
        <v>2.2276039999999999</v>
      </c>
      <c r="G1628">
        <v>0.42274200000000001</v>
      </c>
      <c r="H1628">
        <v>2.6503459999999999</v>
      </c>
      <c r="I1628">
        <v>134</v>
      </c>
      <c r="J1628" t="s">
        <v>4440</v>
      </c>
      <c r="P1628" t="b">
        <f t="shared" si="75"/>
        <v>1</v>
      </c>
      <c r="Q1628" t="b">
        <f t="shared" si="76"/>
        <v>1</v>
      </c>
      <c r="R1628" t="b">
        <f t="shared" si="77"/>
        <v>0</v>
      </c>
    </row>
    <row r="1629" spans="1:18" x14ac:dyDescent="0.25">
      <c r="A1629" t="s">
        <v>5840</v>
      </c>
      <c r="B1629" t="s">
        <v>6159</v>
      </c>
      <c r="C1629" t="s">
        <v>3802</v>
      </c>
      <c r="D1629">
        <v>2.5547673943999998</v>
      </c>
      <c r="E1629">
        <v>6.2474153943999999</v>
      </c>
      <c r="F1629">
        <v>3.6926480000000002</v>
      </c>
      <c r="G1629">
        <v>-1.079051</v>
      </c>
      <c r="H1629">
        <v>2.6135969999999999</v>
      </c>
      <c r="I1629">
        <v>74</v>
      </c>
      <c r="J1629" t="s">
        <v>4440</v>
      </c>
      <c r="P1629" t="b">
        <f t="shared" si="75"/>
        <v>0</v>
      </c>
      <c r="Q1629" t="b">
        <f t="shared" si="76"/>
        <v>0</v>
      </c>
      <c r="R1629" t="b">
        <f t="shared" si="77"/>
        <v>0</v>
      </c>
    </row>
    <row r="1630" spans="1:18" x14ac:dyDescent="0.25">
      <c r="A1630" t="s">
        <v>5030</v>
      </c>
      <c r="B1630" t="s">
        <v>5309</v>
      </c>
      <c r="C1630" t="s">
        <v>5310</v>
      </c>
      <c r="D1630">
        <v>2.63566202969999</v>
      </c>
      <c r="E1630">
        <v>6.9815400296999996</v>
      </c>
      <c r="F1630">
        <v>4.3458779999999999</v>
      </c>
      <c r="G1630">
        <v>-2.3679009999999998</v>
      </c>
      <c r="H1630">
        <v>1.9779770000000001</v>
      </c>
      <c r="I1630">
        <v>68</v>
      </c>
      <c r="J1630" t="s">
        <v>4440</v>
      </c>
      <c r="P1630" t="b">
        <f t="shared" si="75"/>
        <v>0</v>
      </c>
      <c r="Q1630" t="b">
        <f t="shared" si="76"/>
        <v>0</v>
      </c>
      <c r="R1630" t="b">
        <f t="shared" si="77"/>
        <v>0</v>
      </c>
    </row>
    <row r="1631" spans="1:18" x14ac:dyDescent="0.25">
      <c r="A1631" t="s">
        <v>995</v>
      </c>
      <c r="B1631" t="s">
        <v>2370</v>
      </c>
      <c r="C1631" t="s">
        <v>3851</v>
      </c>
      <c r="D1631">
        <v>3.6188029922999898</v>
      </c>
      <c r="E1631">
        <v>7.2597009922999902</v>
      </c>
      <c r="F1631">
        <v>3.640898</v>
      </c>
      <c r="G1631">
        <v>-2.1450179999999999</v>
      </c>
      <c r="H1631">
        <v>1.4958800000000001</v>
      </c>
      <c r="I1631">
        <v>30</v>
      </c>
      <c r="J1631" t="s">
        <v>4440</v>
      </c>
      <c r="P1631" t="b">
        <f t="shared" si="75"/>
        <v>0</v>
      </c>
      <c r="Q1631" t="b">
        <f t="shared" si="76"/>
        <v>0</v>
      </c>
      <c r="R1631" t="b">
        <f t="shared" si="77"/>
        <v>0</v>
      </c>
    </row>
    <row r="1632" spans="1:18" x14ac:dyDescent="0.25">
      <c r="A1632" t="s">
        <v>943</v>
      </c>
      <c r="B1632" t="s">
        <v>1500</v>
      </c>
      <c r="C1632" t="s">
        <v>2989</v>
      </c>
      <c r="D1632">
        <v>4.6036891630999897</v>
      </c>
      <c r="E1632">
        <v>7.0437131630999996</v>
      </c>
      <c r="F1632">
        <v>2.4400240000000002</v>
      </c>
      <c r="G1632">
        <v>-0.70879599999999998</v>
      </c>
      <c r="H1632">
        <v>1.731228</v>
      </c>
      <c r="I1632">
        <v>88</v>
      </c>
      <c r="J1632" t="s">
        <v>4440</v>
      </c>
      <c r="P1632" t="b">
        <f t="shared" si="75"/>
        <v>0</v>
      </c>
      <c r="Q1632" t="b">
        <f t="shared" si="76"/>
        <v>0</v>
      </c>
      <c r="R1632" t="b">
        <f t="shared" si="77"/>
        <v>0</v>
      </c>
    </row>
    <row r="1633" spans="1:18" x14ac:dyDescent="0.25">
      <c r="A1633" t="s">
        <v>1208</v>
      </c>
      <c r="B1633" t="s">
        <v>1575</v>
      </c>
      <c r="C1633" t="s">
        <v>3064</v>
      </c>
      <c r="D1633">
        <v>2.63685528439999</v>
      </c>
      <c r="E1633">
        <v>5.7507752843999898</v>
      </c>
      <c r="F1633">
        <v>3.1139199999999998</v>
      </c>
      <c r="G1633">
        <v>-0.75836700000000001</v>
      </c>
      <c r="H1633">
        <v>2.355553</v>
      </c>
      <c r="I1633">
        <v>94</v>
      </c>
      <c r="J1633" t="s">
        <v>4440</v>
      </c>
      <c r="P1633" t="b">
        <f t="shared" si="75"/>
        <v>0</v>
      </c>
      <c r="Q1633" t="b">
        <f t="shared" si="76"/>
        <v>0</v>
      </c>
      <c r="R1633" t="b">
        <f t="shared" si="77"/>
        <v>0</v>
      </c>
    </row>
    <row r="1634" spans="1:18" x14ac:dyDescent="0.25">
      <c r="A1634" t="s">
        <v>4641</v>
      </c>
      <c r="B1634" t="s">
        <v>4749</v>
      </c>
      <c r="C1634" t="s">
        <v>5675</v>
      </c>
      <c r="D1634">
        <v>4.198231174</v>
      </c>
      <c r="E1634">
        <v>6.5871181740000004</v>
      </c>
      <c r="F1634">
        <v>2.388887</v>
      </c>
      <c r="G1634">
        <v>-0.97157400000000005</v>
      </c>
      <c r="H1634">
        <v>1.417313</v>
      </c>
      <c r="I1634">
        <v>92</v>
      </c>
      <c r="J1634" t="s">
        <v>4440</v>
      </c>
      <c r="P1634" t="b">
        <f t="shared" si="75"/>
        <v>0</v>
      </c>
      <c r="Q1634" t="b">
        <f t="shared" si="76"/>
        <v>0</v>
      </c>
      <c r="R1634" t="b">
        <f t="shared" si="77"/>
        <v>0</v>
      </c>
    </row>
    <row r="1635" spans="1:18" x14ac:dyDescent="0.25">
      <c r="A1635" t="s">
        <v>746</v>
      </c>
      <c r="B1635" t="s">
        <v>2380</v>
      </c>
      <c r="C1635" t="s">
        <v>3861</v>
      </c>
      <c r="D1635">
        <v>4.1818755980000004</v>
      </c>
      <c r="E1635">
        <v>6.6022435980000003</v>
      </c>
      <c r="F1635">
        <v>2.4203679999999999</v>
      </c>
      <c r="G1635">
        <v>-0.94795799999999997</v>
      </c>
      <c r="H1635">
        <v>1.47241</v>
      </c>
      <c r="I1635">
        <v>92</v>
      </c>
      <c r="J1635" t="s">
        <v>4440</v>
      </c>
      <c r="P1635" t="b">
        <f t="shared" si="75"/>
        <v>0</v>
      </c>
      <c r="Q1635" t="b">
        <f t="shared" si="76"/>
        <v>0</v>
      </c>
      <c r="R1635" t="b">
        <f t="shared" si="77"/>
        <v>0</v>
      </c>
    </row>
    <row r="1636" spans="1:18" x14ac:dyDescent="0.25">
      <c r="A1636" t="s">
        <v>837</v>
      </c>
      <c r="B1636" t="s">
        <v>2700</v>
      </c>
      <c r="C1636" t="s">
        <v>4170</v>
      </c>
      <c r="D1636">
        <v>4.2078607863999897</v>
      </c>
      <c r="E1636">
        <v>6.6200287863999998</v>
      </c>
      <c r="F1636">
        <v>2.4121679999999999</v>
      </c>
      <c r="G1636">
        <v>-0.96361600000000003</v>
      </c>
      <c r="H1636">
        <v>1.4485520000000001</v>
      </c>
      <c r="I1636">
        <v>92</v>
      </c>
      <c r="J1636" t="s">
        <v>4440</v>
      </c>
      <c r="P1636" t="b">
        <f t="shared" si="75"/>
        <v>0</v>
      </c>
      <c r="Q1636" t="b">
        <f t="shared" si="76"/>
        <v>0</v>
      </c>
      <c r="R1636" t="b">
        <f t="shared" si="77"/>
        <v>0</v>
      </c>
    </row>
    <row r="1637" spans="1:18" x14ac:dyDescent="0.25">
      <c r="A1637" t="s">
        <v>5709</v>
      </c>
      <c r="B1637" t="s">
        <v>6028</v>
      </c>
      <c r="C1637" t="s">
        <v>4317</v>
      </c>
      <c r="D1637">
        <v>3.4829461866999898</v>
      </c>
      <c r="E1637">
        <v>7.1441391866999897</v>
      </c>
      <c r="F1637">
        <v>3.6611929999999999</v>
      </c>
      <c r="G1637">
        <v>-1.2176750000000001</v>
      </c>
      <c r="H1637">
        <v>2.4435180000000001</v>
      </c>
      <c r="I1637">
        <v>46</v>
      </c>
      <c r="J1637" t="s">
        <v>4440</v>
      </c>
      <c r="P1637" t="b">
        <f t="shared" si="75"/>
        <v>0</v>
      </c>
      <c r="Q1637" t="b">
        <f t="shared" si="76"/>
        <v>0</v>
      </c>
      <c r="R1637" t="b">
        <f t="shared" si="77"/>
        <v>0</v>
      </c>
    </row>
    <row r="1638" spans="1:18" x14ac:dyDescent="0.25">
      <c r="A1638" t="s">
        <v>5959</v>
      </c>
      <c r="B1638" t="s">
        <v>6278</v>
      </c>
      <c r="C1638" t="s">
        <v>6565</v>
      </c>
      <c r="D1638">
        <v>3.0196188557000001</v>
      </c>
      <c r="E1638">
        <v>5.8525768556999997</v>
      </c>
      <c r="F1638">
        <v>2.8329579999999899</v>
      </c>
      <c r="G1638">
        <v>-1.1951769999999999</v>
      </c>
      <c r="H1638">
        <v>1.6377809999999999</v>
      </c>
      <c r="I1638">
        <v>78</v>
      </c>
      <c r="J1638" t="s">
        <v>4440</v>
      </c>
      <c r="P1638" t="b">
        <f t="shared" si="75"/>
        <v>0</v>
      </c>
      <c r="Q1638" t="b">
        <f t="shared" si="76"/>
        <v>0</v>
      </c>
      <c r="R1638" t="b">
        <f t="shared" si="77"/>
        <v>0</v>
      </c>
    </row>
    <row r="1639" spans="1:18" x14ac:dyDescent="0.25">
      <c r="A1639" t="s">
        <v>5836</v>
      </c>
      <c r="B1639" t="s">
        <v>6155</v>
      </c>
      <c r="C1639" t="s">
        <v>6320</v>
      </c>
      <c r="D1639">
        <v>2.6423089493999998</v>
      </c>
      <c r="E1639">
        <v>6.6555889494000002</v>
      </c>
      <c r="F1639">
        <v>4.01328</v>
      </c>
      <c r="G1639">
        <v>-2.2535780000000001</v>
      </c>
      <c r="H1639">
        <v>1.7597020000000001</v>
      </c>
      <c r="I1639">
        <v>172</v>
      </c>
      <c r="J1639" t="s">
        <v>4440</v>
      </c>
      <c r="P1639" t="b">
        <f t="shared" si="75"/>
        <v>0</v>
      </c>
      <c r="Q1639" t="b">
        <f t="shared" si="76"/>
        <v>0</v>
      </c>
      <c r="R1639" t="b">
        <f t="shared" si="77"/>
        <v>0</v>
      </c>
    </row>
    <row r="1640" spans="1:18" x14ac:dyDescent="0.25">
      <c r="A1640" t="s">
        <v>4870</v>
      </c>
      <c r="B1640" t="s">
        <v>5085</v>
      </c>
      <c r="C1640" t="s">
        <v>5086</v>
      </c>
      <c r="D1640">
        <v>2.5575756732999899</v>
      </c>
      <c r="E1640">
        <v>6.1574776732999998</v>
      </c>
      <c r="F1640">
        <v>3.5999020000000002</v>
      </c>
      <c r="G1640">
        <v>-0.82308700000000001</v>
      </c>
      <c r="H1640">
        <v>2.776815</v>
      </c>
      <c r="I1640">
        <v>90</v>
      </c>
      <c r="J1640" t="s">
        <v>4440</v>
      </c>
      <c r="P1640" t="b">
        <f t="shared" si="75"/>
        <v>0</v>
      </c>
      <c r="Q1640" t="b">
        <f t="shared" si="76"/>
        <v>0</v>
      </c>
      <c r="R1640" t="b">
        <f t="shared" si="77"/>
        <v>0</v>
      </c>
    </row>
    <row r="1641" spans="1:18" x14ac:dyDescent="0.25">
      <c r="A1641" t="s">
        <v>524</v>
      </c>
      <c r="B1641" t="s">
        <v>2542</v>
      </c>
      <c r="C1641" t="s">
        <v>4017</v>
      </c>
      <c r="D1641">
        <v>2.2092498133</v>
      </c>
      <c r="E1641">
        <v>5.3798018133000003</v>
      </c>
      <c r="F1641">
        <v>3.1705519999999998</v>
      </c>
      <c r="G1641">
        <v>-0.35817300000000002</v>
      </c>
      <c r="H1641">
        <v>2.812379</v>
      </c>
      <c r="I1641">
        <v>102</v>
      </c>
      <c r="J1641" t="s">
        <v>4440</v>
      </c>
      <c r="P1641" t="b">
        <f t="shared" si="75"/>
        <v>0</v>
      </c>
      <c r="Q1641" t="b">
        <f t="shared" si="76"/>
        <v>0</v>
      </c>
      <c r="R1641" t="b">
        <f t="shared" si="77"/>
        <v>0</v>
      </c>
    </row>
    <row r="1642" spans="1:18" x14ac:dyDescent="0.25">
      <c r="A1642" t="s">
        <v>398</v>
      </c>
      <c r="B1642" t="s">
        <v>2140</v>
      </c>
      <c r="C1642" t="s">
        <v>3627</v>
      </c>
      <c r="D1642">
        <v>2.1464490402999998</v>
      </c>
      <c r="E1642">
        <v>6.2508440402999996</v>
      </c>
      <c r="F1642">
        <v>4.1043950000000002</v>
      </c>
      <c r="G1642">
        <v>-0.60763500000000004</v>
      </c>
      <c r="H1642">
        <v>3.4967600000000001</v>
      </c>
      <c r="I1642">
        <v>108</v>
      </c>
      <c r="J1642" t="s">
        <v>4440</v>
      </c>
      <c r="P1642" t="b">
        <f t="shared" si="75"/>
        <v>0</v>
      </c>
      <c r="Q1642" t="b">
        <f t="shared" si="76"/>
        <v>0</v>
      </c>
      <c r="R1642" t="b">
        <f t="shared" si="77"/>
        <v>0</v>
      </c>
    </row>
    <row r="1643" spans="1:18" x14ac:dyDescent="0.25">
      <c r="A1643" t="s">
        <v>1257</v>
      </c>
      <c r="B1643" t="s">
        <v>2618</v>
      </c>
      <c r="C1643" t="s">
        <v>4088</v>
      </c>
      <c r="D1643">
        <v>2.4217824585999899</v>
      </c>
      <c r="E1643">
        <v>5.3517584586</v>
      </c>
      <c r="F1643">
        <v>2.9299759999999999</v>
      </c>
      <c r="G1643">
        <v>0.23816399999999999</v>
      </c>
      <c r="H1643">
        <v>3.1681400000000002</v>
      </c>
      <c r="I1643">
        <v>106</v>
      </c>
      <c r="J1643" t="s">
        <v>4440</v>
      </c>
      <c r="P1643" t="b">
        <f t="shared" si="75"/>
        <v>0</v>
      </c>
      <c r="Q1643" t="b">
        <f t="shared" si="76"/>
        <v>0</v>
      </c>
      <c r="R1643" t="b">
        <f t="shared" si="77"/>
        <v>0</v>
      </c>
    </row>
    <row r="1644" spans="1:18" x14ac:dyDescent="0.25">
      <c r="A1644" t="s">
        <v>183</v>
      </c>
      <c r="B1644" t="s">
        <v>2852</v>
      </c>
      <c r="C1644" t="s">
        <v>4316</v>
      </c>
      <c r="D1644">
        <v>3.6204283300000002</v>
      </c>
      <c r="E1644">
        <v>6.5567053299999998</v>
      </c>
      <c r="F1644">
        <v>2.9362769999999898</v>
      </c>
      <c r="G1644">
        <v>-0.55637300000000001</v>
      </c>
      <c r="H1644">
        <v>2.3799039999999998</v>
      </c>
      <c r="I1644">
        <v>53</v>
      </c>
      <c r="J1644" t="s">
        <v>4440</v>
      </c>
      <c r="P1644" t="b">
        <f t="shared" si="75"/>
        <v>0</v>
      </c>
      <c r="Q1644" t="b">
        <f t="shared" si="76"/>
        <v>0</v>
      </c>
      <c r="R1644" t="b">
        <f t="shared" si="77"/>
        <v>0</v>
      </c>
    </row>
    <row r="1645" spans="1:18" x14ac:dyDescent="0.25">
      <c r="A1645" t="s">
        <v>374</v>
      </c>
      <c r="B1645" t="s">
        <v>2471</v>
      </c>
      <c r="C1645" t="s">
        <v>3556</v>
      </c>
      <c r="D1645">
        <v>2.714674461</v>
      </c>
      <c r="E1645">
        <v>6.5840004609999996</v>
      </c>
      <c r="F1645">
        <v>3.869326</v>
      </c>
      <c r="G1645">
        <v>-2.5630920000000001</v>
      </c>
      <c r="H1645">
        <v>1.3062339999999999</v>
      </c>
      <c r="I1645">
        <v>228</v>
      </c>
      <c r="J1645" t="s">
        <v>4440</v>
      </c>
      <c r="P1645" t="b">
        <f t="shared" si="75"/>
        <v>0</v>
      </c>
      <c r="Q1645" t="b">
        <f t="shared" si="76"/>
        <v>0</v>
      </c>
      <c r="R1645" t="b">
        <f t="shared" si="77"/>
        <v>0</v>
      </c>
    </row>
    <row r="1646" spans="1:18" x14ac:dyDescent="0.25">
      <c r="A1646" t="s">
        <v>1020</v>
      </c>
      <c r="B1646" t="s">
        <v>2068</v>
      </c>
      <c r="C1646" t="s">
        <v>3556</v>
      </c>
      <c r="D1646">
        <v>2.7040439938999898</v>
      </c>
      <c r="E1646">
        <v>6.4378989938999904</v>
      </c>
      <c r="F1646">
        <v>3.7338550000000001</v>
      </c>
      <c r="G1646">
        <v>-2.6262509999999999</v>
      </c>
      <c r="H1646">
        <v>1.107604</v>
      </c>
      <c r="I1646">
        <v>228</v>
      </c>
      <c r="J1646" t="s">
        <v>4440</v>
      </c>
      <c r="P1646" t="b">
        <f t="shared" si="75"/>
        <v>0</v>
      </c>
      <c r="Q1646" t="b">
        <f t="shared" si="76"/>
        <v>0</v>
      </c>
      <c r="R1646" t="b">
        <f t="shared" si="77"/>
        <v>0</v>
      </c>
    </row>
    <row r="1647" spans="1:18" x14ac:dyDescent="0.25">
      <c r="A1647" t="s">
        <v>912</v>
      </c>
      <c r="B1647" t="s">
        <v>2650</v>
      </c>
      <c r="C1647" t="s">
        <v>4120</v>
      </c>
      <c r="D1647">
        <v>3.0933035755999998</v>
      </c>
      <c r="E1647">
        <v>7.1700545756</v>
      </c>
      <c r="F1647">
        <v>4.0767509999999998</v>
      </c>
      <c r="G1647">
        <v>-1.177271</v>
      </c>
      <c r="H1647">
        <v>2.8994800000000001</v>
      </c>
      <c r="I1647">
        <v>76</v>
      </c>
      <c r="J1647" t="s">
        <v>4440</v>
      </c>
      <c r="P1647" t="b">
        <f t="shared" si="75"/>
        <v>0</v>
      </c>
      <c r="Q1647" t="b">
        <f t="shared" si="76"/>
        <v>0</v>
      </c>
      <c r="R1647" t="b">
        <f t="shared" si="77"/>
        <v>0</v>
      </c>
    </row>
    <row r="1648" spans="1:18" x14ac:dyDescent="0.25">
      <c r="A1648" t="s">
        <v>4609</v>
      </c>
      <c r="B1648" t="s">
        <v>4719</v>
      </c>
      <c r="C1648" t="s">
        <v>5391</v>
      </c>
      <c r="D1648">
        <v>1.4770127720999899</v>
      </c>
      <c r="E1648">
        <v>5.1505477720999897</v>
      </c>
      <c r="F1648">
        <v>3.6735350000000002</v>
      </c>
      <c r="G1648">
        <v>1.8766999999999999E-2</v>
      </c>
      <c r="H1648">
        <v>3.6923020000000002</v>
      </c>
      <c r="I1648">
        <v>82</v>
      </c>
      <c r="J1648" t="s">
        <v>4440</v>
      </c>
      <c r="P1648" t="b">
        <f t="shared" si="75"/>
        <v>0</v>
      </c>
      <c r="Q1648" t="b">
        <f t="shared" si="76"/>
        <v>0</v>
      </c>
      <c r="R1648" t="b">
        <f t="shared" si="77"/>
        <v>0</v>
      </c>
    </row>
    <row r="1649" spans="1:18" x14ac:dyDescent="0.25">
      <c r="A1649" t="s">
        <v>222</v>
      </c>
      <c r="B1649" t="s">
        <v>1586</v>
      </c>
      <c r="C1649" t="s">
        <v>3075</v>
      </c>
      <c r="D1649">
        <v>2.4640719536</v>
      </c>
      <c r="E1649">
        <v>6.0535689536000001</v>
      </c>
      <c r="F1649">
        <v>3.5894970000000002</v>
      </c>
      <c r="G1649">
        <v>-0.84528099999999995</v>
      </c>
      <c r="H1649">
        <v>2.7442160000000002</v>
      </c>
      <c r="I1649">
        <v>53</v>
      </c>
      <c r="J1649" t="s">
        <v>4440</v>
      </c>
      <c r="P1649" t="b">
        <f t="shared" si="75"/>
        <v>0</v>
      </c>
      <c r="Q1649" t="b">
        <f t="shared" si="76"/>
        <v>0</v>
      </c>
      <c r="R1649" t="b">
        <f t="shared" si="77"/>
        <v>0</v>
      </c>
    </row>
    <row r="1650" spans="1:18" x14ac:dyDescent="0.25">
      <c r="A1650" t="s">
        <v>605</v>
      </c>
      <c r="B1650" t="s">
        <v>1993</v>
      </c>
      <c r="C1650" t="s">
        <v>3482</v>
      </c>
      <c r="D1650">
        <v>2.5539793226</v>
      </c>
      <c r="E1650">
        <v>6.4787953225999999</v>
      </c>
      <c r="F1650">
        <v>3.9248159999999999</v>
      </c>
      <c r="G1650">
        <v>-0.92262500000000003</v>
      </c>
      <c r="H1650">
        <v>3.0021909999999998</v>
      </c>
      <c r="I1650">
        <v>54</v>
      </c>
      <c r="J1650" t="s">
        <v>4440</v>
      </c>
      <c r="P1650" t="b">
        <f t="shared" si="75"/>
        <v>0</v>
      </c>
      <c r="Q1650" t="b">
        <f t="shared" si="76"/>
        <v>0</v>
      </c>
      <c r="R1650" t="b">
        <f t="shared" si="77"/>
        <v>0</v>
      </c>
    </row>
    <row r="1651" spans="1:18" x14ac:dyDescent="0.25">
      <c r="A1651" t="s">
        <v>1331</v>
      </c>
      <c r="B1651" t="s">
        <v>1713</v>
      </c>
      <c r="C1651" t="s">
        <v>3202</v>
      </c>
      <c r="D1651">
        <v>3.1303118458999899</v>
      </c>
      <c r="E1651">
        <v>6.2186118458999999</v>
      </c>
      <c r="F1651">
        <v>3.0882999999999998</v>
      </c>
      <c r="G1651">
        <v>-0.51968000000000003</v>
      </c>
      <c r="H1651">
        <v>2.5686200000000001</v>
      </c>
      <c r="I1651">
        <v>67</v>
      </c>
      <c r="J1651" t="s">
        <v>4440</v>
      </c>
      <c r="P1651" t="b">
        <f t="shared" si="75"/>
        <v>0</v>
      </c>
      <c r="Q1651" t="b">
        <f t="shared" si="76"/>
        <v>0</v>
      </c>
      <c r="R1651" t="b">
        <f t="shared" si="77"/>
        <v>0</v>
      </c>
    </row>
    <row r="1652" spans="1:18" x14ac:dyDescent="0.25">
      <c r="A1652" t="s">
        <v>976</v>
      </c>
      <c r="B1652" t="s">
        <v>2026</v>
      </c>
      <c r="C1652" t="s">
        <v>3515</v>
      </c>
      <c r="D1652">
        <v>3.0217606540999999</v>
      </c>
      <c r="E1652">
        <v>7.1869756541000003</v>
      </c>
      <c r="F1652">
        <v>4.1652149999999999</v>
      </c>
      <c r="G1652">
        <v>-1.3084469999999999</v>
      </c>
      <c r="H1652">
        <v>2.8567680000000002</v>
      </c>
      <c r="I1652">
        <v>96</v>
      </c>
      <c r="J1652" t="s">
        <v>4440</v>
      </c>
      <c r="P1652" t="b">
        <f t="shared" si="75"/>
        <v>0</v>
      </c>
      <c r="Q1652" t="b">
        <f t="shared" si="76"/>
        <v>0</v>
      </c>
      <c r="R1652" t="b">
        <f t="shared" si="77"/>
        <v>0</v>
      </c>
    </row>
    <row r="1653" spans="1:18" x14ac:dyDescent="0.25">
      <c r="A1653" t="s">
        <v>20</v>
      </c>
      <c r="B1653" t="s">
        <v>1639</v>
      </c>
      <c r="C1653" t="s">
        <v>3128</v>
      </c>
      <c r="D1653">
        <v>2.7516288682999899</v>
      </c>
      <c r="E1653">
        <v>5.4551068682999997</v>
      </c>
      <c r="F1653">
        <v>2.703478</v>
      </c>
      <c r="G1653">
        <v>-3.7293E-2</v>
      </c>
      <c r="H1653">
        <v>2.666185</v>
      </c>
      <c r="I1653">
        <v>90</v>
      </c>
      <c r="J1653" t="s">
        <v>4440</v>
      </c>
      <c r="P1653" t="b">
        <f t="shared" si="75"/>
        <v>0</v>
      </c>
      <c r="Q1653" t="b">
        <f t="shared" si="76"/>
        <v>0</v>
      </c>
      <c r="R1653" t="b">
        <f t="shared" si="77"/>
        <v>0</v>
      </c>
    </row>
    <row r="1654" spans="1:18" x14ac:dyDescent="0.25">
      <c r="A1654" t="s">
        <v>5773</v>
      </c>
      <c r="B1654" t="s">
        <v>6092</v>
      </c>
      <c r="C1654" t="s">
        <v>6389</v>
      </c>
      <c r="D1654">
        <v>2.8434399786000002</v>
      </c>
      <c r="E1654">
        <v>6.8188739786000001</v>
      </c>
      <c r="F1654">
        <v>3.9754339999999999</v>
      </c>
      <c r="G1654">
        <v>-1.2015929999999999</v>
      </c>
      <c r="H1654">
        <v>2.773841</v>
      </c>
      <c r="I1654">
        <v>122</v>
      </c>
      <c r="J1654" t="s">
        <v>4440</v>
      </c>
      <c r="P1654" t="b">
        <f t="shared" si="75"/>
        <v>0</v>
      </c>
      <c r="Q1654" t="b">
        <f t="shared" si="76"/>
        <v>0</v>
      </c>
      <c r="R1654" t="b">
        <f t="shared" si="77"/>
        <v>0</v>
      </c>
    </row>
    <row r="1655" spans="1:18" x14ac:dyDescent="0.25">
      <c r="A1655" t="s">
        <v>1076</v>
      </c>
      <c r="B1655" t="s">
        <v>2844</v>
      </c>
      <c r="C1655" t="s">
        <v>4308</v>
      </c>
      <c r="D1655">
        <v>2.9466431144</v>
      </c>
      <c r="E1655">
        <v>5.8475451143999999</v>
      </c>
      <c r="F1655">
        <v>2.9009019999999999</v>
      </c>
      <c r="G1655">
        <v>-1.5472939999999999</v>
      </c>
      <c r="H1655">
        <v>1.3536079999999999</v>
      </c>
      <c r="I1655">
        <v>110</v>
      </c>
      <c r="J1655" t="s">
        <v>4440</v>
      </c>
      <c r="P1655" t="b">
        <f t="shared" si="75"/>
        <v>0</v>
      </c>
      <c r="Q1655" t="b">
        <f t="shared" si="76"/>
        <v>0</v>
      </c>
      <c r="R1655" t="b">
        <f t="shared" si="77"/>
        <v>0</v>
      </c>
    </row>
    <row r="1656" spans="1:18" x14ac:dyDescent="0.25">
      <c r="A1656" t="s">
        <v>257</v>
      </c>
      <c r="B1656" t="s">
        <v>2000</v>
      </c>
      <c r="C1656" t="s">
        <v>3489</v>
      </c>
      <c r="D1656">
        <v>3.6930869876999899</v>
      </c>
      <c r="E1656">
        <v>6.5252379876999997</v>
      </c>
      <c r="F1656">
        <v>2.8321510000000001</v>
      </c>
      <c r="G1656">
        <v>-0.73818799999999996</v>
      </c>
      <c r="H1656">
        <v>2.093963</v>
      </c>
      <c r="I1656">
        <v>128</v>
      </c>
      <c r="J1656" t="s">
        <v>4440</v>
      </c>
      <c r="P1656" t="b">
        <f t="shared" si="75"/>
        <v>0</v>
      </c>
      <c r="Q1656" t="b">
        <f t="shared" si="76"/>
        <v>0</v>
      </c>
      <c r="R1656" t="b">
        <f t="shared" si="77"/>
        <v>0</v>
      </c>
    </row>
    <row r="1657" spans="1:18" x14ac:dyDescent="0.25">
      <c r="A1657" t="s">
        <v>289</v>
      </c>
      <c r="B1657" t="s">
        <v>2286</v>
      </c>
      <c r="C1657" t="s">
        <v>3770</v>
      </c>
      <c r="D1657">
        <v>1.64846798319999</v>
      </c>
      <c r="E1657">
        <v>5.6267009831999903</v>
      </c>
      <c r="F1657">
        <v>3.9782329999999999</v>
      </c>
      <c r="G1657">
        <v>0.72477000000000003</v>
      </c>
      <c r="H1657">
        <v>4.7030029999999998</v>
      </c>
      <c r="I1657">
        <v>57</v>
      </c>
      <c r="J1657" t="s">
        <v>4440</v>
      </c>
      <c r="P1657" t="b">
        <f t="shared" si="75"/>
        <v>0</v>
      </c>
      <c r="Q1657" t="b">
        <f t="shared" si="76"/>
        <v>0</v>
      </c>
      <c r="R1657" t="b">
        <f t="shared" si="77"/>
        <v>0</v>
      </c>
    </row>
    <row r="1658" spans="1:18" x14ac:dyDescent="0.25">
      <c r="A1658" t="s">
        <v>604</v>
      </c>
      <c r="B1658" t="s">
        <v>2541</v>
      </c>
      <c r="C1658" t="s">
        <v>4016</v>
      </c>
      <c r="D1658">
        <v>3.7499502823999999</v>
      </c>
      <c r="E1658">
        <v>5.7640442824000004</v>
      </c>
      <c r="F1658">
        <v>2.0140940000000001</v>
      </c>
      <c r="G1658">
        <v>-1.6406130000000001</v>
      </c>
      <c r="H1658">
        <v>0.37348100000000001</v>
      </c>
      <c r="I1658">
        <v>102</v>
      </c>
      <c r="J1658" t="s">
        <v>4440</v>
      </c>
      <c r="P1658" t="b">
        <f t="shared" si="75"/>
        <v>1</v>
      </c>
      <c r="Q1658" t="b">
        <f t="shared" si="76"/>
        <v>0</v>
      </c>
      <c r="R1658" t="b">
        <f t="shared" si="77"/>
        <v>0</v>
      </c>
    </row>
    <row r="1659" spans="1:18" x14ac:dyDescent="0.25">
      <c r="A1659" t="s">
        <v>5021</v>
      </c>
      <c r="B1659" t="s">
        <v>5453</v>
      </c>
      <c r="C1659" t="s">
        <v>5454</v>
      </c>
      <c r="D1659">
        <v>1.9304662551</v>
      </c>
      <c r="E1659">
        <v>4.1729012551000002</v>
      </c>
      <c r="F1659">
        <v>2.242435</v>
      </c>
      <c r="G1659">
        <v>0.72223599999999999</v>
      </c>
      <c r="H1659">
        <v>2.9646710000000001</v>
      </c>
      <c r="I1659">
        <v>82</v>
      </c>
      <c r="J1659" t="s">
        <v>4440</v>
      </c>
      <c r="P1659" t="b">
        <f t="shared" si="75"/>
        <v>0</v>
      </c>
      <c r="Q1659" t="b">
        <f t="shared" si="76"/>
        <v>0</v>
      </c>
      <c r="R1659" t="b">
        <f t="shared" si="77"/>
        <v>0</v>
      </c>
    </row>
    <row r="1660" spans="1:18" x14ac:dyDescent="0.25">
      <c r="A1660" t="s">
        <v>4857</v>
      </c>
      <c r="B1660" t="s">
        <v>5198</v>
      </c>
      <c r="C1660" t="s">
        <v>5199</v>
      </c>
      <c r="D1660">
        <v>3.05821540359999</v>
      </c>
      <c r="E1660">
        <v>7.0498854035999896</v>
      </c>
      <c r="F1660">
        <v>3.9916700000000001</v>
      </c>
      <c r="G1660">
        <v>-1.9565600000000001</v>
      </c>
      <c r="H1660">
        <v>2.03511</v>
      </c>
      <c r="I1660">
        <v>112</v>
      </c>
      <c r="J1660" t="s">
        <v>4440</v>
      </c>
      <c r="P1660" t="b">
        <f t="shared" si="75"/>
        <v>0</v>
      </c>
      <c r="Q1660" t="b">
        <f t="shared" si="76"/>
        <v>0</v>
      </c>
      <c r="R1660" t="b">
        <f t="shared" si="77"/>
        <v>0</v>
      </c>
    </row>
    <row r="1661" spans="1:18" x14ac:dyDescent="0.25">
      <c r="A1661" t="s">
        <v>5841</v>
      </c>
      <c r="B1661" t="s">
        <v>6160</v>
      </c>
      <c r="C1661" t="s">
        <v>6454</v>
      </c>
      <c r="D1661">
        <v>2.5847726635999999</v>
      </c>
      <c r="E1661">
        <v>6.3850816636000003</v>
      </c>
      <c r="F1661">
        <v>3.8003089999999999</v>
      </c>
      <c r="G1661">
        <v>-1.5081709999999999</v>
      </c>
      <c r="H1661">
        <v>2.292138</v>
      </c>
      <c r="I1661">
        <v>188</v>
      </c>
      <c r="J1661" t="s">
        <v>4440</v>
      </c>
      <c r="P1661" t="b">
        <f t="shared" si="75"/>
        <v>0</v>
      </c>
      <c r="Q1661" t="b">
        <f t="shared" si="76"/>
        <v>0</v>
      </c>
      <c r="R1661" t="b">
        <f t="shared" si="77"/>
        <v>0</v>
      </c>
    </row>
    <row r="1662" spans="1:18" x14ac:dyDescent="0.25">
      <c r="A1662" t="s">
        <v>1190</v>
      </c>
      <c r="B1662" t="s">
        <v>1985</v>
      </c>
      <c r="C1662" t="s">
        <v>3474</v>
      </c>
      <c r="D1662">
        <v>3.5301673608999899</v>
      </c>
      <c r="E1662">
        <v>5.8392583608999997</v>
      </c>
      <c r="F1662">
        <v>2.309091</v>
      </c>
      <c r="G1662">
        <v>-7.7664999999999998E-2</v>
      </c>
      <c r="H1662">
        <v>2.2314259999999999</v>
      </c>
      <c r="I1662">
        <v>33</v>
      </c>
      <c r="J1662" t="s">
        <v>4440</v>
      </c>
      <c r="P1662" t="b">
        <f t="shared" si="75"/>
        <v>1</v>
      </c>
      <c r="Q1662" t="b">
        <f t="shared" si="76"/>
        <v>1</v>
      </c>
      <c r="R1662" t="b">
        <f t="shared" si="77"/>
        <v>0</v>
      </c>
    </row>
    <row r="1663" spans="1:18" x14ac:dyDescent="0.25">
      <c r="A1663" t="s">
        <v>1404</v>
      </c>
      <c r="B1663" t="s">
        <v>1988</v>
      </c>
      <c r="C1663" t="s">
        <v>3477</v>
      </c>
      <c r="D1663">
        <v>2.6555648903</v>
      </c>
      <c r="E1663">
        <v>4.4779438902999997</v>
      </c>
      <c r="F1663">
        <v>1.822379</v>
      </c>
      <c r="G1663">
        <v>-0.494861</v>
      </c>
      <c r="H1663">
        <v>1.327518</v>
      </c>
      <c r="I1663">
        <v>392</v>
      </c>
      <c r="J1663" t="s">
        <v>4440</v>
      </c>
      <c r="P1663" t="b">
        <f t="shared" si="75"/>
        <v>0</v>
      </c>
      <c r="Q1663" t="b">
        <f t="shared" si="76"/>
        <v>0</v>
      </c>
      <c r="R1663" t="b">
        <f t="shared" si="77"/>
        <v>0</v>
      </c>
    </row>
    <row r="1664" spans="1:18" x14ac:dyDescent="0.25">
      <c r="A1664" t="s">
        <v>5027</v>
      </c>
      <c r="B1664" t="s">
        <v>5593</v>
      </c>
      <c r="C1664" t="s">
        <v>5594</v>
      </c>
      <c r="D1664">
        <v>2.7280589733999898</v>
      </c>
      <c r="E1664">
        <v>6.4438729733999898</v>
      </c>
      <c r="F1664">
        <v>3.715814</v>
      </c>
      <c r="G1664">
        <v>-0.41933100000000001</v>
      </c>
      <c r="H1664">
        <v>3.2964829999999998</v>
      </c>
      <c r="I1664">
        <v>65</v>
      </c>
      <c r="J1664" t="s">
        <v>4440</v>
      </c>
      <c r="P1664" t="b">
        <f t="shared" si="75"/>
        <v>0</v>
      </c>
      <c r="Q1664" t="b">
        <f t="shared" si="76"/>
        <v>0</v>
      </c>
      <c r="R1664" t="b">
        <f t="shared" si="77"/>
        <v>0</v>
      </c>
    </row>
    <row r="1665" spans="1:18" x14ac:dyDescent="0.25">
      <c r="A1665" t="s">
        <v>5782</v>
      </c>
      <c r="B1665" t="s">
        <v>6101</v>
      </c>
      <c r="C1665" t="s">
        <v>6398</v>
      </c>
      <c r="D1665">
        <v>2.0540234421999899</v>
      </c>
      <c r="E1665">
        <v>6.4703574421999903</v>
      </c>
      <c r="F1665">
        <v>4.416334</v>
      </c>
      <c r="G1665">
        <v>-1.505379</v>
      </c>
      <c r="H1665">
        <v>2.910955</v>
      </c>
      <c r="I1665">
        <v>256</v>
      </c>
      <c r="J1665" t="s">
        <v>4440</v>
      </c>
      <c r="P1665" t="b">
        <f t="shared" si="75"/>
        <v>0</v>
      </c>
      <c r="Q1665" t="b">
        <f t="shared" si="76"/>
        <v>0</v>
      </c>
      <c r="R1665" t="b">
        <f t="shared" si="77"/>
        <v>0</v>
      </c>
    </row>
    <row r="1666" spans="1:18" x14ac:dyDescent="0.25">
      <c r="A1666" t="s">
        <v>5968</v>
      </c>
      <c r="B1666" t="s">
        <v>6287</v>
      </c>
      <c r="C1666" t="s">
        <v>6574</v>
      </c>
      <c r="D1666">
        <v>2.6859534405999899</v>
      </c>
      <c r="E1666">
        <v>5.5960994405999998</v>
      </c>
      <c r="F1666">
        <v>2.9101460000000001</v>
      </c>
      <c r="G1666">
        <v>0.178842</v>
      </c>
      <c r="H1666">
        <v>3.0889880000000001</v>
      </c>
      <c r="I1666">
        <v>64</v>
      </c>
      <c r="J1666" t="s">
        <v>4440</v>
      </c>
      <c r="P1666" t="b">
        <f t="shared" si="75"/>
        <v>0</v>
      </c>
      <c r="Q1666" t="b">
        <f t="shared" si="76"/>
        <v>0</v>
      </c>
      <c r="R1666" t="b">
        <f t="shared" si="77"/>
        <v>0</v>
      </c>
    </row>
    <row r="1667" spans="1:18" x14ac:dyDescent="0.25">
      <c r="A1667" t="s">
        <v>4931</v>
      </c>
      <c r="B1667" t="s">
        <v>5286</v>
      </c>
      <c r="C1667" t="s">
        <v>5287</v>
      </c>
      <c r="D1667">
        <v>2.8505142747000001</v>
      </c>
      <c r="E1667">
        <v>6.7586182746999999</v>
      </c>
      <c r="F1667">
        <v>3.9081039999999998</v>
      </c>
      <c r="G1667">
        <v>-1.903956</v>
      </c>
      <c r="H1667">
        <v>2.0041479999999998</v>
      </c>
      <c r="I1667">
        <v>116</v>
      </c>
      <c r="J1667" t="s">
        <v>4440</v>
      </c>
      <c r="P1667" t="b">
        <f t="shared" ref="P1667:P1730" si="78">IF(AND($M$5 &lt; -D1667, $M$4 &gt; -E1667, F1667 &gt; 1.9, F1667 &lt; 2.5), TRUE, FALSE)</f>
        <v>0</v>
      </c>
      <c r="Q1667" t="b">
        <f t="shared" ref="Q1667:Q1730" si="79">IF(AND($M$6 &lt; -D1667, $M$4 &gt; -E1667, F1667 &gt; 1.9, F1667 &lt; 2.5), TRUE, FALSE)</f>
        <v>0</v>
      </c>
      <c r="R1667" t="b">
        <f t="shared" ref="R1667:R1730" si="80">IF(AND($M$7 &lt; -D1667, $M$4 &gt; -E1667, F1667 &gt; 1.9, F1667 &lt; 2.5), TRUE, FALSE)</f>
        <v>0</v>
      </c>
    </row>
    <row r="1668" spans="1:18" x14ac:dyDescent="0.25">
      <c r="A1668" t="s">
        <v>4972</v>
      </c>
      <c r="B1668" t="s">
        <v>5466</v>
      </c>
      <c r="C1668" t="s">
        <v>5467</v>
      </c>
      <c r="D1668">
        <v>3.0524194512</v>
      </c>
      <c r="E1668">
        <v>5.6000844511999999</v>
      </c>
      <c r="F1668">
        <v>2.5476649999999998</v>
      </c>
      <c r="G1668">
        <v>5.2076999999999998E-2</v>
      </c>
      <c r="H1668">
        <v>2.599742</v>
      </c>
      <c r="I1668">
        <v>52</v>
      </c>
      <c r="J1668" t="s">
        <v>4440</v>
      </c>
      <c r="P1668" t="b">
        <f t="shared" si="78"/>
        <v>0</v>
      </c>
      <c r="Q1668" t="b">
        <f t="shared" si="79"/>
        <v>0</v>
      </c>
      <c r="R1668" t="b">
        <f t="shared" si="80"/>
        <v>0</v>
      </c>
    </row>
    <row r="1669" spans="1:18" x14ac:dyDescent="0.25">
      <c r="A1669" t="s">
        <v>5020</v>
      </c>
      <c r="B1669" t="s">
        <v>5233</v>
      </c>
      <c r="C1669" t="s">
        <v>3686</v>
      </c>
      <c r="D1669">
        <v>3.1770943927999999</v>
      </c>
      <c r="E1669">
        <v>7.3591353927999998</v>
      </c>
      <c r="F1669">
        <v>4.1820409999999999</v>
      </c>
      <c r="G1669">
        <v>-1.2923370000000001</v>
      </c>
      <c r="H1669">
        <v>2.8897040000000001</v>
      </c>
      <c r="I1669">
        <v>88</v>
      </c>
      <c r="J1669" t="s">
        <v>4440</v>
      </c>
      <c r="P1669" t="b">
        <f t="shared" si="78"/>
        <v>0</v>
      </c>
      <c r="Q1669" t="b">
        <f t="shared" si="79"/>
        <v>0</v>
      </c>
      <c r="R1669" t="b">
        <f t="shared" si="80"/>
        <v>0</v>
      </c>
    </row>
    <row r="1670" spans="1:18" x14ac:dyDescent="0.25">
      <c r="A1670" t="s">
        <v>937</v>
      </c>
      <c r="B1670" t="s">
        <v>2176</v>
      </c>
      <c r="C1670" t="s">
        <v>3663</v>
      </c>
      <c r="D1670">
        <v>2.7839309018999998</v>
      </c>
      <c r="E1670">
        <v>6.2058549018999898</v>
      </c>
      <c r="F1670">
        <v>3.42192399999999</v>
      </c>
      <c r="G1670">
        <v>-1.202089</v>
      </c>
      <c r="H1670">
        <v>2.2198349999999998</v>
      </c>
      <c r="I1670">
        <v>41</v>
      </c>
      <c r="J1670" t="s">
        <v>4440</v>
      </c>
      <c r="P1670" t="b">
        <f t="shared" si="78"/>
        <v>0</v>
      </c>
      <c r="Q1670" t="b">
        <f t="shared" si="79"/>
        <v>0</v>
      </c>
      <c r="R1670" t="b">
        <f t="shared" si="80"/>
        <v>0</v>
      </c>
    </row>
    <row r="1671" spans="1:18" x14ac:dyDescent="0.25">
      <c r="A1671" t="s">
        <v>719</v>
      </c>
      <c r="B1671" t="s">
        <v>2834</v>
      </c>
      <c r="C1671" t="s">
        <v>4298</v>
      </c>
      <c r="D1671">
        <v>2.3065669727999998</v>
      </c>
      <c r="E1671">
        <v>5.8995159727999997</v>
      </c>
      <c r="F1671">
        <v>3.5929489999999999</v>
      </c>
      <c r="G1671">
        <v>-0.32625599999999999</v>
      </c>
      <c r="H1671">
        <v>3.2666930000000001</v>
      </c>
      <c r="I1671">
        <v>74</v>
      </c>
      <c r="J1671" t="s">
        <v>4440</v>
      </c>
      <c r="P1671" t="b">
        <f t="shared" si="78"/>
        <v>0</v>
      </c>
      <c r="Q1671" t="b">
        <f t="shared" si="79"/>
        <v>0</v>
      </c>
      <c r="R1671" t="b">
        <f t="shared" si="80"/>
        <v>0</v>
      </c>
    </row>
    <row r="1672" spans="1:18" x14ac:dyDescent="0.25">
      <c r="A1672" t="s">
        <v>1031</v>
      </c>
      <c r="B1672" t="s">
        <v>2689</v>
      </c>
      <c r="C1672" t="s">
        <v>4159</v>
      </c>
      <c r="D1672">
        <v>2.5984886790999902</v>
      </c>
      <c r="E1672">
        <v>5.2247556790999896</v>
      </c>
      <c r="F1672">
        <v>2.6262669999999999</v>
      </c>
      <c r="G1672">
        <v>-0.57196000000000002</v>
      </c>
      <c r="H1672">
        <v>2.0543070000000001</v>
      </c>
      <c r="I1672">
        <v>92</v>
      </c>
      <c r="J1672" t="s">
        <v>4440</v>
      </c>
      <c r="P1672" t="b">
        <f t="shared" si="78"/>
        <v>0</v>
      </c>
      <c r="Q1672" t="b">
        <f t="shared" si="79"/>
        <v>0</v>
      </c>
      <c r="R1672" t="b">
        <f t="shared" si="80"/>
        <v>0</v>
      </c>
    </row>
    <row r="1673" spans="1:18" x14ac:dyDescent="0.25">
      <c r="A1673" t="s">
        <v>1250</v>
      </c>
      <c r="B1673" t="s">
        <v>2885</v>
      </c>
      <c r="C1673" t="s">
        <v>4348</v>
      </c>
      <c r="D1673">
        <v>3.3345689572999899</v>
      </c>
      <c r="E1673">
        <v>5.4876139572999998</v>
      </c>
      <c r="F1673">
        <v>2.1530450000000001</v>
      </c>
      <c r="G1673">
        <v>0.17886099999999999</v>
      </c>
      <c r="H1673">
        <v>2.331906</v>
      </c>
      <c r="I1673">
        <v>74</v>
      </c>
      <c r="J1673" t="s">
        <v>4440</v>
      </c>
      <c r="P1673" t="b">
        <f t="shared" si="78"/>
        <v>0</v>
      </c>
      <c r="Q1673" t="b">
        <f t="shared" si="79"/>
        <v>0</v>
      </c>
      <c r="R1673" t="b">
        <f t="shared" si="80"/>
        <v>0</v>
      </c>
    </row>
    <row r="1674" spans="1:18" x14ac:dyDescent="0.25">
      <c r="A1674" t="s">
        <v>932</v>
      </c>
      <c r="B1674" t="s">
        <v>2972</v>
      </c>
      <c r="C1674" t="s">
        <v>4424</v>
      </c>
      <c r="D1674">
        <v>2.3774224813</v>
      </c>
      <c r="E1674">
        <v>6.3385034813000001</v>
      </c>
      <c r="F1674">
        <v>3.9610810000000001</v>
      </c>
      <c r="G1674">
        <v>-1.218607</v>
      </c>
      <c r="H1674">
        <v>2.7424740000000001</v>
      </c>
      <c r="I1674">
        <v>35</v>
      </c>
      <c r="J1674" t="s">
        <v>4440</v>
      </c>
      <c r="P1674" t="b">
        <f t="shared" si="78"/>
        <v>0</v>
      </c>
      <c r="Q1674" t="b">
        <f t="shared" si="79"/>
        <v>0</v>
      </c>
      <c r="R1674" t="b">
        <f t="shared" si="80"/>
        <v>0</v>
      </c>
    </row>
    <row r="1675" spans="1:18" x14ac:dyDescent="0.25">
      <c r="A1675" t="s">
        <v>1088</v>
      </c>
      <c r="B1675" t="s">
        <v>2835</v>
      </c>
      <c r="C1675" t="s">
        <v>4299</v>
      </c>
      <c r="D1675">
        <v>2.8485734266999998</v>
      </c>
      <c r="E1675">
        <v>6.3680994266999997</v>
      </c>
      <c r="F1675">
        <v>3.5195259999999999</v>
      </c>
      <c r="G1675">
        <v>-2.161241</v>
      </c>
      <c r="H1675">
        <v>1.358285</v>
      </c>
      <c r="I1675">
        <v>180</v>
      </c>
      <c r="J1675" t="s">
        <v>4440</v>
      </c>
      <c r="P1675" t="b">
        <f t="shared" si="78"/>
        <v>0</v>
      </c>
      <c r="Q1675" t="b">
        <f t="shared" si="79"/>
        <v>0</v>
      </c>
      <c r="R1675" t="b">
        <f t="shared" si="80"/>
        <v>0</v>
      </c>
    </row>
    <row r="1676" spans="1:18" x14ac:dyDescent="0.25">
      <c r="A1676" t="s">
        <v>436</v>
      </c>
      <c r="B1676" t="s">
        <v>2308</v>
      </c>
      <c r="C1676" t="s">
        <v>3791</v>
      </c>
      <c r="D1676">
        <v>3.4988485165999998</v>
      </c>
      <c r="E1676">
        <v>5.9421905166000002</v>
      </c>
      <c r="F1676">
        <v>2.4433419999999999</v>
      </c>
      <c r="G1676">
        <v>-0.55782200000000004</v>
      </c>
      <c r="H1676">
        <v>1.8855200000000001</v>
      </c>
      <c r="I1676">
        <v>216</v>
      </c>
      <c r="J1676" t="s">
        <v>4440</v>
      </c>
      <c r="P1676" t="b">
        <f t="shared" si="78"/>
        <v>1</v>
      </c>
      <c r="Q1676" t="b">
        <f t="shared" si="79"/>
        <v>1</v>
      </c>
      <c r="R1676" t="b">
        <f t="shared" si="80"/>
        <v>0</v>
      </c>
    </row>
    <row r="1677" spans="1:18" x14ac:dyDescent="0.25">
      <c r="A1677" t="s">
        <v>4791</v>
      </c>
      <c r="B1677" t="s">
        <v>5661</v>
      </c>
      <c r="C1677" t="s">
        <v>5662</v>
      </c>
      <c r="D1677">
        <v>2.6926963770999999</v>
      </c>
      <c r="E1677">
        <v>5.2812003771000002</v>
      </c>
      <c r="F1677">
        <v>2.5885039999999999</v>
      </c>
      <c r="G1677">
        <v>-0.29214899999999999</v>
      </c>
      <c r="H1677">
        <v>2.2963550000000001</v>
      </c>
      <c r="I1677">
        <v>118</v>
      </c>
      <c r="J1677" t="s">
        <v>4440</v>
      </c>
      <c r="P1677" t="b">
        <f t="shared" si="78"/>
        <v>0</v>
      </c>
      <c r="Q1677" t="b">
        <f t="shared" si="79"/>
        <v>0</v>
      </c>
      <c r="R1677" t="b">
        <f t="shared" si="80"/>
        <v>0</v>
      </c>
    </row>
    <row r="1678" spans="1:18" x14ac:dyDescent="0.25">
      <c r="A1678" t="s">
        <v>528</v>
      </c>
      <c r="B1678" t="s">
        <v>2755</v>
      </c>
      <c r="C1678" t="s">
        <v>4222</v>
      </c>
      <c r="D1678">
        <v>2.4336021593999999</v>
      </c>
      <c r="E1678">
        <v>6.5582971594000004</v>
      </c>
      <c r="F1678">
        <v>4.124695</v>
      </c>
      <c r="G1678">
        <v>-0.93150900000000003</v>
      </c>
      <c r="H1678">
        <v>3.1931859999999999</v>
      </c>
      <c r="I1678">
        <v>146</v>
      </c>
      <c r="J1678" t="s">
        <v>4440</v>
      </c>
      <c r="P1678" t="b">
        <f t="shared" si="78"/>
        <v>0</v>
      </c>
      <c r="Q1678" t="b">
        <f t="shared" si="79"/>
        <v>0</v>
      </c>
      <c r="R1678" t="b">
        <f t="shared" si="80"/>
        <v>0</v>
      </c>
    </row>
    <row r="1679" spans="1:18" x14ac:dyDescent="0.25">
      <c r="A1679" t="s">
        <v>68</v>
      </c>
      <c r="B1679" t="s">
        <v>2182</v>
      </c>
      <c r="C1679" t="s">
        <v>3668</v>
      </c>
      <c r="D1679">
        <v>2.48059665399999</v>
      </c>
      <c r="E1679">
        <v>6.1885806539999999</v>
      </c>
      <c r="F1679">
        <v>3.7079840000000002</v>
      </c>
      <c r="G1679">
        <v>-0.69109699999999996</v>
      </c>
      <c r="H1679">
        <v>3.0168870000000001</v>
      </c>
      <c r="I1679">
        <v>77</v>
      </c>
      <c r="J1679" t="s">
        <v>4440</v>
      </c>
      <c r="P1679" t="b">
        <f t="shared" si="78"/>
        <v>0</v>
      </c>
      <c r="Q1679" t="b">
        <f t="shared" si="79"/>
        <v>0</v>
      </c>
      <c r="R1679" t="b">
        <f t="shared" si="80"/>
        <v>0</v>
      </c>
    </row>
    <row r="1680" spans="1:18" x14ac:dyDescent="0.25">
      <c r="A1680" t="s">
        <v>523</v>
      </c>
      <c r="B1680" t="s">
        <v>1942</v>
      </c>
      <c r="C1680" t="s">
        <v>3431</v>
      </c>
      <c r="D1680">
        <v>3.1716181672999899</v>
      </c>
      <c r="E1680">
        <v>5.5286951672999898</v>
      </c>
      <c r="F1680">
        <v>2.3570769999999999</v>
      </c>
      <c r="G1680">
        <v>0.21459600000000001</v>
      </c>
      <c r="H1680">
        <v>2.5716730000000001</v>
      </c>
      <c r="I1680">
        <v>52</v>
      </c>
      <c r="J1680" t="s">
        <v>4440</v>
      </c>
      <c r="P1680" t="b">
        <f t="shared" si="78"/>
        <v>0</v>
      </c>
      <c r="Q1680" t="b">
        <f t="shared" si="79"/>
        <v>0</v>
      </c>
      <c r="R1680" t="b">
        <f t="shared" si="80"/>
        <v>0</v>
      </c>
    </row>
    <row r="1681" spans="1:18" x14ac:dyDescent="0.25">
      <c r="A1681" t="s">
        <v>714</v>
      </c>
      <c r="B1681" t="s">
        <v>1545</v>
      </c>
      <c r="C1681" t="s">
        <v>3034</v>
      </c>
      <c r="D1681">
        <v>2.9189238914</v>
      </c>
      <c r="E1681">
        <v>6.2726028914</v>
      </c>
      <c r="F1681">
        <v>3.3536790000000001</v>
      </c>
      <c r="G1681">
        <v>-0.54052</v>
      </c>
      <c r="H1681">
        <v>2.8131590000000002</v>
      </c>
      <c r="I1681">
        <v>73</v>
      </c>
      <c r="J1681" t="s">
        <v>4440</v>
      </c>
      <c r="P1681" t="b">
        <f t="shared" si="78"/>
        <v>0</v>
      </c>
      <c r="Q1681" t="b">
        <f t="shared" si="79"/>
        <v>0</v>
      </c>
      <c r="R1681" t="b">
        <f t="shared" si="80"/>
        <v>0</v>
      </c>
    </row>
    <row r="1682" spans="1:18" x14ac:dyDescent="0.25">
      <c r="A1682" t="s">
        <v>5769</v>
      </c>
      <c r="B1682" t="s">
        <v>6088</v>
      </c>
      <c r="C1682" t="s">
        <v>6385</v>
      </c>
      <c r="D1682">
        <v>2.855936045</v>
      </c>
      <c r="E1682">
        <v>6.8547820450000003</v>
      </c>
      <c r="F1682">
        <v>3.9988459999999999</v>
      </c>
      <c r="G1682">
        <v>-0.72161600000000004</v>
      </c>
      <c r="H1682">
        <v>3.2772299999999999</v>
      </c>
      <c r="I1682">
        <v>55</v>
      </c>
      <c r="J1682" t="s">
        <v>4440</v>
      </c>
      <c r="P1682" t="b">
        <f t="shared" si="78"/>
        <v>0</v>
      </c>
      <c r="Q1682" t="b">
        <f t="shared" si="79"/>
        <v>0</v>
      </c>
      <c r="R1682" t="b">
        <f t="shared" si="80"/>
        <v>0</v>
      </c>
    </row>
    <row r="1683" spans="1:18" x14ac:dyDescent="0.25">
      <c r="A1683" t="s">
        <v>144</v>
      </c>
      <c r="B1683" t="s">
        <v>1954</v>
      </c>
      <c r="C1683" t="s">
        <v>3443</v>
      </c>
      <c r="D1683">
        <v>3.4364839456</v>
      </c>
      <c r="E1683">
        <v>7.0014779455999996</v>
      </c>
      <c r="F1683">
        <v>3.5649939999999898</v>
      </c>
      <c r="G1683">
        <v>-0.62402299999999999</v>
      </c>
      <c r="H1683">
        <v>2.9409709999999998</v>
      </c>
      <c r="I1683">
        <v>50</v>
      </c>
      <c r="J1683" t="s">
        <v>4440</v>
      </c>
      <c r="P1683" t="b">
        <f t="shared" si="78"/>
        <v>0</v>
      </c>
      <c r="Q1683" t="b">
        <f t="shared" si="79"/>
        <v>0</v>
      </c>
      <c r="R1683" t="b">
        <f t="shared" si="80"/>
        <v>0</v>
      </c>
    </row>
    <row r="1684" spans="1:18" x14ac:dyDescent="0.25">
      <c r="A1684" t="s">
        <v>5793</v>
      </c>
      <c r="B1684" t="s">
        <v>6112</v>
      </c>
      <c r="C1684" t="s">
        <v>6409</v>
      </c>
      <c r="D1684">
        <v>3.3884962562999901</v>
      </c>
      <c r="E1684">
        <v>6.5395752562999903</v>
      </c>
      <c r="F1684">
        <v>3.15107899999999</v>
      </c>
      <c r="G1684">
        <v>-2.3771429999999998</v>
      </c>
      <c r="H1684">
        <v>0.77393599999999996</v>
      </c>
      <c r="I1684">
        <v>228</v>
      </c>
      <c r="J1684" t="s">
        <v>4440</v>
      </c>
      <c r="P1684" t="b">
        <f t="shared" si="78"/>
        <v>0</v>
      </c>
      <c r="Q1684" t="b">
        <f t="shared" si="79"/>
        <v>0</v>
      </c>
      <c r="R1684" t="b">
        <f t="shared" si="80"/>
        <v>0</v>
      </c>
    </row>
    <row r="1685" spans="1:18" x14ac:dyDescent="0.25">
      <c r="A1685" t="s">
        <v>5018</v>
      </c>
      <c r="B1685" t="s">
        <v>5597</v>
      </c>
      <c r="C1685" t="s">
        <v>5598</v>
      </c>
      <c r="D1685">
        <v>2.9004110539000001</v>
      </c>
      <c r="E1685">
        <v>5.6476420539000003</v>
      </c>
      <c r="F1685">
        <v>2.74723099999999</v>
      </c>
      <c r="G1685">
        <v>-0.105666</v>
      </c>
      <c r="H1685">
        <v>2.6415649999999999</v>
      </c>
      <c r="I1685">
        <v>84</v>
      </c>
      <c r="J1685" t="s">
        <v>4440</v>
      </c>
      <c r="P1685" t="b">
        <f t="shared" si="78"/>
        <v>0</v>
      </c>
      <c r="Q1685" t="b">
        <f t="shared" si="79"/>
        <v>0</v>
      </c>
      <c r="R1685" t="b">
        <f t="shared" si="80"/>
        <v>0</v>
      </c>
    </row>
    <row r="1686" spans="1:18" x14ac:dyDescent="0.25">
      <c r="A1686" t="s">
        <v>901</v>
      </c>
      <c r="B1686" t="s">
        <v>2948</v>
      </c>
      <c r="C1686" t="s">
        <v>4405</v>
      </c>
      <c r="D1686">
        <v>2.4729515058999998</v>
      </c>
      <c r="E1686">
        <v>6.2879265058999998</v>
      </c>
      <c r="F1686">
        <v>3.814975</v>
      </c>
      <c r="G1686">
        <v>-1.1679040000000001</v>
      </c>
      <c r="H1686">
        <v>2.647071</v>
      </c>
      <c r="I1686">
        <v>128</v>
      </c>
      <c r="J1686" t="s">
        <v>4440</v>
      </c>
      <c r="P1686" t="b">
        <f t="shared" si="78"/>
        <v>0</v>
      </c>
      <c r="Q1686" t="b">
        <f t="shared" si="79"/>
        <v>0</v>
      </c>
      <c r="R1686" t="b">
        <f t="shared" si="80"/>
        <v>0</v>
      </c>
    </row>
    <row r="1687" spans="1:18" x14ac:dyDescent="0.25">
      <c r="A1687" t="s">
        <v>5010</v>
      </c>
      <c r="B1687" t="s">
        <v>5099</v>
      </c>
      <c r="C1687" t="s">
        <v>5100</v>
      </c>
      <c r="D1687">
        <v>2.5793476829999999</v>
      </c>
      <c r="E1687">
        <v>5.1154406830000001</v>
      </c>
      <c r="F1687">
        <v>2.5360930000000002</v>
      </c>
      <c r="G1687">
        <v>-0.38153999999999999</v>
      </c>
      <c r="H1687">
        <v>2.1545529999999999</v>
      </c>
      <c r="I1687">
        <v>224</v>
      </c>
      <c r="J1687" t="s">
        <v>4440</v>
      </c>
      <c r="P1687" t="b">
        <f t="shared" si="78"/>
        <v>0</v>
      </c>
      <c r="Q1687" t="b">
        <f t="shared" si="79"/>
        <v>0</v>
      </c>
      <c r="R1687" t="b">
        <f t="shared" si="80"/>
        <v>0</v>
      </c>
    </row>
    <row r="1688" spans="1:18" x14ac:dyDescent="0.25">
      <c r="A1688" t="s">
        <v>190</v>
      </c>
      <c r="B1688" t="s">
        <v>2863</v>
      </c>
      <c r="C1688" t="s">
        <v>4327</v>
      </c>
      <c r="D1688">
        <v>3.0937640297</v>
      </c>
      <c r="E1688">
        <v>5.4902240297000002</v>
      </c>
      <c r="F1688">
        <v>2.3964599999999998</v>
      </c>
      <c r="G1688">
        <v>-0.23486499999999999</v>
      </c>
      <c r="H1688">
        <v>2.1615950000000002</v>
      </c>
      <c r="I1688">
        <v>69</v>
      </c>
      <c r="J1688" t="s">
        <v>4440</v>
      </c>
      <c r="P1688" t="b">
        <f t="shared" si="78"/>
        <v>0</v>
      </c>
      <c r="Q1688" t="b">
        <f t="shared" si="79"/>
        <v>0</v>
      </c>
      <c r="R1688" t="b">
        <f t="shared" si="80"/>
        <v>0</v>
      </c>
    </row>
    <row r="1689" spans="1:18" x14ac:dyDescent="0.25">
      <c r="A1689" t="s">
        <v>4804</v>
      </c>
      <c r="B1689" t="s">
        <v>5412</v>
      </c>
      <c r="C1689" t="s">
        <v>5413</v>
      </c>
      <c r="D1689">
        <v>3.5031249650999898</v>
      </c>
      <c r="E1689">
        <v>5.9490349650999903</v>
      </c>
      <c r="F1689">
        <v>2.44591</v>
      </c>
      <c r="G1689">
        <v>-0.76007499999999995</v>
      </c>
      <c r="H1689">
        <v>1.685835</v>
      </c>
      <c r="I1689">
        <v>85</v>
      </c>
      <c r="J1689" t="s">
        <v>4440</v>
      </c>
      <c r="P1689" t="b">
        <f t="shared" si="78"/>
        <v>1</v>
      </c>
      <c r="Q1689" t="b">
        <f t="shared" si="79"/>
        <v>1</v>
      </c>
      <c r="R1689" t="b">
        <f t="shared" si="80"/>
        <v>0</v>
      </c>
    </row>
    <row r="1690" spans="1:18" x14ac:dyDescent="0.25">
      <c r="A1690" t="s">
        <v>1027</v>
      </c>
      <c r="B1690" t="s">
        <v>1645</v>
      </c>
      <c r="C1690" t="s">
        <v>3134</v>
      </c>
      <c r="D1690">
        <v>1.97575045979999</v>
      </c>
      <c r="E1690">
        <v>6.1825114597999997</v>
      </c>
      <c r="F1690">
        <v>4.2067610000000002</v>
      </c>
      <c r="G1690">
        <v>-3.0594079999999999</v>
      </c>
      <c r="H1690">
        <v>1.1473530000000001</v>
      </c>
      <c r="I1690">
        <v>234</v>
      </c>
      <c r="J1690" t="s">
        <v>4440</v>
      </c>
      <c r="P1690" t="b">
        <f t="shared" si="78"/>
        <v>0</v>
      </c>
      <c r="Q1690" t="b">
        <f t="shared" si="79"/>
        <v>0</v>
      </c>
      <c r="R1690" t="b">
        <f t="shared" si="80"/>
        <v>0</v>
      </c>
    </row>
    <row r="1691" spans="1:18" x14ac:dyDescent="0.25">
      <c r="A1691" t="s">
        <v>538</v>
      </c>
      <c r="B1691" t="s">
        <v>2424</v>
      </c>
      <c r="C1691" t="s">
        <v>3903</v>
      </c>
      <c r="D1691">
        <v>3.2371492975999998</v>
      </c>
      <c r="E1691">
        <v>5.2982862975999998</v>
      </c>
      <c r="F1691">
        <v>2.061137</v>
      </c>
      <c r="G1691">
        <v>-0.78195400000000004</v>
      </c>
      <c r="H1691">
        <v>1.279183</v>
      </c>
      <c r="I1691">
        <v>168</v>
      </c>
      <c r="J1691" t="s">
        <v>4440</v>
      </c>
      <c r="P1691" t="b">
        <f t="shared" si="78"/>
        <v>0</v>
      </c>
      <c r="Q1691" t="b">
        <f t="shared" si="79"/>
        <v>0</v>
      </c>
      <c r="R1691" t="b">
        <f t="shared" si="80"/>
        <v>0</v>
      </c>
    </row>
    <row r="1692" spans="1:18" x14ac:dyDescent="0.25">
      <c r="A1692" t="s">
        <v>5714</v>
      </c>
      <c r="B1692" t="s">
        <v>6033</v>
      </c>
      <c r="C1692" t="s">
        <v>6333</v>
      </c>
      <c r="D1692">
        <v>3.1530945818999898</v>
      </c>
      <c r="E1692">
        <v>7.3504465819</v>
      </c>
      <c r="F1692">
        <v>4.1973520000000004</v>
      </c>
      <c r="G1692">
        <v>-1.155151</v>
      </c>
      <c r="H1692">
        <v>3.0422009999999999</v>
      </c>
      <c r="I1692">
        <v>78</v>
      </c>
      <c r="J1692" t="s">
        <v>4440</v>
      </c>
      <c r="P1692" t="b">
        <f t="shared" si="78"/>
        <v>0</v>
      </c>
      <c r="Q1692" t="b">
        <f t="shared" si="79"/>
        <v>0</v>
      </c>
      <c r="R1692" t="b">
        <f t="shared" si="80"/>
        <v>0</v>
      </c>
    </row>
    <row r="1693" spans="1:18" x14ac:dyDescent="0.25">
      <c r="A1693" t="s">
        <v>285</v>
      </c>
      <c r="B1693" t="s">
        <v>2027</v>
      </c>
      <c r="C1693" t="s">
        <v>3516</v>
      </c>
      <c r="D1693">
        <v>3.5961660618</v>
      </c>
      <c r="E1693">
        <v>6.1197260617999998</v>
      </c>
      <c r="F1693">
        <v>2.5235599999999998</v>
      </c>
      <c r="G1693">
        <v>-2.2866089999999999</v>
      </c>
      <c r="H1693">
        <v>0.23695099999999999</v>
      </c>
      <c r="I1693">
        <v>172</v>
      </c>
      <c r="J1693" t="s">
        <v>4440</v>
      </c>
      <c r="P1693" t="b">
        <f t="shared" si="78"/>
        <v>0</v>
      </c>
      <c r="Q1693" t="b">
        <f t="shared" si="79"/>
        <v>0</v>
      </c>
      <c r="R1693" t="b">
        <f t="shared" si="80"/>
        <v>0</v>
      </c>
    </row>
    <row r="1694" spans="1:18" x14ac:dyDescent="0.25">
      <c r="A1694" t="s">
        <v>4939</v>
      </c>
      <c r="B1694" t="s">
        <v>5443</v>
      </c>
      <c r="C1694" t="s">
        <v>5444</v>
      </c>
      <c r="D1694">
        <v>2.7589368233</v>
      </c>
      <c r="E1694">
        <v>4.8292458233</v>
      </c>
      <c r="F1694">
        <v>2.070309</v>
      </c>
      <c r="G1694">
        <v>-0.77695999999999998</v>
      </c>
      <c r="H1694">
        <v>1.2933490000000001</v>
      </c>
      <c r="I1694">
        <v>300</v>
      </c>
      <c r="J1694" t="s">
        <v>4440</v>
      </c>
      <c r="P1694" t="b">
        <f t="shared" si="78"/>
        <v>0</v>
      </c>
      <c r="Q1694" t="b">
        <f t="shared" si="79"/>
        <v>0</v>
      </c>
      <c r="R1694" t="b">
        <f t="shared" si="80"/>
        <v>0</v>
      </c>
    </row>
    <row r="1695" spans="1:18" x14ac:dyDescent="0.25">
      <c r="A1695" t="s">
        <v>671</v>
      </c>
      <c r="B1695" t="s">
        <v>2087</v>
      </c>
      <c r="C1695" t="s">
        <v>3575</v>
      </c>
      <c r="D1695">
        <v>2.3898908337</v>
      </c>
      <c r="E1695">
        <v>5.9714478337000001</v>
      </c>
      <c r="F1695">
        <v>3.5815570000000001</v>
      </c>
      <c r="G1695">
        <v>-0.226106</v>
      </c>
      <c r="H1695">
        <v>3.355451</v>
      </c>
      <c r="I1695">
        <v>62</v>
      </c>
      <c r="J1695" t="s">
        <v>4440</v>
      </c>
      <c r="P1695" t="b">
        <f t="shared" si="78"/>
        <v>0</v>
      </c>
      <c r="Q1695" t="b">
        <f t="shared" si="79"/>
        <v>0</v>
      </c>
      <c r="R1695" t="b">
        <f t="shared" si="80"/>
        <v>0</v>
      </c>
    </row>
    <row r="1696" spans="1:18" x14ac:dyDescent="0.25">
      <c r="A1696" t="s">
        <v>1409</v>
      </c>
      <c r="B1696" t="s">
        <v>2797</v>
      </c>
      <c r="C1696" t="s">
        <v>4262</v>
      </c>
      <c r="D1696">
        <v>5.0124614395</v>
      </c>
      <c r="E1696">
        <v>7.1512744394999999</v>
      </c>
      <c r="F1696">
        <v>2.1388129999999999</v>
      </c>
      <c r="G1696">
        <v>-0.20233400000000001</v>
      </c>
      <c r="H1696">
        <v>1.9364790000000001</v>
      </c>
      <c r="I1696">
        <v>100</v>
      </c>
      <c r="J1696" t="s">
        <v>4440</v>
      </c>
      <c r="P1696" t="b">
        <f t="shared" si="78"/>
        <v>0</v>
      </c>
      <c r="Q1696" t="b">
        <f t="shared" si="79"/>
        <v>0</v>
      </c>
      <c r="R1696" t="b">
        <f t="shared" si="80"/>
        <v>0</v>
      </c>
    </row>
    <row r="1697" spans="1:18" x14ac:dyDescent="0.25">
      <c r="A1697" t="s">
        <v>1287</v>
      </c>
      <c r="B1697" t="s">
        <v>1546</v>
      </c>
      <c r="C1697" t="s">
        <v>3035</v>
      </c>
      <c r="D1697">
        <v>3.88495450729999</v>
      </c>
      <c r="E1697">
        <v>7.1698915072999903</v>
      </c>
      <c r="F1697">
        <v>3.2849370000000002</v>
      </c>
      <c r="G1697">
        <v>-1.3424879999999999</v>
      </c>
      <c r="H1697">
        <v>1.9424490000000001</v>
      </c>
      <c r="I1697">
        <v>100</v>
      </c>
      <c r="J1697" t="s">
        <v>4440</v>
      </c>
      <c r="P1697" t="b">
        <f t="shared" si="78"/>
        <v>0</v>
      </c>
      <c r="Q1697" t="b">
        <f t="shared" si="79"/>
        <v>0</v>
      </c>
      <c r="R1697" t="b">
        <f t="shared" si="80"/>
        <v>0</v>
      </c>
    </row>
    <row r="1698" spans="1:18" x14ac:dyDescent="0.25">
      <c r="A1698" t="s">
        <v>5821</v>
      </c>
      <c r="B1698" t="s">
        <v>6140</v>
      </c>
      <c r="C1698" t="s">
        <v>6436</v>
      </c>
      <c r="D1698">
        <v>3.2356263982</v>
      </c>
      <c r="E1698">
        <v>6.8553043982000004</v>
      </c>
      <c r="F1698">
        <v>3.619678</v>
      </c>
      <c r="G1698">
        <v>-0.81482600000000005</v>
      </c>
      <c r="H1698">
        <v>2.8048519999999999</v>
      </c>
      <c r="I1698">
        <v>136</v>
      </c>
      <c r="J1698" t="s">
        <v>4440</v>
      </c>
      <c r="P1698" t="b">
        <f t="shared" si="78"/>
        <v>0</v>
      </c>
      <c r="Q1698" t="b">
        <f t="shared" si="79"/>
        <v>0</v>
      </c>
      <c r="R1698" t="b">
        <f t="shared" si="80"/>
        <v>0</v>
      </c>
    </row>
    <row r="1699" spans="1:18" x14ac:dyDescent="0.25">
      <c r="A1699" t="s">
        <v>1362</v>
      </c>
      <c r="B1699" t="s">
        <v>2922</v>
      </c>
      <c r="C1699" t="s">
        <v>4381</v>
      </c>
      <c r="D1699">
        <v>3.4116123424999998</v>
      </c>
      <c r="E1699">
        <v>6.8011103425000003</v>
      </c>
      <c r="F1699">
        <v>3.3894980000000001</v>
      </c>
      <c r="G1699">
        <v>-0.66161999999999999</v>
      </c>
      <c r="H1699">
        <v>2.727878</v>
      </c>
      <c r="I1699">
        <v>78</v>
      </c>
      <c r="J1699" t="s">
        <v>4440</v>
      </c>
      <c r="P1699" t="b">
        <f t="shared" si="78"/>
        <v>0</v>
      </c>
      <c r="Q1699" t="b">
        <f t="shared" si="79"/>
        <v>0</v>
      </c>
      <c r="R1699" t="b">
        <f t="shared" si="80"/>
        <v>0</v>
      </c>
    </row>
    <row r="1700" spans="1:18" x14ac:dyDescent="0.25">
      <c r="A1700" t="s">
        <v>1050</v>
      </c>
      <c r="B1700" t="s">
        <v>1828</v>
      </c>
      <c r="C1700" t="s">
        <v>3317</v>
      </c>
      <c r="D1700">
        <v>4.4219819350999998</v>
      </c>
      <c r="E1700">
        <v>6.8389699350999997</v>
      </c>
      <c r="F1700">
        <v>2.4169879999999999</v>
      </c>
      <c r="G1700">
        <v>-2.8758110000000001</v>
      </c>
      <c r="H1700">
        <v>-0.45882299999999998</v>
      </c>
      <c r="I1700">
        <v>296</v>
      </c>
      <c r="J1700" t="s">
        <v>4440</v>
      </c>
      <c r="P1700" t="b">
        <f t="shared" si="78"/>
        <v>0</v>
      </c>
      <c r="Q1700" t="b">
        <f t="shared" si="79"/>
        <v>0</v>
      </c>
      <c r="R1700" t="b">
        <f t="shared" si="80"/>
        <v>0</v>
      </c>
    </row>
    <row r="1701" spans="1:18" x14ac:dyDescent="0.25">
      <c r="A1701" t="s">
        <v>780</v>
      </c>
      <c r="B1701" t="s">
        <v>2474</v>
      </c>
      <c r="C1701" t="s">
        <v>3952</v>
      </c>
      <c r="D1701">
        <v>2.7490863278000002</v>
      </c>
      <c r="E1701">
        <v>6.4297303277999998</v>
      </c>
      <c r="F1701">
        <v>3.680644</v>
      </c>
      <c r="G1701">
        <v>-0.70308199999999998</v>
      </c>
      <c r="H1701">
        <v>2.9775619999999998</v>
      </c>
      <c r="I1701">
        <v>60</v>
      </c>
      <c r="J1701" t="s">
        <v>4440</v>
      </c>
      <c r="P1701" t="b">
        <f t="shared" si="78"/>
        <v>0</v>
      </c>
      <c r="Q1701" t="b">
        <f t="shared" si="79"/>
        <v>0</v>
      </c>
      <c r="R1701" t="b">
        <f t="shared" si="80"/>
        <v>0</v>
      </c>
    </row>
    <row r="1702" spans="1:18" x14ac:dyDescent="0.25">
      <c r="A1702" t="s">
        <v>1225</v>
      </c>
      <c r="B1702" t="s">
        <v>2416</v>
      </c>
      <c r="C1702" t="s">
        <v>3895</v>
      </c>
      <c r="D1702">
        <v>2.8446952397</v>
      </c>
      <c r="E1702">
        <v>6.8276212397</v>
      </c>
      <c r="F1702">
        <v>3.982926</v>
      </c>
      <c r="G1702">
        <v>-0.64099899999999999</v>
      </c>
      <c r="H1702">
        <v>3.3419270000000001</v>
      </c>
      <c r="I1702">
        <v>49</v>
      </c>
      <c r="J1702" t="s">
        <v>4440</v>
      </c>
      <c r="P1702" t="b">
        <f t="shared" si="78"/>
        <v>0</v>
      </c>
      <c r="Q1702" t="b">
        <f t="shared" si="79"/>
        <v>0</v>
      </c>
      <c r="R1702" t="b">
        <f t="shared" si="80"/>
        <v>0</v>
      </c>
    </row>
    <row r="1703" spans="1:18" x14ac:dyDescent="0.25">
      <c r="A1703" t="s">
        <v>4913</v>
      </c>
      <c r="B1703" t="s">
        <v>5447</v>
      </c>
      <c r="C1703" t="s">
        <v>5448</v>
      </c>
      <c r="D1703">
        <v>3.3567036569000002</v>
      </c>
      <c r="E1703">
        <v>5.8163376569</v>
      </c>
      <c r="F1703">
        <v>2.4596339999999999</v>
      </c>
      <c r="G1703">
        <v>-0.23563500000000001</v>
      </c>
      <c r="H1703">
        <v>2.2239990000000001</v>
      </c>
      <c r="I1703">
        <v>68</v>
      </c>
      <c r="J1703" t="s">
        <v>4440</v>
      </c>
      <c r="P1703" t="b">
        <f t="shared" si="78"/>
        <v>1</v>
      </c>
      <c r="Q1703" t="b">
        <f t="shared" si="79"/>
        <v>1</v>
      </c>
      <c r="R1703" t="b">
        <f t="shared" si="80"/>
        <v>1</v>
      </c>
    </row>
    <row r="1704" spans="1:18" x14ac:dyDescent="0.25">
      <c r="A1704" t="s">
        <v>5735</v>
      </c>
      <c r="B1704" t="s">
        <v>6054</v>
      </c>
      <c r="C1704" t="s">
        <v>6353</v>
      </c>
      <c r="D1704">
        <v>3.4350389953999998</v>
      </c>
      <c r="E1704">
        <v>5.6842349953999998</v>
      </c>
      <c r="F1704">
        <v>2.249196</v>
      </c>
      <c r="G1704">
        <v>-9.8180000000000003E-3</v>
      </c>
      <c r="H1704">
        <v>2.2393779999999999</v>
      </c>
      <c r="I1704">
        <v>112</v>
      </c>
      <c r="J1704" t="s">
        <v>4440</v>
      </c>
      <c r="P1704" t="b">
        <f t="shared" si="78"/>
        <v>1</v>
      </c>
      <c r="Q1704" t="b">
        <f t="shared" si="79"/>
        <v>1</v>
      </c>
      <c r="R1704" t="b">
        <f t="shared" si="80"/>
        <v>0</v>
      </c>
    </row>
    <row r="1705" spans="1:18" x14ac:dyDescent="0.25">
      <c r="A1705" t="s">
        <v>319</v>
      </c>
      <c r="B1705" t="s">
        <v>1641</v>
      </c>
      <c r="C1705" t="s">
        <v>3130</v>
      </c>
      <c r="D1705">
        <v>3.0795533158999899</v>
      </c>
      <c r="E1705">
        <v>5.0906333158999999</v>
      </c>
      <c r="F1705">
        <v>2.0110800000000002</v>
      </c>
      <c r="G1705">
        <v>0.44240499999999999</v>
      </c>
      <c r="H1705">
        <v>2.4534850000000001</v>
      </c>
      <c r="I1705">
        <v>134</v>
      </c>
      <c r="J1705" t="s">
        <v>4440</v>
      </c>
      <c r="P1705" t="b">
        <f t="shared" si="78"/>
        <v>0</v>
      </c>
      <c r="Q1705" t="b">
        <f t="shared" si="79"/>
        <v>0</v>
      </c>
      <c r="R1705" t="b">
        <f t="shared" si="80"/>
        <v>0</v>
      </c>
    </row>
    <row r="1706" spans="1:18" x14ac:dyDescent="0.25">
      <c r="A1706" t="s">
        <v>1450</v>
      </c>
      <c r="B1706" t="s">
        <v>1803</v>
      </c>
      <c r="C1706" t="s">
        <v>3292</v>
      </c>
      <c r="D1706">
        <v>2.1570165697000001</v>
      </c>
      <c r="E1706">
        <v>5.5978695697000003</v>
      </c>
      <c r="F1706">
        <v>3.4408530000000002</v>
      </c>
      <c r="G1706">
        <v>-0.65662799999999999</v>
      </c>
      <c r="H1706">
        <v>2.7842250000000002</v>
      </c>
      <c r="I1706">
        <v>83</v>
      </c>
      <c r="J1706" t="s">
        <v>4440</v>
      </c>
      <c r="P1706" t="b">
        <f t="shared" si="78"/>
        <v>0</v>
      </c>
      <c r="Q1706" t="b">
        <f t="shared" si="79"/>
        <v>0</v>
      </c>
      <c r="R1706" t="b">
        <f t="shared" si="80"/>
        <v>0</v>
      </c>
    </row>
    <row r="1707" spans="1:18" x14ac:dyDescent="0.25">
      <c r="A1707" t="s">
        <v>4613</v>
      </c>
      <c r="B1707" t="s">
        <v>4684</v>
      </c>
      <c r="C1707" t="s">
        <v>5182</v>
      </c>
      <c r="D1707">
        <v>3.2255884888000002</v>
      </c>
      <c r="E1707">
        <v>5.9755144888</v>
      </c>
      <c r="F1707">
        <v>2.7499259999999999</v>
      </c>
      <c r="G1707">
        <v>-1.5357769999999999</v>
      </c>
      <c r="H1707">
        <v>1.2141489999999999</v>
      </c>
      <c r="I1707">
        <v>184</v>
      </c>
      <c r="J1707" t="s">
        <v>4440</v>
      </c>
      <c r="P1707" t="b">
        <f t="shared" si="78"/>
        <v>0</v>
      </c>
      <c r="Q1707" t="b">
        <f t="shared" si="79"/>
        <v>0</v>
      </c>
      <c r="R1707" t="b">
        <f t="shared" si="80"/>
        <v>0</v>
      </c>
    </row>
    <row r="1708" spans="1:18" x14ac:dyDescent="0.25">
      <c r="A1708" t="s">
        <v>895</v>
      </c>
      <c r="B1708" t="s">
        <v>2921</v>
      </c>
      <c r="C1708" t="s">
        <v>4380</v>
      </c>
      <c r="D1708">
        <v>3.1010147565999899</v>
      </c>
      <c r="E1708">
        <v>6.2830237565999996</v>
      </c>
      <c r="F1708">
        <v>3.1820089999999999</v>
      </c>
      <c r="G1708">
        <v>-0.231157</v>
      </c>
      <c r="H1708">
        <v>2.9508519999999998</v>
      </c>
      <c r="I1708">
        <v>63</v>
      </c>
      <c r="J1708" t="s">
        <v>4440</v>
      </c>
      <c r="P1708" t="b">
        <f t="shared" si="78"/>
        <v>0</v>
      </c>
      <c r="Q1708" t="b">
        <f t="shared" si="79"/>
        <v>0</v>
      </c>
      <c r="R1708" t="b">
        <f t="shared" si="80"/>
        <v>0</v>
      </c>
    </row>
    <row r="1709" spans="1:18" x14ac:dyDescent="0.25">
      <c r="A1709" t="s">
        <v>5721</v>
      </c>
      <c r="B1709" t="s">
        <v>6040</v>
      </c>
      <c r="C1709" t="s">
        <v>6340</v>
      </c>
      <c r="D1709">
        <v>3.0045008375000002</v>
      </c>
      <c r="E1709">
        <v>6.4206098374999998</v>
      </c>
      <c r="F1709">
        <v>3.4161090000000001</v>
      </c>
      <c r="G1709">
        <v>-1.3000750000000001</v>
      </c>
      <c r="H1709">
        <v>2.116034</v>
      </c>
      <c r="I1709">
        <v>98</v>
      </c>
      <c r="J1709" t="s">
        <v>4440</v>
      </c>
      <c r="P1709" t="b">
        <f t="shared" si="78"/>
        <v>0</v>
      </c>
      <c r="Q1709" t="b">
        <f t="shared" si="79"/>
        <v>0</v>
      </c>
      <c r="R1709" t="b">
        <f t="shared" si="80"/>
        <v>0</v>
      </c>
    </row>
    <row r="1710" spans="1:18" x14ac:dyDescent="0.25">
      <c r="A1710" t="s">
        <v>701</v>
      </c>
      <c r="B1710" t="s">
        <v>2337</v>
      </c>
      <c r="C1710" t="s">
        <v>3820</v>
      </c>
      <c r="D1710">
        <v>3.7548050328000002</v>
      </c>
      <c r="E1710">
        <v>7.8837920327999997</v>
      </c>
      <c r="F1710">
        <v>4.1289870000000004</v>
      </c>
      <c r="G1710">
        <v>-1.2585040000000001</v>
      </c>
      <c r="H1710">
        <v>2.8704830000000001</v>
      </c>
      <c r="I1710">
        <v>44</v>
      </c>
      <c r="J1710" t="s">
        <v>4440</v>
      </c>
      <c r="P1710" t="b">
        <f t="shared" si="78"/>
        <v>0</v>
      </c>
      <c r="Q1710" t="b">
        <f t="shared" si="79"/>
        <v>0</v>
      </c>
      <c r="R1710" t="b">
        <f t="shared" si="80"/>
        <v>0</v>
      </c>
    </row>
    <row r="1711" spans="1:18" x14ac:dyDescent="0.25">
      <c r="A1711" t="s">
        <v>1056</v>
      </c>
      <c r="B1711" t="s">
        <v>2199</v>
      </c>
      <c r="C1711" t="s">
        <v>3685</v>
      </c>
      <c r="D1711">
        <v>3.6206555126</v>
      </c>
      <c r="E1711">
        <v>6.4830485125999999</v>
      </c>
      <c r="F1711">
        <v>2.862393</v>
      </c>
      <c r="G1711">
        <v>-0.89670399999999995</v>
      </c>
      <c r="H1711">
        <v>1.965689</v>
      </c>
      <c r="I1711">
        <v>102</v>
      </c>
      <c r="J1711" t="s">
        <v>4440</v>
      </c>
      <c r="P1711" t="b">
        <f t="shared" si="78"/>
        <v>0</v>
      </c>
      <c r="Q1711" t="b">
        <f t="shared" si="79"/>
        <v>0</v>
      </c>
      <c r="R1711" t="b">
        <f t="shared" si="80"/>
        <v>0</v>
      </c>
    </row>
    <row r="1712" spans="1:18" x14ac:dyDescent="0.25">
      <c r="A1712" t="s">
        <v>850</v>
      </c>
      <c r="B1712" t="s">
        <v>1965</v>
      </c>
      <c r="C1712" t="s">
        <v>3454</v>
      </c>
      <c r="D1712">
        <v>3.2447856503999999</v>
      </c>
      <c r="E1712">
        <v>7.7231046503999998</v>
      </c>
      <c r="F1712">
        <v>4.4783189999999999</v>
      </c>
      <c r="G1712">
        <v>-1.7963549999999999</v>
      </c>
      <c r="H1712">
        <v>2.6819639999999998</v>
      </c>
      <c r="I1712">
        <v>26</v>
      </c>
      <c r="J1712" t="s">
        <v>4440</v>
      </c>
      <c r="P1712" t="b">
        <f t="shared" si="78"/>
        <v>0</v>
      </c>
      <c r="Q1712" t="b">
        <f t="shared" si="79"/>
        <v>0</v>
      </c>
      <c r="R1712" t="b">
        <f t="shared" si="80"/>
        <v>0</v>
      </c>
    </row>
    <row r="1713" spans="1:18" x14ac:dyDescent="0.25">
      <c r="A1713" t="s">
        <v>514</v>
      </c>
      <c r="B1713" t="s">
        <v>1987</v>
      </c>
      <c r="C1713" t="s">
        <v>3476</v>
      </c>
      <c r="D1713">
        <v>2.2117710495999998</v>
      </c>
      <c r="E1713">
        <v>6.3638650496000002</v>
      </c>
      <c r="F1713">
        <v>4.152094</v>
      </c>
      <c r="G1713">
        <v>-0.21729499999999999</v>
      </c>
      <c r="H1713">
        <v>3.9347989999999999</v>
      </c>
      <c r="I1713">
        <v>28</v>
      </c>
      <c r="J1713" t="s">
        <v>4440</v>
      </c>
      <c r="P1713" t="b">
        <f t="shared" si="78"/>
        <v>0</v>
      </c>
      <c r="Q1713" t="b">
        <f t="shared" si="79"/>
        <v>0</v>
      </c>
      <c r="R1713" t="b">
        <f t="shared" si="80"/>
        <v>0</v>
      </c>
    </row>
    <row r="1714" spans="1:18" x14ac:dyDescent="0.25">
      <c r="A1714" t="s">
        <v>440</v>
      </c>
      <c r="B1714" t="s">
        <v>2533</v>
      </c>
      <c r="C1714" t="s">
        <v>4003</v>
      </c>
      <c r="D1714">
        <v>3.0478031696999999</v>
      </c>
      <c r="E1714">
        <v>5.3643621696999997</v>
      </c>
      <c r="F1714">
        <v>2.3165589999999998</v>
      </c>
      <c r="G1714">
        <v>1.343715</v>
      </c>
      <c r="H1714">
        <v>3.6602739999999998</v>
      </c>
      <c r="I1714">
        <v>64</v>
      </c>
      <c r="J1714" t="s">
        <v>4440</v>
      </c>
      <c r="P1714" t="b">
        <f t="shared" si="78"/>
        <v>0</v>
      </c>
      <c r="Q1714" t="b">
        <f t="shared" si="79"/>
        <v>0</v>
      </c>
      <c r="R1714" t="b">
        <f t="shared" si="80"/>
        <v>0</v>
      </c>
    </row>
    <row r="1715" spans="1:18" x14ac:dyDescent="0.25">
      <c r="A1715" t="s">
        <v>1244</v>
      </c>
      <c r="B1715" t="s">
        <v>2527</v>
      </c>
      <c r="C1715" t="s">
        <v>4003</v>
      </c>
      <c r="D1715">
        <v>2.6857081762999999</v>
      </c>
      <c r="E1715">
        <v>5.1308501763000001</v>
      </c>
      <c r="F1715">
        <v>2.4451419999999899</v>
      </c>
      <c r="G1715">
        <v>1.2747189999999999</v>
      </c>
      <c r="H1715">
        <v>3.7198609999999999</v>
      </c>
      <c r="I1715">
        <v>64</v>
      </c>
      <c r="J1715" t="s">
        <v>4440</v>
      </c>
      <c r="P1715" t="b">
        <f t="shared" si="78"/>
        <v>0</v>
      </c>
      <c r="Q1715" t="b">
        <f t="shared" si="79"/>
        <v>0</v>
      </c>
      <c r="R1715" t="b">
        <f t="shared" si="80"/>
        <v>0</v>
      </c>
    </row>
    <row r="1716" spans="1:18" x14ac:dyDescent="0.25">
      <c r="A1716" t="s">
        <v>4768</v>
      </c>
      <c r="B1716" t="s">
        <v>5105</v>
      </c>
      <c r="C1716" t="s">
        <v>5106</v>
      </c>
      <c r="D1716">
        <v>2.8023524970000002</v>
      </c>
      <c r="E1716">
        <v>6.5983114970000001</v>
      </c>
      <c r="F1716">
        <v>3.7959589999999999</v>
      </c>
      <c r="G1716">
        <v>-0.76394600000000001</v>
      </c>
      <c r="H1716">
        <v>3.0320130000000001</v>
      </c>
      <c r="I1716">
        <v>74</v>
      </c>
      <c r="J1716" t="s">
        <v>4440</v>
      </c>
      <c r="P1716" t="b">
        <f t="shared" si="78"/>
        <v>0</v>
      </c>
      <c r="Q1716" t="b">
        <f t="shared" si="79"/>
        <v>0</v>
      </c>
      <c r="R1716" t="b">
        <f t="shared" si="80"/>
        <v>0</v>
      </c>
    </row>
    <row r="1717" spans="1:18" x14ac:dyDescent="0.25">
      <c r="A1717" t="s">
        <v>5931</v>
      </c>
      <c r="B1717" t="s">
        <v>6250</v>
      </c>
      <c r="C1717" t="s">
        <v>6538</v>
      </c>
      <c r="D1717">
        <v>3.8803891150999998</v>
      </c>
      <c r="E1717">
        <v>7.7204431151000001</v>
      </c>
      <c r="F1717">
        <v>3.8400539999999999</v>
      </c>
      <c r="G1717">
        <v>-1.2437020000000001</v>
      </c>
      <c r="H1717">
        <v>2.596352</v>
      </c>
      <c r="I1717">
        <v>132</v>
      </c>
      <c r="J1717" t="s">
        <v>4440</v>
      </c>
      <c r="P1717" t="b">
        <f t="shared" si="78"/>
        <v>0</v>
      </c>
      <c r="Q1717" t="b">
        <f t="shared" si="79"/>
        <v>0</v>
      </c>
      <c r="R1717" t="b">
        <f t="shared" si="80"/>
        <v>0</v>
      </c>
    </row>
    <row r="1718" spans="1:18" x14ac:dyDescent="0.25">
      <c r="A1718" t="s">
        <v>494</v>
      </c>
      <c r="B1718" t="s">
        <v>2717</v>
      </c>
      <c r="C1718" t="s">
        <v>4185</v>
      </c>
      <c r="D1718">
        <v>3.575844386</v>
      </c>
      <c r="E1718">
        <v>5.9768643859999999</v>
      </c>
      <c r="F1718">
        <v>2.4010199999999999</v>
      </c>
      <c r="G1718">
        <v>0.56805799999999995</v>
      </c>
      <c r="H1718">
        <v>2.9690780000000001</v>
      </c>
      <c r="I1718">
        <v>50</v>
      </c>
      <c r="J1718" t="s">
        <v>4440</v>
      </c>
      <c r="P1718" t="b">
        <f t="shared" si="78"/>
        <v>1</v>
      </c>
      <c r="Q1718" t="b">
        <f t="shared" si="79"/>
        <v>1</v>
      </c>
      <c r="R1718" t="b">
        <f t="shared" si="80"/>
        <v>0</v>
      </c>
    </row>
    <row r="1719" spans="1:18" x14ac:dyDescent="0.25">
      <c r="A1719" t="s">
        <v>291</v>
      </c>
      <c r="B1719" t="s">
        <v>2480</v>
      </c>
      <c r="C1719" t="s">
        <v>3958</v>
      </c>
      <c r="D1719">
        <v>2.8718390028999998</v>
      </c>
      <c r="E1719">
        <v>6.7508380029000001</v>
      </c>
      <c r="F1719">
        <v>3.8789989999999999</v>
      </c>
      <c r="G1719">
        <v>-1.0235179999999999</v>
      </c>
      <c r="H1719">
        <v>2.8554810000000002</v>
      </c>
      <c r="I1719">
        <v>64</v>
      </c>
      <c r="J1719" t="s">
        <v>4440</v>
      </c>
      <c r="P1719" t="b">
        <f t="shared" si="78"/>
        <v>0</v>
      </c>
      <c r="Q1719" t="b">
        <f t="shared" si="79"/>
        <v>0</v>
      </c>
      <c r="R1719" t="b">
        <f t="shared" si="80"/>
        <v>0</v>
      </c>
    </row>
    <row r="1720" spans="1:18" x14ac:dyDescent="0.25">
      <c r="A1720" t="s">
        <v>4997</v>
      </c>
      <c r="B1720" t="s">
        <v>5406</v>
      </c>
      <c r="C1720" t="s">
        <v>5407</v>
      </c>
      <c r="D1720">
        <v>1.7679015583</v>
      </c>
      <c r="E1720">
        <v>4.4415865583</v>
      </c>
      <c r="F1720">
        <v>2.6736849999999999</v>
      </c>
      <c r="G1720">
        <v>0.82192399999999999</v>
      </c>
      <c r="H1720">
        <v>3.495609</v>
      </c>
      <c r="I1720">
        <v>76</v>
      </c>
      <c r="J1720" t="s">
        <v>4440</v>
      </c>
      <c r="P1720" t="b">
        <f t="shared" si="78"/>
        <v>0</v>
      </c>
      <c r="Q1720" t="b">
        <f t="shared" si="79"/>
        <v>0</v>
      </c>
      <c r="R1720" t="b">
        <f t="shared" si="80"/>
        <v>0</v>
      </c>
    </row>
    <row r="1721" spans="1:18" x14ac:dyDescent="0.25">
      <c r="A1721" t="s">
        <v>532</v>
      </c>
      <c r="B1721" t="s">
        <v>1718</v>
      </c>
      <c r="C1721" t="s">
        <v>3207</v>
      </c>
      <c r="D1721">
        <v>4.0680703167000001</v>
      </c>
      <c r="E1721">
        <v>6.5092333166999996</v>
      </c>
      <c r="F1721">
        <v>2.441163</v>
      </c>
      <c r="G1721">
        <v>-0.117627</v>
      </c>
      <c r="H1721">
        <v>2.3235359999999998</v>
      </c>
      <c r="I1721">
        <v>104</v>
      </c>
      <c r="J1721" t="s">
        <v>4440</v>
      </c>
      <c r="P1721" t="b">
        <f t="shared" si="78"/>
        <v>0</v>
      </c>
      <c r="Q1721" t="b">
        <f t="shared" si="79"/>
        <v>0</v>
      </c>
      <c r="R1721" t="b">
        <f t="shared" si="80"/>
        <v>0</v>
      </c>
    </row>
    <row r="1722" spans="1:18" x14ac:dyDescent="0.25">
      <c r="A1722" t="s">
        <v>1318</v>
      </c>
      <c r="B1722" t="s">
        <v>2460</v>
      </c>
      <c r="C1722" t="s">
        <v>3939</v>
      </c>
      <c r="D1722">
        <v>3.4314247441000001</v>
      </c>
      <c r="E1722">
        <v>6.6294737441000002</v>
      </c>
      <c r="F1722">
        <v>3.1980490000000001</v>
      </c>
      <c r="G1722">
        <v>-1.2795399999999999</v>
      </c>
      <c r="H1722">
        <v>1.918509</v>
      </c>
      <c r="I1722">
        <v>29</v>
      </c>
      <c r="J1722" t="s">
        <v>4440</v>
      </c>
      <c r="P1722" t="b">
        <f t="shared" si="78"/>
        <v>0</v>
      </c>
      <c r="Q1722" t="b">
        <f t="shared" si="79"/>
        <v>0</v>
      </c>
      <c r="R1722" t="b">
        <f t="shared" si="80"/>
        <v>0</v>
      </c>
    </row>
    <row r="1723" spans="1:18" x14ac:dyDescent="0.25">
      <c r="A1723" t="s">
        <v>167</v>
      </c>
      <c r="B1723" t="s">
        <v>1524</v>
      </c>
      <c r="C1723" t="s">
        <v>3013</v>
      </c>
      <c r="D1723">
        <v>3.7050222020999999</v>
      </c>
      <c r="E1723">
        <v>6.6613302021000003</v>
      </c>
      <c r="F1723">
        <v>2.9563079999999999</v>
      </c>
      <c r="G1723">
        <v>-1.218569</v>
      </c>
      <c r="H1723">
        <v>1.7377389999999999</v>
      </c>
      <c r="I1723">
        <v>29</v>
      </c>
      <c r="J1723" t="s">
        <v>4440</v>
      </c>
      <c r="P1723" t="b">
        <f t="shared" si="78"/>
        <v>0</v>
      </c>
      <c r="Q1723" t="b">
        <f t="shared" si="79"/>
        <v>0</v>
      </c>
      <c r="R1723" t="b">
        <f t="shared" si="80"/>
        <v>0</v>
      </c>
    </row>
    <row r="1724" spans="1:18" x14ac:dyDescent="0.25">
      <c r="A1724" t="s">
        <v>636</v>
      </c>
      <c r="B1724" t="s">
        <v>1634</v>
      </c>
      <c r="C1724" t="s">
        <v>3123</v>
      </c>
      <c r="D1724">
        <v>2.5645074583</v>
      </c>
      <c r="E1724">
        <v>5.7328574582999998</v>
      </c>
      <c r="F1724">
        <v>3.16834999999999</v>
      </c>
      <c r="G1724">
        <v>-0.43395</v>
      </c>
      <c r="H1724">
        <v>2.7343999999999999</v>
      </c>
      <c r="I1724">
        <v>118</v>
      </c>
      <c r="J1724" t="s">
        <v>4440</v>
      </c>
      <c r="P1724" t="b">
        <f t="shared" si="78"/>
        <v>0</v>
      </c>
      <c r="Q1724" t="b">
        <f t="shared" si="79"/>
        <v>0</v>
      </c>
      <c r="R1724" t="b">
        <f t="shared" si="80"/>
        <v>0</v>
      </c>
    </row>
    <row r="1725" spans="1:18" x14ac:dyDescent="0.25">
      <c r="A1725" t="s">
        <v>1025</v>
      </c>
      <c r="B1725" t="s">
        <v>2463</v>
      </c>
      <c r="C1725" t="s">
        <v>3942</v>
      </c>
      <c r="D1725">
        <v>3.1752221737999999</v>
      </c>
      <c r="E1725">
        <v>4.8399451738000003</v>
      </c>
      <c r="F1725">
        <v>1.664723</v>
      </c>
      <c r="G1725">
        <v>-0.103618</v>
      </c>
      <c r="H1725">
        <v>1.561105</v>
      </c>
      <c r="I1725">
        <v>152</v>
      </c>
      <c r="J1725" t="s">
        <v>4440</v>
      </c>
      <c r="P1725" t="b">
        <f t="shared" si="78"/>
        <v>0</v>
      </c>
      <c r="Q1725" t="b">
        <f t="shared" si="79"/>
        <v>0</v>
      </c>
      <c r="R1725" t="b">
        <f t="shared" si="80"/>
        <v>0</v>
      </c>
    </row>
    <row r="1726" spans="1:18" x14ac:dyDescent="0.25">
      <c r="A1726" t="s">
        <v>5826</v>
      </c>
      <c r="B1726" t="s">
        <v>6145</v>
      </c>
      <c r="C1726" t="s">
        <v>6441</v>
      </c>
      <c r="D1726">
        <v>2.1875376258999899</v>
      </c>
      <c r="E1726">
        <v>6.1159096258999996</v>
      </c>
      <c r="F1726">
        <v>3.928372</v>
      </c>
      <c r="G1726">
        <v>-0.99732500000000002</v>
      </c>
      <c r="H1726">
        <v>2.931047</v>
      </c>
      <c r="I1726">
        <v>90</v>
      </c>
      <c r="J1726" t="s">
        <v>4440</v>
      </c>
      <c r="P1726" t="b">
        <f t="shared" si="78"/>
        <v>0</v>
      </c>
      <c r="Q1726" t="b">
        <f t="shared" si="79"/>
        <v>0</v>
      </c>
      <c r="R1726" t="b">
        <f t="shared" si="80"/>
        <v>0</v>
      </c>
    </row>
    <row r="1727" spans="1:18" x14ac:dyDescent="0.25">
      <c r="A1727" t="s">
        <v>904</v>
      </c>
      <c r="B1727" t="s">
        <v>2268</v>
      </c>
      <c r="C1727" t="s">
        <v>3752</v>
      </c>
      <c r="D1727">
        <v>3.96748465959999</v>
      </c>
      <c r="E1727">
        <v>6.6705566595999999</v>
      </c>
      <c r="F1727">
        <v>2.7030720000000001</v>
      </c>
      <c r="G1727">
        <v>-0.92715899999999996</v>
      </c>
      <c r="H1727">
        <v>1.7759130000000001</v>
      </c>
      <c r="I1727">
        <v>29</v>
      </c>
      <c r="J1727" t="s">
        <v>4440</v>
      </c>
      <c r="P1727" t="b">
        <f t="shared" si="78"/>
        <v>0</v>
      </c>
      <c r="Q1727" t="b">
        <f t="shared" si="79"/>
        <v>0</v>
      </c>
      <c r="R1727" t="b">
        <f t="shared" si="80"/>
        <v>0</v>
      </c>
    </row>
    <row r="1728" spans="1:18" x14ac:dyDescent="0.25">
      <c r="A1728" t="s">
        <v>679</v>
      </c>
      <c r="B1728" t="s">
        <v>1703</v>
      </c>
      <c r="C1728" t="s">
        <v>3192</v>
      </c>
      <c r="D1728">
        <v>3.9489647686999998</v>
      </c>
      <c r="E1728">
        <v>6.6754547686999999</v>
      </c>
      <c r="F1728">
        <v>2.7264900000000001</v>
      </c>
      <c r="G1728">
        <v>-1.0573129999999999</v>
      </c>
      <c r="H1728">
        <v>1.6691769999999999</v>
      </c>
      <c r="I1728">
        <v>29</v>
      </c>
      <c r="J1728" t="s">
        <v>4440</v>
      </c>
      <c r="P1728" t="b">
        <f t="shared" si="78"/>
        <v>0</v>
      </c>
      <c r="Q1728" t="b">
        <f t="shared" si="79"/>
        <v>0</v>
      </c>
      <c r="R1728" t="b">
        <f t="shared" si="80"/>
        <v>0</v>
      </c>
    </row>
    <row r="1729" spans="1:18" x14ac:dyDescent="0.25">
      <c r="A1729" t="s">
        <v>60</v>
      </c>
      <c r="B1729" t="s">
        <v>2753</v>
      </c>
      <c r="C1729" t="s">
        <v>4220</v>
      </c>
      <c r="D1729">
        <v>3.1996106528999899</v>
      </c>
      <c r="E1729">
        <v>6.7767096528999904</v>
      </c>
      <c r="F1729">
        <v>3.577099</v>
      </c>
      <c r="G1729">
        <v>-1.2771159999999999</v>
      </c>
      <c r="H1729">
        <v>2.2999830000000001</v>
      </c>
      <c r="I1729">
        <v>69</v>
      </c>
      <c r="J1729" t="s">
        <v>4440</v>
      </c>
      <c r="P1729" t="b">
        <f t="shared" si="78"/>
        <v>0</v>
      </c>
      <c r="Q1729" t="b">
        <f t="shared" si="79"/>
        <v>0</v>
      </c>
      <c r="R1729" t="b">
        <f t="shared" si="80"/>
        <v>0</v>
      </c>
    </row>
    <row r="1730" spans="1:18" x14ac:dyDescent="0.25">
      <c r="A1730" t="s">
        <v>5977</v>
      </c>
      <c r="B1730" t="s">
        <v>6296</v>
      </c>
      <c r="C1730" t="s">
        <v>6582</v>
      </c>
      <c r="D1730">
        <v>2.593937054</v>
      </c>
      <c r="E1730">
        <v>6.2135800540000004</v>
      </c>
      <c r="F1730">
        <v>3.6196429999999999</v>
      </c>
      <c r="G1730">
        <v>-0.35713400000000001</v>
      </c>
      <c r="H1730">
        <v>3.2625090000000001</v>
      </c>
      <c r="I1730">
        <v>70</v>
      </c>
      <c r="J1730" t="s">
        <v>4440</v>
      </c>
      <c r="P1730" t="b">
        <f t="shared" si="78"/>
        <v>0</v>
      </c>
      <c r="Q1730" t="b">
        <f t="shared" si="79"/>
        <v>0</v>
      </c>
      <c r="R1730" t="b">
        <f t="shared" si="80"/>
        <v>0</v>
      </c>
    </row>
    <row r="1731" spans="1:18" x14ac:dyDescent="0.25">
      <c r="A1731" t="s">
        <v>1360</v>
      </c>
      <c r="B1731" t="s">
        <v>1623</v>
      </c>
      <c r="C1731" t="s">
        <v>3113</v>
      </c>
      <c r="D1731">
        <v>3.0483642239000002</v>
      </c>
      <c r="E1731">
        <v>7.0674282239000004</v>
      </c>
      <c r="F1731">
        <v>4.0190640000000002</v>
      </c>
      <c r="G1731">
        <v>-1.027711</v>
      </c>
      <c r="H1731">
        <v>2.9913530000000002</v>
      </c>
      <c r="I1731">
        <v>62</v>
      </c>
      <c r="J1731" t="s">
        <v>4440</v>
      </c>
      <c r="P1731" t="b">
        <f t="shared" ref="P1731:P1794" si="81">IF(AND($M$5 &lt; -D1731, $M$4 &gt; -E1731, F1731 &gt; 1.9, F1731 &lt; 2.5), TRUE, FALSE)</f>
        <v>0</v>
      </c>
      <c r="Q1731" t="b">
        <f t="shared" ref="Q1731:Q1794" si="82">IF(AND($M$6 &lt; -D1731, $M$4 &gt; -E1731, F1731 &gt; 1.9, F1731 &lt; 2.5), TRUE, FALSE)</f>
        <v>0</v>
      </c>
      <c r="R1731" t="b">
        <f t="shared" ref="R1731:R1794" si="83">IF(AND($M$7 &lt; -D1731, $M$4 &gt; -E1731, F1731 &gt; 1.9, F1731 &lt; 2.5), TRUE, FALSE)</f>
        <v>0</v>
      </c>
    </row>
    <row r="1732" spans="1:18" x14ac:dyDescent="0.25">
      <c r="A1732" t="s">
        <v>4599</v>
      </c>
      <c r="B1732" t="s">
        <v>4707</v>
      </c>
      <c r="C1732" t="s">
        <v>5333</v>
      </c>
      <c r="D1732">
        <v>1.722427368</v>
      </c>
      <c r="E1732">
        <v>6.3957613679999996</v>
      </c>
      <c r="F1732">
        <v>4.6733339999999997</v>
      </c>
      <c r="G1732">
        <v>-1.3893949999999999</v>
      </c>
      <c r="H1732">
        <v>3.2839390000000002</v>
      </c>
      <c r="I1732">
        <v>112</v>
      </c>
      <c r="J1732" t="s">
        <v>4440</v>
      </c>
      <c r="P1732" t="b">
        <f t="shared" si="81"/>
        <v>0</v>
      </c>
      <c r="Q1732" t="b">
        <f t="shared" si="82"/>
        <v>0</v>
      </c>
      <c r="R1732" t="b">
        <f t="shared" si="83"/>
        <v>0</v>
      </c>
    </row>
    <row r="1733" spans="1:18" x14ac:dyDescent="0.25">
      <c r="A1733" t="s">
        <v>1471</v>
      </c>
      <c r="B1733" t="s">
        <v>2279</v>
      </c>
      <c r="C1733" t="s">
        <v>3763</v>
      </c>
      <c r="D1733">
        <v>4.4504215500999997</v>
      </c>
      <c r="E1733">
        <v>7.1041535501000004</v>
      </c>
      <c r="F1733">
        <v>2.65373199999999</v>
      </c>
      <c r="G1733">
        <v>-0.46705000000000002</v>
      </c>
      <c r="H1733">
        <v>2.1866819999999998</v>
      </c>
      <c r="I1733">
        <v>63</v>
      </c>
      <c r="J1733" t="s">
        <v>4440</v>
      </c>
      <c r="P1733" t="b">
        <f t="shared" si="81"/>
        <v>0</v>
      </c>
      <c r="Q1733" t="b">
        <f t="shared" si="82"/>
        <v>0</v>
      </c>
      <c r="R1733" t="b">
        <f t="shared" si="83"/>
        <v>0</v>
      </c>
    </row>
    <row r="1734" spans="1:18" x14ac:dyDescent="0.25">
      <c r="A1734" t="s">
        <v>389</v>
      </c>
      <c r="B1734" t="s">
        <v>2396</v>
      </c>
      <c r="C1734" t="s">
        <v>3877</v>
      </c>
      <c r="D1734">
        <v>3.7756165165</v>
      </c>
      <c r="E1734">
        <v>6.6879515165000001</v>
      </c>
      <c r="F1734">
        <v>2.9123350000000001</v>
      </c>
      <c r="G1734">
        <v>-0.14737600000000001</v>
      </c>
      <c r="H1734">
        <v>2.7649590000000002</v>
      </c>
      <c r="I1734">
        <v>83</v>
      </c>
      <c r="J1734" t="s">
        <v>4440</v>
      </c>
      <c r="P1734" t="b">
        <f t="shared" si="81"/>
        <v>0</v>
      </c>
      <c r="Q1734" t="b">
        <f t="shared" si="82"/>
        <v>0</v>
      </c>
      <c r="R1734" t="b">
        <f t="shared" si="83"/>
        <v>0</v>
      </c>
    </row>
    <row r="1735" spans="1:18" x14ac:dyDescent="0.25">
      <c r="A1735" t="s">
        <v>788</v>
      </c>
      <c r="B1735" t="s">
        <v>2116</v>
      </c>
      <c r="C1735" t="s">
        <v>3604</v>
      </c>
      <c r="D1735">
        <v>2.53042511949999</v>
      </c>
      <c r="E1735">
        <v>6.7311661195000001</v>
      </c>
      <c r="F1735">
        <v>4.2007409999999998</v>
      </c>
      <c r="G1735">
        <v>-1.5355970000000001</v>
      </c>
      <c r="H1735">
        <v>2.6651440000000002</v>
      </c>
      <c r="I1735">
        <v>58</v>
      </c>
      <c r="J1735" t="s">
        <v>4440</v>
      </c>
      <c r="P1735" t="b">
        <f t="shared" si="81"/>
        <v>0</v>
      </c>
      <c r="Q1735" t="b">
        <f t="shared" si="82"/>
        <v>0</v>
      </c>
      <c r="R1735" t="b">
        <f t="shared" si="83"/>
        <v>0</v>
      </c>
    </row>
    <row r="1736" spans="1:18" x14ac:dyDescent="0.25">
      <c r="A1736" t="s">
        <v>1044</v>
      </c>
      <c r="B1736" t="s">
        <v>2957</v>
      </c>
      <c r="C1736" t="s">
        <v>4413</v>
      </c>
      <c r="D1736">
        <v>2.5707173637999898</v>
      </c>
      <c r="E1736">
        <v>5.5972233637999897</v>
      </c>
      <c r="F1736">
        <v>3.0265059999999999</v>
      </c>
      <c r="G1736">
        <v>-0.22172700000000001</v>
      </c>
      <c r="H1736">
        <v>2.8047789999999999</v>
      </c>
      <c r="I1736">
        <v>84</v>
      </c>
      <c r="J1736" t="s">
        <v>4440</v>
      </c>
      <c r="P1736" t="b">
        <f t="shared" si="81"/>
        <v>0</v>
      </c>
      <c r="Q1736" t="b">
        <f t="shared" si="82"/>
        <v>0</v>
      </c>
      <c r="R1736" t="b">
        <f t="shared" si="83"/>
        <v>0</v>
      </c>
    </row>
    <row r="1737" spans="1:18" x14ac:dyDescent="0.25">
      <c r="A1737" t="s">
        <v>5940</v>
      </c>
      <c r="B1737" t="s">
        <v>6259</v>
      </c>
      <c r="C1737" t="s">
        <v>6547</v>
      </c>
      <c r="D1737">
        <v>3.2969308851999899</v>
      </c>
      <c r="E1737">
        <v>6.8074108851999897</v>
      </c>
      <c r="F1737">
        <v>3.5104799999999998</v>
      </c>
      <c r="G1737">
        <v>-0.90963400000000005</v>
      </c>
      <c r="H1737">
        <v>2.6008460000000002</v>
      </c>
      <c r="I1737">
        <v>78</v>
      </c>
      <c r="J1737" t="s">
        <v>4440</v>
      </c>
      <c r="P1737" t="b">
        <f t="shared" si="81"/>
        <v>0</v>
      </c>
      <c r="Q1737" t="b">
        <f t="shared" si="82"/>
        <v>0</v>
      </c>
      <c r="R1737" t="b">
        <f t="shared" si="83"/>
        <v>0</v>
      </c>
    </row>
    <row r="1738" spans="1:18" x14ac:dyDescent="0.25">
      <c r="A1738" t="s">
        <v>1216</v>
      </c>
      <c r="B1738" t="s">
        <v>2175</v>
      </c>
      <c r="C1738" t="s">
        <v>3662</v>
      </c>
      <c r="D1738">
        <v>1.740563055</v>
      </c>
      <c r="E1738">
        <v>5.300318055</v>
      </c>
      <c r="F1738">
        <v>3.559755</v>
      </c>
      <c r="G1738">
        <v>-2.9434999999999999E-2</v>
      </c>
      <c r="H1738">
        <v>3.5303200000000001</v>
      </c>
      <c r="I1738">
        <v>81</v>
      </c>
      <c r="J1738" t="s">
        <v>4440</v>
      </c>
      <c r="P1738" t="b">
        <f t="shared" si="81"/>
        <v>0</v>
      </c>
      <c r="Q1738" t="b">
        <f t="shared" si="82"/>
        <v>0</v>
      </c>
      <c r="R1738" t="b">
        <f t="shared" si="83"/>
        <v>0</v>
      </c>
    </row>
    <row r="1739" spans="1:18" x14ac:dyDescent="0.25">
      <c r="A1739" t="s">
        <v>1284</v>
      </c>
      <c r="B1739" t="s">
        <v>2744</v>
      </c>
      <c r="C1739" t="s">
        <v>4211</v>
      </c>
      <c r="D1739">
        <v>1.01230310279999</v>
      </c>
      <c r="E1739">
        <v>2.6946911027999998</v>
      </c>
      <c r="F1739">
        <v>1.682388</v>
      </c>
      <c r="G1739">
        <v>1.16615</v>
      </c>
      <c r="H1739">
        <v>2.848538</v>
      </c>
      <c r="I1739">
        <v>280</v>
      </c>
      <c r="J1739" t="s">
        <v>4440</v>
      </c>
      <c r="P1739" t="b">
        <f t="shared" si="81"/>
        <v>0</v>
      </c>
      <c r="Q1739" t="b">
        <f t="shared" si="82"/>
        <v>0</v>
      </c>
      <c r="R1739" t="b">
        <f t="shared" si="83"/>
        <v>0</v>
      </c>
    </row>
    <row r="1740" spans="1:18" x14ac:dyDescent="0.25">
      <c r="A1740" t="s">
        <v>1189</v>
      </c>
      <c r="B1740" t="s">
        <v>2516</v>
      </c>
      <c r="C1740" t="s">
        <v>3992</v>
      </c>
      <c r="D1740">
        <v>3.3414135098000002</v>
      </c>
      <c r="E1740">
        <v>6.3579325098000004</v>
      </c>
      <c r="F1740">
        <v>3.0165190000000002</v>
      </c>
      <c r="G1740">
        <v>-0.41594100000000001</v>
      </c>
      <c r="H1740">
        <v>2.6005780000000001</v>
      </c>
      <c r="I1740">
        <v>60</v>
      </c>
      <c r="J1740" t="s">
        <v>4440</v>
      </c>
      <c r="P1740" t="b">
        <f t="shared" si="81"/>
        <v>0</v>
      </c>
      <c r="Q1740" t="b">
        <f t="shared" si="82"/>
        <v>0</v>
      </c>
      <c r="R1740" t="b">
        <f t="shared" si="83"/>
        <v>0</v>
      </c>
    </row>
    <row r="1741" spans="1:18" x14ac:dyDescent="0.25">
      <c r="A1741" t="s">
        <v>1369</v>
      </c>
      <c r="B1741" t="s">
        <v>2223</v>
      </c>
      <c r="C1741" t="s">
        <v>3709</v>
      </c>
      <c r="D1741">
        <v>3.7310785243</v>
      </c>
      <c r="E1741">
        <v>5.8531115243</v>
      </c>
      <c r="F1741">
        <v>2.1220329999999898</v>
      </c>
      <c r="G1741">
        <v>0.17666100000000001</v>
      </c>
      <c r="H1741">
        <v>2.2986939999999998</v>
      </c>
      <c r="I1741">
        <v>70</v>
      </c>
      <c r="J1741" t="s">
        <v>4440</v>
      </c>
      <c r="P1741" t="b">
        <f t="shared" si="81"/>
        <v>1</v>
      </c>
      <c r="Q1741" t="b">
        <f t="shared" si="82"/>
        <v>0</v>
      </c>
      <c r="R1741" t="b">
        <f t="shared" si="83"/>
        <v>0</v>
      </c>
    </row>
    <row r="1742" spans="1:18" x14ac:dyDescent="0.25">
      <c r="A1742" t="s">
        <v>896</v>
      </c>
      <c r="B1742" t="s">
        <v>1997</v>
      </c>
      <c r="C1742" t="s">
        <v>3486</v>
      </c>
      <c r="D1742">
        <v>3.0324157863000001</v>
      </c>
      <c r="E1742">
        <v>5.5580787863000003</v>
      </c>
      <c r="F1742">
        <v>2.52566299999999</v>
      </c>
      <c r="G1742">
        <v>-0.30529400000000001</v>
      </c>
      <c r="H1742">
        <v>2.2203689999999998</v>
      </c>
      <c r="I1742">
        <v>140</v>
      </c>
      <c r="J1742" t="s">
        <v>4440</v>
      </c>
      <c r="P1742" t="b">
        <f t="shared" si="81"/>
        <v>0</v>
      </c>
      <c r="Q1742" t="b">
        <f t="shared" si="82"/>
        <v>0</v>
      </c>
      <c r="R1742" t="b">
        <f t="shared" si="83"/>
        <v>0</v>
      </c>
    </row>
    <row r="1743" spans="1:18" x14ac:dyDescent="0.25">
      <c r="A1743" t="s">
        <v>828</v>
      </c>
      <c r="B1743" t="s">
        <v>1691</v>
      </c>
      <c r="C1743" t="s">
        <v>3180</v>
      </c>
      <c r="D1743">
        <v>2.6173696762000001</v>
      </c>
      <c r="E1743">
        <v>5.0402866762</v>
      </c>
      <c r="F1743">
        <v>2.422917</v>
      </c>
      <c r="G1743">
        <v>0.41197600000000001</v>
      </c>
      <c r="H1743">
        <v>2.8348930000000001</v>
      </c>
      <c r="I1743">
        <v>88</v>
      </c>
      <c r="J1743" t="s">
        <v>4440</v>
      </c>
      <c r="P1743" t="b">
        <f t="shared" si="81"/>
        <v>0</v>
      </c>
      <c r="Q1743" t="b">
        <f t="shared" si="82"/>
        <v>0</v>
      </c>
      <c r="R1743" t="b">
        <f t="shared" si="83"/>
        <v>0</v>
      </c>
    </row>
    <row r="1744" spans="1:18" x14ac:dyDescent="0.25">
      <c r="A1744" t="s">
        <v>358</v>
      </c>
      <c r="B1744" t="s">
        <v>2509</v>
      </c>
      <c r="C1744" t="s">
        <v>3985</v>
      </c>
      <c r="D1744">
        <v>3.2982342489999898</v>
      </c>
      <c r="E1744">
        <v>6.0812932489999998</v>
      </c>
      <c r="F1744">
        <v>2.7830590000000002</v>
      </c>
      <c r="G1744">
        <v>-0.30392799999999998</v>
      </c>
      <c r="H1744">
        <v>2.4791310000000002</v>
      </c>
      <c r="I1744">
        <v>120</v>
      </c>
      <c r="J1744" t="s">
        <v>4440</v>
      </c>
      <c r="P1744" t="b">
        <f t="shared" si="81"/>
        <v>0</v>
      </c>
      <c r="Q1744" t="b">
        <f t="shared" si="82"/>
        <v>0</v>
      </c>
      <c r="R1744" t="b">
        <f t="shared" si="83"/>
        <v>0</v>
      </c>
    </row>
    <row r="1745" spans="1:18" x14ac:dyDescent="0.25">
      <c r="A1745" t="s">
        <v>5788</v>
      </c>
      <c r="B1745" t="s">
        <v>6107</v>
      </c>
      <c r="C1745" t="s">
        <v>6404</v>
      </c>
      <c r="D1745">
        <v>3.1462168749999901</v>
      </c>
      <c r="E1745">
        <v>7.1782898749999999</v>
      </c>
      <c r="F1745">
        <v>4.0320729999999996</v>
      </c>
      <c r="G1745">
        <v>-0.71383399999999997</v>
      </c>
      <c r="H1745">
        <v>3.3182390000000002</v>
      </c>
      <c r="I1745">
        <v>128</v>
      </c>
      <c r="J1745" t="s">
        <v>4440</v>
      </c>
      <c r="P1745" t="b">
        <f t="shared" si="81"/>
        <v>0</v>
      </c>
      <c r="Q1745" t="b">
        <f t="shared" si="82"/>
        <v>0</v>
      </c>
      <c r="R1745" t="b">
        <f t="shared" si="83"/>
        <v>0</v>
      </c>
    </row>
    <row r="1746" spans="1:18" x14ac:dyDescent="0.25">
      <c r="A1746" t="s">
        <v>4821</v>
      </c>
      <c r="B1746" t="s">
        <v>5049</v>
      </c>
      <c r="C1746" t="s">
        <v>5050</v>
      </c>
      <c r="D1746">
        <v>2.1707460082999899</v>
      </c>
      <c r="E1746">
        <v>5.8436010082999896</v>
      </c>
      <c r="F1746">
        <v>3.6728550000000002</v>
      </c>
      <c r="G1746">
        <v>-0.370423</v>
      </c>
      <c r="H1746">
        <v>3.302432</v>
      </c>
      <c r="I1746">
        <v>106</v>
      </c>
      <c r="J1746" t="s">
        <v>4440</v>
      </c>
      <c r="P1746" t="b">
        <f t="shared" si="81"/>
        <v>0</v>
      </c>
      <c r="Q1746" t="b">
        <f t="shared" si="82"/>
        <v>0</v>
      </c>
      <c r="R1746" t="b">
        <f t="shared" si="83"/>
        <v>0</v>
      </c>
    </row>
    <row r="1747" spans="1:18" x14ac:dyDescent="0.25">
      <c r="A1747" t="s">
        <v>5757</v>
      </c>
      <c r="B1747" t="s">
        <v>6076</v>
      </c>
      <c r="C1747" t="s">
        <v>6374</v>
      </c>
      <c r="D1747">
        <v>3.0001505603999901</v>
      </c>
      <c r="E1747">
        <v>7.2170475603999904</v>
      </c>
      <c r="F1747">
        <v>4.2168970000000003</v>
      </c>
      <c r="G1747">
        <v>-2.3117160000000001</v>
      </c>
      <c r="H1747">
        <v>1.905181</v>
      </c>
      <c r="I1747">
        <v>136</v>
      </c>
      <c r="J1747" t="s">
        <v>4440</v>
      </c>
      <c r="P1747" t="b">
        <f t="shared" si="81"/>
        <v>0</v>
      </c>
      <c r="Q1747" t="b">
        <f t="shared" si="82"/>
        <v>0</v>
      </c>
      <c r="R1747" t="b">
        <f t="shared" si="83"/>
        <v>0</v>
      </c>
    </row>
    <row r="1748" spans="1:18" x14ac:dyDescent="0.25">
      <c r="A1748" t="s">
        <v>4611</v>
      </c>
      <c r="B1748" t="s">
        <v>4741</v>
      </c>
      <c r="C1748" t="s">
        <v>5575</v>
      </c>
      <c r="D1748">
        <v>2.8237058964999999</v>
      </c>
      <c r="E1748">
        <v>5.1655428964999999</v>
      </c>
      <c r="F1748">
        <v>2.3418369999999999</v>
      </c>
      <c r="G1748">
        <v>0.270673</v>
      </c>
      <c r="H1748">
        <v>2.6125099999999999</v>
      </c>
      <c r="I1748">
        <v>88</v>
      </c>
      <c r="J1748" t="s">
        <v>4440</v>
      </c>
      <c r="P1748" t="b">
        <f t="shared" si="81"/>
        <v>0</v>
      </c>
      <c r="Q1748" t="b">
        <f t="shared" si="82"/>
        <v>0</v>
      </c>
      <c r="R1748" t="b">
        <f t="shared" si="83"/>
        <v>0</v>
      </c>
    </row>
    <row r="1749" spans="1:18" x14ac:dyDescent="0.25">
      <c r="A1749" t="s">
        <v>482</v>
      </c>
      <c r="B1749" t="s">
        <v>2161</v>
      </c>
      <c r="C1749" t="s">
        <v>3648</v>
      </c>
      <c r="D1749">
        <v>2.1297879153000001</v>
      </c>
      <c r="E1749">
        <v>4.8708709153000003</v>
      </c>
      <c r="F1749">
        <v>2.7410829999999899</v>
      </c>
      <c r="G1749">
        <v>9.3919999999999993E-3</v>
      </c>
      <c r="H1749">
        <v>2.7504749999999998</v>
      </c>
      <c r="I1749">
        <v>65</v>
      </c>
      <c r="J1749" t="s">
        <v>4440</v>
      </c>
      <c r="P1749" t="b">
        <f t="shared" si="81"/>
        <v>0</v>
      </c>
      <c r="Q1749" t="b">
        <f t="shared" si="82"/>
        <v>0</v>
      </c>
      <c r="R1749" t="b">
        <f t="shared" si="83"/>
        <v>0</v>
      </c>
    </row>
    <row r="1750" spans="1:18" x14ac:dyDescent="0.25">
      <c r="A1750" t="s">
        <v>630</v>
      </c>
      <c r="B1750" t="s">
        <v>2818</v>
      </c>
      <c r="C1750" t="s">
        <v>4282</v>
      </c>
      <c r="D1750">
        <v>4.2887169081999996</v>
      </c>
      <c r="E1750">
        <v>6.4852859081999998</v>
      </c>
      <c r="F1750">
        <v>2.1965690000000002</v>
      </c>
      <c r="G1750">
        <v>1.4626110000000001</v>
      </c>
      <c r="H1750">
        <v>3.6591800000000001</v>
      </c>
      <c r="I1750">
        <v>102</v>
      </c>
      <c r="J1750" t="s">
        <v>4440</v>
      </c>
      <c r="P1750" t="b">
        <f t="shared" si="81"/>
        <v>0</v>
      </c>
      <c r="Q1750" t="b">
        <f t="shared" si="82"/>
        <v>0</v>
      </c>
      <c r="R1750" t="b">
        <f t="shared" si="83"/>
        <v>0</v>
      </c>
    </row>
    <row r="1751" spans="1:18" x14ac:dyDescent="0.25">
      <c r="A1751" t="s">
        <v>5025</v>
      </c>
      <c r="B1751" t="s">
        <v>5315</v>
      </c>
      <c r="C1751" t="s">
        <v>5316</v>
      </c>
      <c r="D1751">
        <v>2.0004977012</v>
      </c>
      <c r="E1751">
        <v>6.5969217012000003</v>
      </c>
      <c r="F1751">
        <v>4.5964239999999998</v>
      </c>
      <c r="G1751">
        <v>-0.55545500000000003</v>
      </c>
      <c r="H1751">
        <v>4.0409689999999996</v>
      </c>
      <c r="I1751">
        <v>33</v>
      </c>
      <c r="J1751" t="s">
        <v>4440</v>
      </c>
      <c r="P1751" t="b">
        <f t="shared" si="81"/>
        <v>0</v>
      </c>
      <c r="Q1751" t="b">
        <f t="shared" si="82"/>
        <v>0</v>
      </c>
      <c r="R1751" t="b">
        <f t="shared" si="83"/>
        <v>0</v>
      </c>
    </row>
    <row r="1752" spans="1:18" x14ac:dyDescent="0.25">
      <c r="A1752" t="s">
        <v>4795</v>
      </c>
      <c r="B1752" t="s">
        <v>5080</v>
      </c>
      <c r="C1752" t="s">
        <v>5081</v>
      </c>
      <c r="D1752">
        <v>2.9601442625000001</v>
      </c>
      <c r="E1752">
        <v>6.6819072625000002</v>
      </c>
      <c r="F1752">
        <v>3.7217630000000002</v>
      </c>
      <c r="G1752">
        <v>-0.87715399999999999</v>
      </c>
      <c r="H1752">
        <v>2.8446090000000002</v>
      </c>
      <c r="I1752">
        <v>50</v>
      </c>
      <c r="J1752" t="s">
        <v>4440</v>
      </c>
      <c r="P1752" t="b">
        <f t="shared" si="81"/>
        <v>0</v>
      </c>
      <c r="Q1752" t="b">
        <f t="shared" si="82"/>
        <v>0</v>
      </c>
      <c r="R1752" t="b">
        <f t="shared" si="83"/>
        <v>0</v>
      </c>
    </row>
    <row r="1753" spans="1:18" x14ac:dyDescent="0.25">
      <c r="A1753" t="s">
        <v>4952</v>
      </c>
      <c r="B1753" t="s">
        <v>5033</v>
      </c>
      <c r="C1753" t="s">
        <v>5034</v>
      </c>
      <c r="D1753">
        <v>3.7874840961</v>
      </c>
      <c r="E1753">
        <v>6.2541530960999996</v>
      </c>
      <c r="F1753">
        <v>2.466669</v>
      </c>
      <c r="G1753">
        <v>-0.21462700000000001</v>
      </c>
      <c r="H1753">
        <v>2.2520419999999999</v>
      </c>
      <c r="I1753">
        <v>84</v>
      </c>
      <c r="J1753" t="s">
        <v>4440</v>
      </c>
      <c r="P1753" t="b">
        <f t="shared" si="81"/>
        <v>1</v>
      </c>
      <c r="Q1753" t="b">
        <f t="shared" si="82"/>
        <v>0</v>
      </c>
      <c r="R1753" t="b">
        <f t="shared" si="83"/>
        <v>0</v>
      </c>
    </row>
    <row r="1754" spans="1:18" x14ac:dyDescent="0.25">
      <c r="A1754" t="s">
        <v>5926</v>
      </c>
      <c r="B1754" t="s">
        <v>6245</v>
      </c>
      <c r="C1754" t="s">
        <v>6533</v>
      </c>
      <c r="D1754">
        <v>3.3223176147000002</v>
      </c>
      <c r="E1754">
        <v>7.0553976147000004</v>
      </c>
      <c r="F1754">
        <v>3.73307999999999</v>
      </c>
      <c r="G1754">
        <v>-1.2633529999999999</v>
      </c>
      <c r="H1754">
        <v>2.4697269999999998</v>
      </c>
      <c r="I1754">
        <v>140</v>
      </c>
      <c r="J1754" t="s">
        <v>4440</v>
      </c>
      <c r="P1754" t="b">
        <f t="shared" si="81"/>
        <v>0</v>
      </c>
      <c r="Q1754" t="b">
        <f t="shared" si="82"/>
        <v>0</v>
      </c>
      <c r="R1754" t="b">
        <f t="shared" si="83"/>
        <v>0</v>
      </c>
    </row>
    <row r="1755" spans="1:18" x14ac:dyDescent="0.25">
      <c r="A1755" t="s">
        <v>654</v>
      </c>
      <c r="B1755" t="s">
        <v>1983</v>
      </c>
      <c r="C1755" t="s">
        <v>3472</v>
      </c>
      <c r="D1755">
        <v>3.6335224025999899</v>
      </c>
      <c r="E1755">
        <v>6.1917264025999996</v>
      </c>
      <c r="F1755">
        <v>2.5582039999999999</v>
      </c>
      <c r="G1755">
        <v>-0.63112400000000002</v>
      </c>
      <c r="H1755">
        <v>1.9270799999999999</v>
      </c>
      <c r="I1755">
        <v>61</v>
      </c>
      <c r="J1755" t="s">
        <v>4440</v>
      </c>
      <c r="P1755" t="b">
        <f t="shared" si="81"/>
        <v>0</v>
      </c>
      <c r="Q1755" t="b">
        <f t="shared" si="82"/>
        <v>0</v>
      </c>
      <c r="R1755" t="b">
        <f t="shared" si="83"/>
        <v>0</v>
      </c>
    </row>
    <row r="1756" spans="1:18" x14ac:dyDescent="0.25">
      <c r="A1756" t="s">
        <v>193</v>
      </c>
      <c r="B1756" t="s">
        <v>2649</v>
      </c>
      <c r="C1756" t="s">
        <v>4119</v>
      </c>
      <c r="D1756">
        <v>2.28231169039999</v>
      </c>
      <c r="E1756">
        <v>5.6168746903999898</v>
      </c>
      <c r="F1756">
        <v>3.3345630000000002</v>
      </c>
      <c r="G1756">
        <v>-6.1684999999999997E-2</v>
      </c>
      <c r="H1756">
        <v>3.272878</v>
      </c>
      <c r="I1756">
        <v>77</v>
      </c>
      <c r="J1756" t="s">
        <v>4440</v>
      </c>
      <c r="P1756" t="b">
        <f t="shared" si="81"/>
        <v>0</v>
      </c>
      <c r="Q1756" t="b">
        <f t="shared" si="82"/>
        <v>0</v>
      </c>
      <c r="R1756" t="b">
        <f t="shared" si="83"/>
        <v>0</v>
      </c>
    </row>
    <row r="1757" spans="1:18" x14ac:dyDescent="0.25">
      <c r="A1757" t="s">
        <v>1145</v>
      </c>
      <c r="B1757" t="s">
        <v>2653</v>
      </c>
      <c r="C1757" t="s">
        <v>4123</v>
      </c>
      <c r="D1757">
        <v>3.4898700382999999</v>
      </c>
      <c r="E1757">
        <v>6.2983670383000003</v>
      </c>
      <c r="F1757">
        <v>2.808497</v>
      </c>
      <c r="G1757">
        <v>-1.7888139999999999</v>
      </c>
      <c r="H1757">
        <v>1.0196829999999999</v>
      </c>
      <c r="I1757">
        <v>79</v>
      </c>
      <c r="J1757" t="s">
        <v>4440</v>
      </c>
      <c r="P1757" t="b">
        <f t="shared" si="81"/>
        <v>0</v>
      </c>
      <c r="Q1757" t="b">
        <f t="shared" si="82"/>
        <v>0</v>
      </c>
      <c r="R1757" t="b">
        <f t="shared" si="83"/>
        <v>0</v>
      </c>
    </row>
    <row r="1758" spans="1:18" x14ac:dyDescent="0.25">
      <c r="A1758" t="s">
        <v>407</v>
      </c>
      <c r="B1758" t="s">
        <v>2233</v>
      </c>
      <c r="C1758" t="s">
        <v>3718</v>
      </c>
      <c r="D1758">
        <v>3.8821142929999901</v>
      </c>
      <c r="E1758">
        <v>5.9430992929999897</v>
      </c>
      <c r="F1758">
        <v>2.0609850000000001</v>
      </c>
      <c r="G1758">
        <v>-1.4450719999999999</v>
      </c>
      <c r="H1758">
        <v>0.61591300000000004</v>
      </c>
      <c r="I1758">
        <v>188</v>
      </c>
      <c r="J1758" t="s">
        <v>4440</v>
      </c>
      <c r="P1758" t="b">
        <f t="shared" si="81"/>
        <v>0</v>
      </c>
      <c r="Q1758" t="b">
        <f t="shared" si="82"/>
        <v>0</v>
      </c>
      <c r="R1758" t="b">
        <f t="shared" si="83"/>
        <v>0</v>
      </c>
    </row>
    <row r="1759" spans="1:18" x14ac:dyDescent="0.25">
      <c r="A1759" t="s">
        <v>1395</v>
      </c>
      <c r="B1759" t="s">
        <v>2323</v>
      </c>
      <c r="C1759" t="s">
        <v>3806</v>
      </c>
      <c r="D1759">
        <v>4.5778842810000002</v>
      </c>
      <c r="E1759">
        <v>7.1427362810000004</v>
      </c>
      <c r="F1759">
        <v>2.5648520000000001</v>
      </c>
      <c r="G1759">
        <v>-1.586063</v>
      </c>
      <c r="H1759">
        <v>0.97878900000000002</v>
      </c>
      <c r="I1759">
        <v>31</v>
      </c>
      <c r="J1759" t="s">
        <v>4440</v>
      </c>
      <c r="P1759" t="b">
        <f t="shared" si="81"/>
        <v>0</v>
      </c>
      <c r="Q1759" t="b">
        <f t="shared" si="82"/>
        <v>0</v>
      </c>
      <c r="R1759" t="b">
        <f t="shared" si="83"/>
        <v>0</v>
      </c>
    </row>
    <row r="1760" spans="1:18" x14ac:dyDescent="0.25">
      <c r="A1760" t="s">
        <v>5786</v>
      </c>
      <c r="B1760" t="s">
        <v>6105</v>
      </c>
      <c r="C1760" t="s">
        <v>6402</v>
      </c>
      <c r="D1760">
        <v>3.0801241145999998</v>
      </c>
      <c r="E1760">
        <v>6.4186121146000001</v>
      </c>
      <c r="F1760">
        <v>3.3384879999999999</v>
      </c>
      <c r="G1760">
        <v>-1.443403</v>
      </c>
      <c r="H1760">
        <v>1.8950849999999999</v>
      </c>
      <c r="I1760">
        <v>136</v>
      </c>
      <c r="J1760" t="s">
        <v>4440</v>
      </c>
      <c r="P1760" t="b">
        <f t="shared" si="81"/>
        <v>0</v>
      </c>
      <c r="Q1760" t="b">
        <f t="shared" si="82"/>
        <v>0</v>
      </c>
      <c r="R1760" t="b">
        <f t="shared" si="83"/>
        <v>0</v>
      </c>
    </row>
    <row r="1761" spans="1:18" x14ac:dyDescent="0.25">
      <c r="A1761" t="s">
        <v>118</v>
      </c>
      <c r="B1761" t="s">
        <v>2569</v>
      </c>
      <c r="C1761" t="s">
        <v>4044</v>
      </c>
      <c r="D1761">
        <v>3.4412855821999999</v>
      </c>
      <c r="E1761">
        <v>6.8069705822</v>
      </c>
      <c r="F1761">
        <v>3.365685</v>
      </c>
      <c r="G1761">
        <v>-1.2709010000000001</v>
      </c>
      <c r="H1761">
        <v>2.0947840000000002</v>
      </c>
      <c r="I1761">
        <v>78</v>
      </c>
      <c r="J1761" t="s">
        <v>4440</v>
      </c>
      <c r="P1761" t="b">
        <f t="shared" si="81"/>
        <v>0</v>
      </c>
      <c r="Q1761" t="b">
        <f t="shared" si="82"/>
        <v>0</v>
      </c>
      <c r="R1761" t="b">
        <f t="shared" si="83"/>
        <v>0</v>
      </c>
    </row>
    <row r="1762" spans="1:18" x14ac:dyDescent="0.25">
      <c r="A1762" t="s">
        <v>5740</v>
      </c>
      <c r="B1762" t="s">
        <v>6059</v>
      </c>
      <c r="C1762" t="s">
        <v>6358</v>
      </c>
      <c r="D1762">
        <v>3.1087831135999902</v>
      </c>
      <c r="E1762">
        <v>6.9436871135999896</v>
      </c>
      <c r="F1762">
        <v>3.8349039999999999</v>
      </c>
      <c r="G1762">
        <v>-1.3808050000000001</v>
      </c>
      <c r="H1762">
        <v>2.4540989999999998</v>
      </c>
      <c r="I1762">
        <v>78</v>
      </c>
      <c r="J1762" t="s">
        <v>4440</v>
      </c>
      <c r="P1762" t="b">
        <f t="shared" si="81"/>
        <v>0</v>
      </c>
      <c r="Q1762" t="b">
        <f t="shared" si="82"/>
        <v>0</v>
      </c>
      <c r="R1762" t="b">
        <f t="shared" si="83"/>
        <v>0</v>
      </c>
    </row>
    <row r="1763" spans="1:18" x14ac:dyDescent="0.25">
      <c r="A1763" t="s">
        <v>1003</v>
      </c>
      <c r="B1763" t="s">
        <v>2387</v>
      </c>
      <c r="C1763" t="s">
        <v>3868</v>
      </c>
      <c r="D1763">
        <v>2.3071190027999902</v>
      </c>
      <c r="E1763">
        <v>4.3380880027999904</v>
      </c>
      <c r="F1763">
        <v>2.0309689999999998</v>
      </c>
      <c r="G1763">
        <v>1.859156</v>
      </c>
      <c r="H1763">
        <v>3.8901249999999998</v>
      </c>
      <c r="I1763">
        <v>34</v>
      </c>
      <c r="J1763" t="s">
        <v>4440</v>
      </c>
      <c r="P1763" t="b">
        <f t="shared" si="81"/>
        <v>0</v>
      </c>
      <c r="Q1763" t="b">
        <f t="shared" si="82"/>
        <v>0</v>
      </c>
      <c r="R1763" t="b">
        <f t="shared" si="83"/>
        <v>0</v>
      </c>
    </row>
    <row r="1764" spans="1:18" x14ac:dyDescent="0.25">
      <c r="A1764" t="s">
        <v>262</v>
      </c>
      <c r="B1764" t="s">
        <v>2019</v>
      </c>
      <c r="C1764" t="s">
        <v>3508</v>
      </c>
      <c r="D1764">
        <v>3.5733271334999999</v>
      </c>
      <c r="E1764">
        <v>5.6192101335000002</v>
      </c>
      <c r="F1764">
        <v>2.0458829999999999</v>
      </c>
      <c r="G1764">
        <v>1.0947009999999999</v>
      </c>
      <c r="H1764">
        <v>3.140584</v>
      </c>
      <c r="I1764">
        <v>92</v>
      </c>
      <c r="J1764" t="s">
        <v>4440</v>
      </c>
      <c r="P1764" t="b">
        <f t="shared" si="81"/>
        <v>0</v>
      </c>
      <c r="Q1764" t="b">
        <f t="shared" si="82"/>
        <v>0</v>
      </c>
      <c r="R1764" t="b">
        <f t="shared" si="83"/>
        <v>0</v>
      </c>
    </row>
    <row r="1765" spans="1:18" x14ac:dyDescent="0.25">
      <c r="A1765" t="s">
        <v>728</v>
      </c>
      <c r="B1765" t="s">
        <v>2892</v>
      </c>
      <c r="C1765" t="s">
        <v>4355</v>
      </c>
      <c r="D1765">
        <v>2.7228197106000001</v>
      </c>
      <c r="E1765">
        <v>5.3370737106000004</v>
      </c>
      <c r="F1765">
        <v>2.6142539999999999</v>
      </c>
      <c r="G1765">
        <v>-1.4794320000000001</v>
      </c>
      <c r="H1765">
        <v>1.134822</v>
      </c>
      <c r="I1765">
        <v>108</v>
      </c>
      <c r="J1765" t="s">
        <v>4440</v>
      </c>
      <c r="P1765" t="b">
        <f t="shared" si="81"/>
        <v>0</v>
      </c>
      <c r="Q1765" t="b">
        <f t="shared" si="82"/>
        <v>0</v>
      </c>
      <c r="R1765" t="b">
        <f t="shared" si="83"/>
        <v>0</v>
      </c>
    </row>
    <row r="1766" spans="1:18" x14ac:dyDescent="0.25">
      <c r="A1766" t="s">
        <v>980</v>
      </c>
      <c r="B1766" t="s">
        <v>2063</v>
      </c>
      <c r="C1766" t="s">
        <v>3552</v>
      </c>
      <c r="D1766">
        <v>3.7079956300000001</v>
      </c>
      <c r="E1766">
        <v>6.02244563</v>
      </c>
      <c r="F1766">
        <v>2.3144499999999999</v>
      </c>
      <c r="G1766">
        <v>0.10799</v>
      </c>
      <c r="H1766">
        <v>2.4224399999999999</v>
      </c>
      <c r="I1766">
        <v>116</v>
      </c>
      <c r="J1766" t="s">
        <v>4440</v>
      </c>
      <c r="P1766" t="b">
        <f t="shared" si="81"/>
        <v>1</v>
      </c>
      <c r="Q1766" t="b">
        <f t="shared" si="82"/>
        <v>0</v>
      </c>
      <c r="R1766" t="b">
        <f t="shared" si="83"/>
        <v>0</v>
      </c>
    </row>
    <row r="1767" spans="1:18" x14ac:dyDescent="0.25">
      <c r="A1767" t="s">
        <v>287</v>
      </c>
      <c r="B1767" t="s">
        <v>2338</v>
      </c>
      <c r="C1767" t="s">
        <v>3821</v>
      </c>
      <c r="D1767">
        <v>3.0977234005000001</v>
      </c>
      <c r="E1767">
        <v>5.7305724004999998</v>
      </c>
      <c r="F1767">
        <v>2.63284899999999</v>
      </c>
      <c r="G1767">
        <v>-0.482182</v>
      </c>
      <c r="H1767">
        <v>2.1506669999999999</v>
      </c>
      <c r="I1767">
        <v>120</v>
      </c>
      <c r="J1767" t="s">
        <v>4440</v>
      </c>
      <c r="P1767" t="b">
        <f t="shared" si="81"/>
        <v>0</v>
      </c>
      <c r="Q1767" t="b">
        <f t="shared" si="82"/>
        <v>0</v>
      </c>
      <c r="R1767" t="b">
        <f t="shared" si="83"/>
        <v>0</v>
      </c>
    </row>
    <row r="1768" spans="1:18" x14ac:dyDescent="0.25">
      <c r="A1768" t="s">
        <v>5727</v>
      </c>
      <c r="B1768" t="s">
        <v>6046</v>
      </c>
      <c r="C1768" t="s">
        <v>3139</v>
      </c>
      <c r="D1768">
        <v>2.2253938152999999</v>
      </c>
      <c r="E1768">
        <v>6.3789148152999999</v>
      </c>
      <c r="F1768">
        <v>4.1535209999999996</v>
      </c>
      <c r="G1768">
        <v>-1.0576509999999999</v>
      </c>
      <c r="H1768">
        <v>3.0958700000000001</v>
      </c>
      <c r="I1768">
        <v>98</v>
      </c>
      <c r="J1768" t="s">
        <v>4440</v>
      </c>
      <c r="P1768" t="b">
        <f t="shared" si="81"/>
        <v>0</v>
      </c>
      <c r="Q1768" t="b">
        <f t="shared" si="82"/>
        <v>0</v>
      </c>
      <c r="R1768" t="b">
        <f t="shared" si="83"/>
        <v>0</v>
      </c>
    </row>
    <row r="1769" spans="1:18" x14ac:dyDescent="0.25">
      <c r="A1769" t="s">
        <v>1219</v>
      </c>
      <c r="B1769" t="s">
        <v>2297</v>
      </c>
      <c r="C1769" t="s">
        <v>3781</v>
      </c>
      <c r="D1769">
        <v>2.0277200406000002</v>
      </c>
      <c r="E1769">
        <v>6.2483930405999999</v>
      </c>
      <c r="F1769">
        <v>4.2206729999999997</v>
      </c>
      <c r="G1769">
        <v>-0.95255800000000002</v>
      </c>
      <c r="H1769">
        <v>3.2681149999999999</v>
      </c>
      <c r="I1769">
        <v>90</v>
      </c>
      <c r="J1769" t="s">
        <v>4440</v>
      </c>
      <c r="P1769" t="b">
        <f t="shared" si="81"/>
        <v>0</v>
      </c>
      <c r="Q1769" t="b">
        <f t="shared" si="82"/>
        <v>0</v>
      </c>
      <c r="R1769" t="b">
        <f t="shared" si="83"/>
        <v>0</v>
      </c>
    </row>
    <row r="1770" spans="1:18" x14ac:dyDescent="0.25">
      <c r="A1770" t="s">
        <v>22</v>
      </c>
      <c r="B1770" t="s">
        <v>2610</v>
      </c>
      <c r="C1770" t="s">
        <v>3781</v>
      </c>
      <c r="D1770">
        <v>2.2861427578</v>
      </c>
      <c r="E1770">
        <v>6.4759787578000001</v>
      </c>
      <c r="F1770">
        <v>4.1898359999999997</v>
      </c>
      <c r="G1770">
        <v>-1.0945990000000001</v>
      </c>
      <c r="H1770">
        <v>3.095237</v>
      </c>
      <c r="I1770">
        <v>90</v>
      </c>
      <c r="J1770" t="s">
        <v>4440</v>
      </c>
      <c r="P1770" t="b">
        <f t="shared" si="81"/>
        <v>0</v>
      </c>
      <c r="Q1770" t="b">
        <f t="shared" si="82"/>
        <v>0</v>
      </c>
      <c r="R1770" t="b">
        <f t="shared" si="83"/>
        <v>0</v>
      </c>
    </row>
    <row r="1771" spans="1:18" x14ac:dyDescent="0.25">
      <c r="A1771" t="s">
        <v>539</v>
      </c>
      <c r="B1771" t="s">
        <v>2647</v>
      </c>
      <c r="C1771" t="s">
        <v>4117</v>
      </c>
      <c r="D1771">
        <v>3.0570415507000002</v>
      </c>
      <c r="E1771">
        <v>7.1012875507000004</v>
      </c>
      <c r="F1771">
        <v>4.0442460000000002</v>
      </c>
      <c r="G1771">
        <v>-2.1546259999999999</v>
      </c>
      <c r="H1771">
        <v>1.8896200000000001</v>
      </c>
      <c r="I1771">
        <v>54</v>
      </c>
      <c r="J1771" t="s">
        <v>4440</v>
      </c>
      <c r="P1771" t="b">
        <f t="shared" si="81"/>
        <v>0</v>
      </c>
      <c r="Q1771" t="b">
        <f t="shared" si="82"/>
        <v>0</v>
      </c>
      <c r="R1771" t="b">
        <f t="shared" si="83"/>
        <v>0</v>
      </c>
    </row>
    <row r="1772" spans="1:18" x14ac:dyDescent="0.25">
      <c r="A1772" t="s">
        <v>824</v>
      </c>
      <c r="B1772" t="s">
        <v>2495</v>
      </c>
      <c r="C1772" t="s">
        <v>3972</v>
      </c>
      <c r="D1772">
        <v>2.99352595219999</v>
      </c>
      <c r="E1772">
        <v>6.1014829521999996</v>
      </c>
      <c r="F1772">
        <v>3.1079569999999999</v>
      </c>
      <c r="G1772">
        <v>-1.505997</v>
      </c>
      <c r="H1772">
        <v>1.6019600000000001</v>
      </c>
      <c r="I1772">
        <v>94</v>
      </c>
      <c r="J1772" t="s">
        <v>4440</v>
      </c>
      <c r="P1772" t="b">
        <f t="shared" si="81"/>
        <v>0</v>
      </c>
      <c r="Q1772" t="b">
        <f t="shared" si="82"/>
        <v>0</v>
      </c>
      <c r="R1772" t="b">
        <f t="shared" si="83"/>
        <v>0</v>
      </c>
    </row>
    <row r="1773" spans="1:18" x14ac:dyDescent="0.25">
      <c r="A1773" t="s">
        <v>4594</v>
      </c>
      <c r="B1773" t="s">
        <v>4676</v>
      </c>
      <c r="C1773" t="s">
        <v>5140</v>
      </c>
      <c r="D1773">
        <v>2.72219188</v>
      </c>
      <c r="E1773">
        <v>5.7579368799999999</v>
      </c>
      <c r="F1773">
        <v>3.0357449999999999</v>
      </c>
      <c r="G1773">
        <v>-0.81896500000000005</v>
      </c>
      <c r="H1773">
        <v>2.21678</v>
      </c>
      <c r="I1773">
        <v>90</v>
      </c>
      <c r="J1773" t="s">
        <v>4440</v>
      </c>
      <c r="P1773" t="b">
        <f t="shared" si="81"/>
        <v>0</v>
      </c>
      <c r="Q1773" t="b">
        <f t="shared" si="82"/>
        <v>0</v>
      </c>
      <c r="R1773" t="b">
        <f t="shared" si="83"/>
        <v>0</v>
      </c>
    </row>
    <row r="1774" spans="1:18" x14ac:dyDescent="0.25">
      <c r="A1774" t="s">
        <v>858</v>
      </c>
      <c r="B1774" t="s">
        <v>1605</v>
      </c>
      <c r="C1774" t="s">
        <v>3095</v>
      </c>
      <c r="D1774">
        <v>4.1706753771999896</v>
      </c>
      <c r="E1774">
        <v>6.8987183771999998</v>
      </c>
      <c r="F1774">
        <v>2.728043</v>
      </c>
      <c r="G1774">
        <v>-2.0297710000000002</v>
      </c>
      <c r="H1774">
        <v>0.698272</v>
      </c>
      <c r="I1774">
        <v>216</v>
      </c>
      <c r="J1774" t="s">
        <v>4440</v>
      </c>
      <c r="P1774" t="b">
        <f t="shared" si="81"/>
        <v>0</v>
      </c>
      <c r="Q1774" t="b">
        <f t="shared" si="82"/>
        <v>0</v>
      </c>
      <c r="R1774" t="b">
        <f t="shared" si="83"/>
        <v>0</v>
      </c>
    </row>
    <row r="1775" spans="1:18" x14ac:dyDescent="0.25">
      <c r="A1775" t="s">
        <v>956</v>
      </c>
      <c r="B1775" t="s">
        <v>1661</v>
      </c>
      <c r="C1775" t="s">
        <v>3150</v>
      </c>
      <c r="D1775">
        <v>3.0343693856999998</v>
      </c>
      <c r="E1775">
        <v>5.9066343857000003</v>
      </c>
      <c r="F1775">
        <v>2.8722650000000001</v>
      </c>
      <c r="G1775">
        <v>-2.2801990000000001</v>
      </c>
      <c r="H1775">
        <v>0.59206599999999998</v>
      </c>
      <c r="I1775">
        <v>148</v>
      </c>
      <c r="J1775" t="s">
        <v>4440</v>
      </c>
      <c r="P1775" t="b">
        <f t="shared" si="81"/>
        <v>0</v>
      </c>
      <c r="Q1775" t="b">
        <f t="shared" si="82"/>
        <v>0</v>
      </c>
      <c r="R1775" t="b">
        <f t="shared" si="83"/>
        <v>0</v>
      </c>
    </row>
    <row r="1776" spans="1:18" x14ac:dyDescent="0.25">
      <c r="A1776" t="s">
        <v>5867</v>
      </c>
      <c r="B1776" t="s">
        <v>6186</v>
      </c>
      <c r="C1776" t="s">
        <v>6480</v>
      </c>
      <c r="D1776">
        <v>2.8676028445999902</v>
      </c>
      <c r="E1776">
        <v>6.1736218445999897</v>
      </c>
      <c r="F1776">
        <v>3.306019</v>
      </c>
      <c r="G1776">
        <v>-2.6968830000000001</v>
      </c>
      <c r="H1776">
        <v>0.60913600000000001</v>
      </c>
      <c r="I1776">
        <v>140</v>
      </c>
      <c r="J1776" t="s">
        <v>4440</v>
      </c>
      <c r="P1776" t="b">
        <f t="shared" si="81"/>
        <v>0</v>
      </c>
      <c r="Q1776" t="b">
        <f t="shared" si="82"/>
        <v>0</v>
      </c>
      <c r="R1776" t="b">
        <f t="shared" si="83"/>
        <v>0</v>
      </c>
    </row>
    <row r="1777" spans="1:18" x14ac:dyDescent="0.25">
      <c r="A1777" t="s">
        <v>4929</v>
      </c>
      <c r="B1777" t="s">
        <v>5288</v>
      </c>
      <c r="C1777" t="s">
        <v>5289</v>
      </c>
      <c r="D1777">
        <v>3.0825585775</v>
      </c>
      <c r="E1777">
        <v>7.2121155774999997</v>
      </c>
      <c r="F1777">
        <v>4.1295570000000001</v>
      </c>
      <c r="G1777">
        <v>-2.1630889999999998</v>
      </c>
      <c r="H1777">
        <v>1.9664680000000001</v>
      </c>
      <c r="I1777">
        <v>172</v>
      </c>
      <c r="J1777" t="s">
        <v>4440</v>
      </c>
      <c r="P1777" t="b">
        <f t="shared" si="81"/>
        <v>0</v>
      </c>
      <c r="Q1777" t="b">
        <f t="shared" si="82"/>
        <v>0</v>
      </c>
      <c r="R1777" t="b">
        <f t="shared" si="83"/>
        <v>0</v>
      </c>
    </row>
    <row r="1778" spans="1:18" x14ac:dyDescent="0.25">
      <c r="A1778" t="s">
        <v>4588</v>
      </c>
      <c r="B1778" t="s">
        <v>4728</v>
      </c>
      <c r="C1778" t="s">
        <v>5436</v>
      </c>
      <c r="D1778">
        <v>2.6126357411999899</v>
      </c>
      <c r="E1778">
        <v>5.0209237411999998</v>
      </c>
      <c r="F1778">
        <v>2.4082880000000002</v>
      </c>
      <c r="G1778">
        <v>0.18757599999999999</v>
      </c>
      <c r="H1778">
        <v>2.5958640000000002</v>
      </c>
      <c r="I1778">
        <v>44</v>
      </c>
      <c r="J1778" t="s">
        <v>4440</v>
      </c>
      <c r="P1778" t="b">
        <f t="shared" si="81"/>
        <v>0</v>
      </c>
      <c r="Q1778" t="b">
        <f t="shared" si="82"/>
        <v>0</v>
      </c>
      <c r="R1778" t="b">
        <f t="shared" si="83"/>
        <v>0</v>
      </c>
    </row>
    <row r="1779" spans="1:18" x14ac:dyDescent="0.25">
      <c r="A1779" t="s">
        <v>618</v>
      </c>
      <c r="B1779" t="s">
        <v>2226</v>
      </c>
      <c r="C1779" t="s">
        <v>3712</v>
      </c>
      <c r="D1779">
        <v>2.0135472619999901</v>
      </c>
      <c r="E1779">
        <v>5.0507622619999903</v>
      </c>
      <c r="F1779">
        <v>3.0372150000000002</v>
      </c>
      <c r="G1779">
        <v>-0.18271899999999999</v>
      </c>
      <c r="H1779">
        <v>2.8544960000000001</v>
      </c>
      <c r="I1779">
        <v>77</v>
      </c>
      <c r="J1779" t="s">
        <v>4440</v>
      </c>
      <c r="P1779" t="b">
        <f t="shared" si="81"/>
        <v>0</v>
      </c>
      <c r="Q1779" t="b">
        <f t="shared" si="82"/>
        <v>0</v>
      </c>
      <c r="R1779" t="b">
        <f t="shared" si="83"/>
        <v>0</v>
      </c>
    </row>
    <row r="1780" spans="1:18" x14ac:dyDescent="0.25">
      <c r="A1780" t="s">
        <v>495</v>
      </c>
      <c r="B1780" t="s">
        <v>2902</v>
      </c>
      <c r="C1780" t="s">
        <v>4362</v>
      </c>
      <c r="D1780">
        <v>3.1148544754</v>
      </c>
      <c r="E1780">
        <v>5.1860584754000003</v>
      </c>
      <c r="F1780">
        <v>2.0712039999999998</v>
      </c>
      <c r="G1780">
        <v>-0.60499199999999997</v>
      </c>
      <c r="H1780">
        <v>1.4662120000000001</v>
      </c>
      <c r="I1780">
        <v>264</v>
      </c>
      <c r="J1780" t="s">
        <v>4440</v>
      </c>
      <c r="P1780" t="b">
        <f t="shared" si="81"/>
        <v>0</v>
      </c>
      <c r="Q1780" t="b">
        <f t="shared" si="82"/>
        <v>0</v>
      </c>
      <c r="R1780" t="b">
        <f t="shared" si="83"/>
        <v>0</v>
      </c>
    </row>
    <row r="1781" spans="1:18" x14ac:dyDescent="0.25">
      <c r="A1781" t="s">
        <v>4596</v>
      </c>
      <c r="B1781" t="s">
        <v>4725</v>
      </c>
      <c r="C1781" t="s">
        <v>5419</v>
      </c>
      <c r="D1781">
        <v>3.9750774949999998</v>
      </c>
      <c r="E1781">
        <v>5.5844064949999996</v>
      </c>
      <c r="F1781">
        <v>1.609329</v>
      </c>
      <c r="G1781">
        <v>-0.54758499999999999</v>
      </c>
      <c r="H1781">
        <v>1.061744</v>
      </c>
      <c r="I1781">
        <v>72</v>
      </c>
      <c r="J1781" t="s">
        <v>4440</v>
      </c>
      <c r="P1781" t="b">
        <f t="shared" si="81"/>
        <v>0</v>
      </c>
      <c r="Q1781" t="b">
        <f t="shared" si="82"/>
        <v>0</v>
      </c>
      <c r="R1781" t="b">
        <f t="shared" si="83"/>
        <v>0</v>
      </c>
    </row>
    <row r="1782" spans="1:18" x14ac:dyDescent="0.25">
      <c r="A1782" t="s">
        <v>768</v>
      </c>
      <c r="B1782" t="s">
        <v>2012</v>
      </c>
      <c r="C1782" t="s">
        <v>3501</v>
      </c>
      <c r="D1782">
        <v>3.0822780892999901</v>
      </c>
      <c r="E1782">
        <v>6.7252120892999896</v>
      </c>
      <c r="F1782">
        <v>3.6429339999999999</v>
      </c>
      <c r="G1782">
        <v>-0.82916999999999996</v>
      </c>
      <c r="H1782">
        <v>2.8137639999999999</v>
      </c>
      <c r="I1782">
        <v>40</v>
      </c>
      <c r="J1782" t="s">
        <v>4440</v>
      </c>
      <c r="P1782" t="b">
        <f t="shared" si="81"/>
        <v>0</v>
      </c>
      <c r="Q1782" t="b">
        <f t="shared" si="82"/>
        <v>0</v>
      </c>
      <c r="R1782" t="b">
        <f t="shared" si="83"/>
        <v>0</v>
      </c>
    </row>
    <row r="1783" spans="1:18" x14ac:dyDescent="0.25">
      <c r="A1783" t="s">
        <v>762</v>
      </c>
      <c r="B1783" t="s">
        <v>2394</v>
      </c>
      <c r="C1783" t="s">
        <v>3875</v>
      </c>
      <c r="D1783">
        <v>3.8372478350999999</v>
      </c>
      <c r="E1783">
        <v>6.3661298350999997</v>
      </c>
      <c r="F1783">
        <v>2.5288819999999999</v>
      </c>
      <c r="G1783">
        <v>-0.22305800000000001</v>
      </c>
      <c r="H1783">
        <v>2.3058239999999999</v>
      </c>
      <c r="I1783">
        <v>76</v>
      </c>
      <c r="J1783" t="s">
        <v>4440</v>
      </c>
      <c r="P1783" t="b">
        <f t="shared" si="81"/>
        <v>0</v>
      </c>
      <c r="Q1783" t="b">
        <f t="shared" si="82"/>
        <v>0</v>
      </c>
      <c r="R1783" t="b">
        <f t="shared" si="83"/>
        <v>0</v>
      </c>
    </row>
    <row r="1784" spans="1:18" x14ac:dyDescent="0.25">
      <c r="A1784" t="s">
        <v>5962</v>
      </c>
      <c r="B1784" t="s">
        <v>6281</v>
      </c>
      <c r="C1784" t="s">
        <v>6568</v>
      </c>
      <c r="D1784">
        <v>3.0688055506</v>
      </c>
      <c r="E1784">
        <v>6.8385275506000003</v>
      </c>
      <c r="F1784">
        <v>3.7697219999999998</v>
      </c>
      <c r="G1784">
        <v>-1.302875</v>
      </c>
      <c r="H1784">
        <v>2.466847</v>
      </c>
      <c r="I1784">
        <v>114</v>
      </c>
      <c r="J1784" t="s">
        <v>4440</v>
      </c>
      <c r="P1784" t="b">
        <f t="shared" si="81"/>
        <v>0</v>
      </c>
      <c r="Q1784" t="b">
        <f t="shared" si="82"/>
        <v>0</v>
      </c>
      <c r="R1784" t="b">
        <f t="shared" si="83"/>
        <v>0</v>
      </c>
    </row>
    <row r="1785" spans="1:18" x14ac:dyDescent="0.25">
      <c r="A1785" t="s">
        <v>1120</v>
      </c>
      <c r="B1785" t="s">
        <v>1528</v>
      </c>
      <c r="C1785" t="s">
        <v>3017</v>
      </c>
      <c r="D1785">
        <v>3.3983763782</v>
      </c>
      <c r="E1785">
        <v>6.2782483781999998</v>
      </c>
      <c r="F1785">
        <v>2.87987199999999</v>
      </c>
      <c r="G1785">
        <v>-0.92949400000000004</v>
      </c>
      <c r="H1785">
        <v>1.9503779999999999</v>
      </c>
      <c r="I1785">
        <v>116</v>
      </c>
      <c r="J1785" t="s">
        <v>4440</v>
      </c>
      <c r="P1785" t="b">
        <f t="shared" si="81"/>
        <v>0</v>
      </c>
      <c r="Q1785" t="b">
        <f t="shared" si="82"/>
        <v>0</v>
      </c>
      <c r="R1785" t="b">
        <f t="shared" si="83"/>
        <v>0</v>
      </c>
    </row>
    <row r="1786" spans="1:18" x14ac:dyDescent="0.25">
      <c r="A1786" t="s">
        <v>4649</v>
      </c>
      <c r="B1786" t="s">
        <v>4709</v>
      </c>
      <c r="C1786" t="s">
        <v>5339</v>
      </c>
      <c r="D1786">
        <v>2.2717021382000002</v>
      </c>
      <c r="E1786">
        <v>5.9897891381999999</v>
      </c>
      <c r="F1786">
        <v>3.7180870000000001</v>
      </c>
      <c r="G1786">
        <v>-1.0768450000000001</v>
      </c>
      <c r="H1786">
        <v>2.6412420000000001</v>
      </c>
      <c r="I1786">
        <v>136</v>
      </c>
      <c r="J1786" t="s">
        <v>4440</v>
      </c>
      <c r="P1786" t="b">
        <f t="shared" si="81"/>
        <v>0</v>
      </c>
      <c r="Q1786" t="b">
        <f t="shared" si="82"/>
        <v>0</v>
      </c>
      <c r="R1786" t="b">
        <f t="shared" si="83"/>
        <v>0</v>
      </c>
    </row>
    <row r="1787" spans="1:18" x14ac:dyDescent="0.25">
      <c r="A1787" t="s">
        <v>17</v>
      </c>
      <c r="B1787" t="s">
        <v>2925</v>
      </c>
      <c r="C1787" t="s">
        <v>4384</v>
      </c>
      <c r="D1787">
        <v>3.3970661927999899</v>
      </c>
      <c r="E1787">
        <v>6.0701561927999999</v>
      </c>
      <c r="F1787">
        <v>2.6730900000000002</v>
      </c>
      <c r="G1787">
        <v>-0.70505499999999999</v>
      </c>
      <c r="H1787">
        <v>1.968035</v>
      </c>
      <c r="I1787">
        <v>106</v>
      </c>
      <c r="J1787" t="s">
        <v>4440</v>
      </c>
      <c r="P1787" t="b">
        <f t="shared" si="81"/>
        <v>0</v>
      </c>
      <c r="Q1787" t="b">
        <f t="shared" si="82"/>
        <v>0</v>
      </c>
      <c r="R1787" t="b">
        <f t="shared" si="83"/>
        <v>0</v>
      </c>
    </row>
    <row r="1788" spans="1:18" x14ac:dyDescent="0.25">
      <c r="A1788" t="s">
        <v>4828</v>
      </c>
      <c r="B1788" t="s">
        <v>5420</v>
      </c>
      <c r="C1788" t="s">
        <v>5421</v>
      </c>
      <c r="D1788">
        <v>2.8516365799999899</v>
      </c>
      <c r="E1788">
        <v>5.2683745799999997</v>
      </c>
      <c r="F1788">
        <v>2.4167380000000001</v>
      </c>
      <c r="G1788">
        <v>-0.16909199999999999</v>
      </c>
      <c r="H1788">
        <v>2.247646</v>
      </c>
      <c r="I1788">
        <v>92</v>
      </c>
      <c r="J1788" t="s">
        <v>4440</v>
      </c>
      <c r="P1788" t="b">
        <f t="shared" si="81"/>
        <v>0</v>
      </c>
      <c r="Q1788" t="b">
        <f t="shared" si="82"/>
        <v>0</v>
      </c>
      <c r="R1788" t="b">
        <f t="shared" si="83"/>
        <v>0</v>
      </c>
    </row>
    <row r="1789" spans="1:18" x14ac:dyDescent="0.25">
      <c r="A1789" t="s">
        <v>1222</v>
      </c>
      <c r="B1789" t="s">
        <v>2577</v>
      </c>
      <c r="C1789" t="s">
        <v>4052</v>
      </c>
      <c r="D1789">
        <v>3.5223330689000001</v>
      </c>
      <c r="E1789">
        <v>5.5702880689000001</v>
      </c>
      <c r="F1789">
        <v>2.047955</v>
      </c>
      <c r="G1789">
        <v>-1.336201</v>
      </c>
      <c r="H1789">
        <v>0.711754</v>
      </c>
      <c r="I1789">
        <v>76</v>
      </c>
      <c r="J1789" t="s">
        <v>4440</v>
      </c>
      <c r="P1789" t="b">
        <f t="shared" si="81"/>
        <v>0</v>
      </c>
      <c r="Q1789" t="b">
        <f t="shared" si="82"/>
        <v>0</v>
      </c>
      <c r="R1789" t="b">
        <f t="shared" si="83"/>
        <v>0</v>
      </c>
    </row>
    <row r="1790" spans="1:18" x14ac:dyDescent="0.25">
      <c r="A1790" t="s">
        <v>1188</v>
      </c>
      <c r="B1790" t="s">
        <v>2302</v>
      </c>
      <c r="C1790" t="s">
        <v>3785</v>
      </c>
      <c r="D1790">
        <v>3.9428894411000002</v>
      </c>
      <c r="E1790">
        <v>7.4021574411</v>
      </c>
      <c r="F1790">
        <v>3.4592679999999998</v>
      </c>
      <c r="G1790">
        <v>-2.5611470000000001</v>
      </c>
      <c r="H1790">
        <v>0.89812099999999995</v>
      </c>
      <c r="I1790">
        <v>87</v>
      </c>
      <c r="J1790" t="s">
        <v>4440</v>
      </c>
      <c r="P1790" t="b">
        <f t="shared" si="81"/>
        <v>0</v>
      </c>
      <c r="Q1790" t="b">
        <f t="shared" si="82"/>
        <v>0</v>
      </c>
      <c r="R1790" t="b">
        <f t="shared" si="83"/>
        <v>0</v>
      </c>
    </row>
    <row r="1791" spans="1:18" x14ac:dyDescent="0.25">
      <c r="A1791" t="s">
        <v>5742</v>
      </c>
      <c r="B1791" t="s">
        <v>6061</v>
      </c>
      <c r="C1791" t="s">
        <v>6360</v>
      </c>
      <c r="D1791">
        <v>4.0479372791000001</v>
      </c>
      <c r="E1791">
        <v>7.6730502790999999</v>
      </c>
      <c r="F1791">
        <v>3.6251129999999998</v>
      </c>
      <c r="G1791">
        <v>-2.0191919999999999</v>
      </c>
      <c r="H1791">
        <v>1.6059209999999999</v>
      </c>
      <c r="I1791">
        <v>81</v>
      </c>
      <c r="J1791" t="s">
        <v>4440</v>
      </c>
      <c r="P1791" t="b">
        <f t="shared" si="81"/>
        <v>0</v>
      </c>
      <c r="Q1791" t="b">
        <f t="shared" si="82"/>
        <v>0</v>
      </c>
      <c r="R1791" t="b">
        <f t="shared" si="83"/>
        <v>0</v>
      </c>
    </row>
    <row r="1792" spans="1:18" x14ac:dyDescent="0.25">
      <c r="A1792" t="s">
        <v>5964</v>
      </c>
      <c r="B1792" t="s">
        <v>6283</v>
      </c>
      <c r="C1792" t="s">
        <v>6570</v>
      </c>
      <c r="D1792">
        <v>3.7842980105999899</v>
      </c>
      <c r="E1792">
        <v>7.4488170105999902</v>
      </c>
      <c r="F1792">
        <v>3.6645189999999999</v>
      </c>
      <c r="G1792">
        <v>-2.388671</v>
      </c>
      <c r="H1792">
        <v>1.2758480000000001</v>
      </c>
      <c r="I1792">
        <v>87</v>
      </c>
      <c r="J1792" t="s">
        <v>4440</v>
      </c>
      <c r="P1792" t="b">
        <f t="shared" si="81"/>
        <v>0</v>
      </c>
      <c r="Q1792" t="b">
        <f t="shared" si="82"/>
        <v>0</v>
      </c>
      <c r="R1792" t="b">
        <f t="shared" si="83"/>
        <v>0</v>
      </c>
    </row>
    <row r="1793" spans="1:18" x14ac:dyDescent="0.25">
      <c r="A1793" t="s">
        <v>720</v>
      </c>
      <c r="B1793" t="s">
        <v>1918</v>
      </c>
      <c r="C1793" t="s">
        <v>3407</v>
      </c>
      <c r="D1793">
        <v>4.4461951754999998</v>
      </c>
      <c r="E1793">
        <v>8.0429781755</v>
      </c>
      <c r="F1793">
        <v>3.5967829999999998</v>
      </c>
      <c r="G1793">
        <v>-2.0243679999999999</v>
      </c>
      <c r="H1793">
        <v>1.5724149999999999</v>
      </c>
      <c r="I1793">
        <v>81</v>
      </c>
      <c r="J1793" t="s">
        <v>4440</v>
      </c>
      <c r="P1793" t="b">
        <f t="shared" si="81"/>
        <v>0</v>
      </c>
      <c r="Q1793" t="b">
        <f t="shared" si="82"/>
        <v>0</v>
      </c>
      <c r="R1793" t="b">
        <f t="shared" si="83"/>
        <v>0</v>
      </c>
    </row>
    <row r="1794" spans="1:18" x14ac:dyDescent="0.25">
      <c r="A1794" t="s">
        <v>5803</v>
      </c>
      <c r="B1794" t="s">
        <v>6122</v>
      </c>
      <c r="C1794" t="s">
        <v>6419</v>
      </c>
      <c r="D1794">
        <v>4.2805059583999903</v>
      </c>
      <c r="E1794">
        <v>7.9156929583999904</v>
      </c>
      <c r="F1794">
        <v>3.63518699999999</v>
      </c>
      <c r="G1794">
        <v>-2.1309239999999998</v>
      </c>
      <c r="H1794">
        <v>1.5042629999999999</v>
      </c>
      <c r="I1794">
        <v>81</v>
      </c>
      <c r="J1794" t="s">
        <v>4440</v>
      </c>
      <c r="P1794" t="b">
        <f t="shared" si="81"/>
        <v>0</v>
      </c>
      <c r="Q1794" t="b">
        <f t="shared" si="82"/>
        <v>0</v>
      </c>
      <c r="R1794" t="b">
        <f t="shared" si="83"/>
        <v>0</v>
      </c>
    </row>
    <row r="1795" spans="1:18" x14ac:dyDescent="0.25">
      <c r="A1795" t="s">
        <v>1111</v>
      </c>
      <c r="B1795" t="s">
        <v>2859</v>
      </c>
      <c r="C1795" t="s">
        <v>4323</v>
      </c>
      <c r="D1795">
        <v>3.4812436053</v>
      </c>
      <c r="E1795">
        <v>7.0299646053</v>
      </c>
      <c r="F1795">
        <v>3.548721</v>
      </c>
      <c r="G1795">
        <v>-2.5038819999999999</v>
      </c>
      <c r="H1795">
        <v>1.0448390000000001</v>
      </c>
      <c r="I1795">
        <v>87</v>
      </c>
      <c r="J1795" t="s">
        <v>4440</v>
      </c>
      <c r="P1795" t="b">
        <f t="shared" ref="P1795:P1858" si="84">IF(AND($M$5 &lt; -D1795, $M$4 &gt; -E1795, F1795 &gt; 1.9, F1795 &lt; 2.5), TRUE, FALSE)</f>
        <v>0</v>
      </c>
      <c r="Q1795" t="b">
        <f t="shared" ref="Q1795:Q1858" si="85">IF(AND($M$6 &lt; -D1795, $M$4 &gt; -E1795, F1795 &gt; 1.9, F1795 &lt; 2.5), TRUE, FALSE)</f>
        <v>0</v>
      </c>
      <c r="R1795" t="b">
        <f t="shared" ref="R1795:R1858" si="86">IF(AND($M$7 &lt; -D1795, $M$4 &gt; -E1795, F1795 &gt; 1.9, F1795 &lt; 2.5), TRUE, FALSE)</f>
        <v>0</v>
      </c>
    </row>
    <row r="1796" spans="1:18" x14ac:dyDescent="0.25">
      <c r="A1796" t="s">
        <v>881</v>
      </c>
      <c r="B1796" t="s">
        <v>1839</v>
      </c>
      <c r="C1796" t="s">
        <v>3328</v>
      </c>
      <c r="D1796">
        <v>4.0201427573000004</v>
      </c>
      <c r="E1796">
        <v>7.6637707573</v>
      </c>
      <c r="F1796">
        <v>3.6436280000000001</v>
      </c>
      <c r="G1796">
        <v>-2.1395840000000002</v>
      </c>
      <c r="H1796">
        <v>1.5040439999999999</v>
      </c>
      <c r="I1796">
        <v>81</v>
      </c>
      <c r="J1796" t="s">
        <v>4440</v>
      </c>
      <c r="P1796" t="b">
        <f t="shared" si="84"/>
        <v>0</v>
      </c>
      <c r="Q1796" t="b">
        <f t="shared" si="85"/>
        <v>0</v>
      </c>
      <c r="R1796" t="b">
        <f t="shared" si="86"/>
        <v>0</v>
      </c>
    </row>
    <row r="1797" spans="1:18" x14ac:dyDescent="0.25">
      <c r="A1797" t="s">
        <v>5827</v>
      </c>
      <c r="B1797" t="s">
        <v>6146</v>
      </c>
      <c r="C1797" t="s">
        <v>6442</v>
      </c>
      <c r="D1797">
        <v>3.45694835039999</v>
      </c>
      <c r="E1797">
        <v>6.9631123503999897</v>
      </c>
      <c r="F1797">
        <v>3.5061640000000001</v>
      </c>
      <c r="G1797">
        <v>-2.4062589999999999</v>
      </c>
      <c r="H1797">
        <v>1.0999049999999999</v>
      </c>
      <c r="I1797">
        <v>87</v>
      </c>
      <c r="J1797" t="s">
        <v>4440</v>
      </c>
      <c r="P1797" t="b">
        <f t="shared" si="84"/>
        <v>0</v>
      </c>
      <c r="Q1797" t="b">
        <f t="shared" si="85"/>
        <v>0</v>
      </c>
      <c r="R1797" t="b">
        <f t="shared" si="86"/>
        <v>0</v>
      </c>
    </row>
    <row r="1798" spans="1:18" x14ac:dyDescent="0.25">
      <c r="A1798" t="s">
        <v>721</v>
      </c>
      <c r="B1798" t="s">
        <v>2740</v>
      </c>
      <c r="C1798" t="s">
        <v>4207</v>
      </c>
      <c r="D1798">
        <v>4.2723812103999999</v>
      </c>
      <c r="E1798">
        <v>7.8722792104000003</v>
      </c>
      <c r="F1798">
        <v>3.5998979999999898</v>
      </c>
      <c r="G1798">
        <v>-2.0278649999999998</v>
      </c>
      <c r="H1798">
        <v>1.572033</v>
      </c>
      <c r="I1798">
        <v>81</v>
      </c>
      <c r="J1798" t="s">
        <v>4440</v>
      </c>
      <c r="P1798" t="b">
        <f t="shared" si="84"/>
        <v>0</v>
      </c>
      <c r="Q1798" t="b">
        <f t="shared" si="85"/>
        <v>0</v>
      </c>
      <c r="R1798" t="b">
        <f t="shared" si="86"/>
        <v>0</v>
      </c>
    </row>
    <row r="1799" spans="1:18" x14ac:dyDescent="0.25">
      <c r="A1799" t="s">
        <v>1297</v>
      </c>
      <c r="B1799" t="s">
        <v>1505</v>
      </c>
      <c r="C1799" t="s">
        <v>2994</v>
      </c>
      <c r="D1799">
        <v>3.4846167567999999</v>
      </c>
      <c r="E1799">
        <v>6.9665887568000002</v>
      </c>
      <c r="F1799">
        <v>3.4819719999999998</v>
      </c>
      <c r="G1799">
        <v>-2.360217</v>
      </c>
      <c r="H1799">
        <v>1.1217550000000001</v>
      </c>
      <c r="I1799">
        <v>87</v>
      </c>
      <c r="J1799" t="s">
        <v>4440</v>
      </c>
      <c r="P1799" t="b">
        <f t="shared" si="84"/>
        <v>0</v>
      </c>
      <c r="Q1799" t="b">
        <f t="shared" si="85"/>
        <v>0</v>
      </c>
      <c r="R1799" t="b">
        <f t="shared" si="86"/>
        <v>0</v>
      </c>
    </row>
    <row r="1800" spans="1:18" x14ac:dyDescent="0.25">
      <c r="A1800" t="s">
        <v>4976</v>
      </c>
      <c r="B1800" t="s">
        <v>5637</v>
      </c>
      <c r="C1800" t="s">
        <v>5638</v>
      </c>
      <c r="D1800">
        <v>4.0172968033999998</v>
      </c>
      <c r="E1800">
        <v>7.6673028034000001</v>
      </c>
      <c r="F1800">
        <v>3.6500059999999999</v>
      </c>
      <c r="G1800">
        <v>-2.0613239999999999</v>
      </c>
      <c r="H1800">
        <v>1.5886819999999999</v>
      </c>
      <c r="I1800">
        <v>81</v>
      </c>
      <c r="J1800" t="s">
        <v>4440</v>
      </c>
      <c r="P1800" t="b">
        <f t="shared" si="84"/>
        <v>0</v>
      </c>
      <c r="Q1800" t="b">
        <f t="shared" si="85"/>
        <v>0</v>
      </c>
      <c r="R1800" t="b">
        <f t="shared" si="86"/>
        <v>0</v>
      </c>
    </row>
    <row r="1801" spans="1:18" x14ac:dyDescent="0.25">
      <c r="A1801" t="s">
        <v>951</v>
      </c>
      <c r="B1801" t="s">
        <v>1608</v>
      </c>
      <c r="C1801" t="s">
        <v>3098</v>
      </c>
      <c r="D1801">
        <v>3.4774426994999899</v>
      </c>
      <c r="E1801">
        <v>6.9978566994999998</v>
      </c>
      <c r="F1801">
        <v>3.5204140000000002</v>
      </c>
      <c r="G1801">
        <v>-2.4152650000000002</v>
      </c>
      <c r="H1801">
        <v>1.1051489999999999</v>
      </c>
      <c r="I1801">
        <v>87</v>
      </c>
      <c r="J1801" t="s">
        <v>4440</v>
      </c>
      <c r="P1801" t="b">
        <f t="shared" si="84"/>
        <v>0</v>
      </c>
      <c r="Q1801" t="b">
        <f t="shared" si="85"/>
        <v>0</v>
      </c>
      <c r="R1801" t="b">
        <f t="shared" si="86"/>
        <v>0</v>
      </c>
    </row>
    <row r="1802" spans="1:18" x14ac:dyDescent="0.25">
      <c r="A1802" t="s">
        <v>964</v>
      </c>
      <c r="B1802" t="s">
        <v>2227</v>
      </c>
      <c r="C1802" t="s">
        <v>3713</v>
      </c>
      <c r="D1802">
        <v>2.8715737028999899</v>
      </c>
      <c r="E1802">
        <v>5.3025497028999897</v>
      </c>
      <c r="F1802">
        <v>2.4309759999999998</v>
      </c>
      <c r="G1802">
        <v>1.028837</v>
      </c>
      <c r="H1802">
        <v>3.459813</v>
      </c>
      <c r="I1802">
        <v>24</v>
      </c>
      <c r="J1802" t="s">
        <v>4440</v>
      </c>
      <c r="P1802" t="b">
        <f t="shared" si="84"/>
        <v>0</v>
      </c>
      <c r="Q1802" t="b">
        <f t="shared" si="85"/>
        <v>0</v>
      </c>
      <c r="R1802" t="b">
        <f t="shared" si="86"/>
        <v>0</v>
      </c>
    </row>
    <row r="1803" spans="1:18" x14ac:dyDescent="0.25">
      <c r="A1803" t="s">
        <v>1472</v>
      </c>
      <c r="B1803" t="s">
        <v>1909</v>
      </c>
      <c r="C1803" t="s">
        <v>3398</v>
      </c>
      <c r="D1803">
        <v>2.5855116661999902</v>
      </c>
      <c r="E1803">
        <v>5.3207086661999998</v>
      </c>
      <c r="F1803">
        <v>2.7351969999999999</v>
      </c>
      <c r="G1803">
        <v>1.222386</v>
      </c>
      <c r="H1803">
        <v>3.9575830000000001</v>
      </c>
      <c r="I1803">
        <v>56</v>
      </c>
      <c r="J1803" t="s">
        <v>4440</v>
      </c>
      <c r="P1803" t="b">
        <f t="shared" si="84"/>
        <v>0</v>
      </c>
      <c r="Q1803" t="b">
        <f t="shared" si="85"/>
        <v>0</v>
      </c>
      <c r="R1803" t="b">
        <f t="shared" si="86"/>
        <v>0</v>
      </c>
    </row>
    <row r="1804" spans="1:18" x14ac:dyDescent="0.25">
      <c r="A1804" t="s">
        <v>473</v>
      </c>
      <c r="B1804" t="s">
        <v>2545</v>
      </c>
      <c r="C1804" t="s">
        <v>4020</v>
      </c>
      <c r="D1804">
        <v>2.3362922164</v>
      </c>
      <c r="E1804">
        <v>6.3177382164000004</v>
      </c>
      <c r="F1804">
        <v>3.981446</v>
      </c>
      <c r="G1804">
        <v>-1.401923</v>
      </c>
      <c r="H1804">
        <v>2.579523</v>
      </c>
      <c r="I1804">
        <v>74</v>
      </c>
      <c r="J1804" t="s">
        <v>4440</v>
      </c>
      <c r="P1804" t="b">
        <f t="shared" si="84"/>
        <v>0</v>
      </c>
      <c r="Q1804" t="b">
        <f t="shared" si="85"/>
        <v>0</v>
      </c>
      <c r="R1804" t="b">
        <f t="shared" si="86"/>
        <v>0</v>
      </c>
    </row>
    <row r="1805" spans="1:18" x14ac:dyDescent="0.25">
      <c r="A1805" t="s">
        <v>611</v>
      </c>
      <c r="B1805" t="s">
        <v>1507</v>
      </c>
      <c r="C1805" t="s">
        <v>2996</v>
      </c>
      <c r="D1805">
        <v>2.4899786855000001</v>
      </c>
      <c r="E1805">
        <v>6.5037846855000003</v>
      </c>
      <c r="F1805">
        <v>4.0138059999999998</v>
      </c>
      <c r="G1805">
        <v>-1.1066039999999999</v>
      </c>
      <c r="H1805">
        <v>2.9072019999999998</v>
      </c>
      <c r="I1805">
        <v>53</v>
      </c>
      <c r="J1805" t="s">
        <v>4440</v>
      </c>
      <c r="P1805" t="b">
        <f t="shared" si="84"/>
        <v>0</v>
      </c>
      <c r="Q1805" t="b">
        <f t="shared" si="85"/>
        <v>0</v>
      </c>
      <c r="R1805" t="b">
        <f t="shared" si="86"/>
        <v>0</v>
      </c>
    </row>
    <row r="1806" spans="1:18" x14ac:dyDescent="0.25">
      <c r="A1806" t="s">
        <v>4837</v>
      </c>
      <c r="B1806" t="s">
        <v>5464</v>
      </c>
      <c r="C1806" t="s">
        <v>5465</v>
      </c>
      <c r="D1806">
        <v>3.2398586253999899</v>
      </c>
      <c r="E1806">
        <v>6.3181786253999999</v>
      </c>
      <c r="F1806">
        <v>3.0783200000000002</v>
      </c>
      <c r="G1806">
        <v>-0.63374399999999997</v>
      </c>
      <c r="H1806">
        <v>2.4445760000000001</v>
      </c>
      <c r="I1806">
        <v>51</v>
      </c>
      <c r="J1806" t="s">
        <v>4440</v>
      </c>
      <c r="P1806" t="b">
        <f t="shared" si="84"/>
        <v>0</v>
      </c>
      <c r="Q1806" t="b">
        <f t="shared" si="85"/>
        <v>0</v>
      </c>
      <c r="R1806" t="b">
        <f t="shared" si="86"/>
        <v>0</v>
      </c>
    </row>
    <row r="1807" spans="1:18" x14ac:dyDescent="0.25">
      <c r="A1807" t="s">
        <v>5799</v>
      </c>
      <c r="B1807" t="s">
        <v>6118</v>
      </c>
      <c r="C1807" t="s">
        <v>6415</v>
      </c>
      <c r="D1807">
        <v>3.0207400217</v>
      </c>
      <c r="E1807">
        <v>7.0075400216999997</v>
      </c>
      <c r="F1807">
        <v>3.9867999999999899</v>
      </c>
      <c r="G1807">
        <v>-1.6899949999999999</v>
      </c>
      <c r="H1807">
        <v>2.296805</v>
      </c>
      <c r="I1807">
        <v>39</v>
      </c>
      <c r="J1807" t="s">
        <v>4440</v>
      </c>
      <c r="P1807" t="b">
        <f t="shared" si="84"/>
        <v>0</v>
      </c>
      <c r="Q1807" t="b">
        <f t="shared" si="85"/>
        <v>0</v>
      </c>
      <c r="R1807" t="b">
        <f t="shared" si="86"/>
        <v>0</v>
      </c>
    </row>
    <row r="1808" spans="1:18" x14ac:dyDescent="0.25">
      <c r="A1808" t="s">
        <v>504</v>
      </c>
      <c r="B1808" t="s">
        <v>2024</v>
      </c>
      <c r="C1808" t="s">
        <v>3513</v>
      </c>
      <c r="D1808">
        <v>3.3738404729999898</v>
      </c>
      <c r="E1808">
        <v>5.578118473</v>
      </c>
      <c r="F1808">
        <v>2.204278</v>
      </c>
      <c r="G1808">
        <v>1.273541</v>
      </c>
      <c r="H1808">
        <v>3.4778190000000002</v>
      </c>
      <c r="I1808">
        <v>52</v>
      </c>
      <c r="J1808" t="s">
        <v>4440</v>
      </c>
      <c r="P1808" t="b">
        <f t="shared" si="84"/>
        <v>0</v>
      </c>
      <c r="Q1808" t="b">
        <f t="shared" si="85"/>
        <v>0</v>
      </c>
      <c r="R1808" t="b">
        <f t="shared" si="86"/>
        <v>0</v>
      </c>
    </row>
    <row r="1809" spans="1:18" x14ac:dyDescent="0.25">
      <c r="A1809" t="s">
        <v>4584</v>
      </c>
      <c r="B1809" t="s">
        <v>4702</v>
      </c>
      <c r="C1809" t="s">
        <v>5318</v>
      </c>
      <c r="D1809">
        <v>3.0428007559000001</v>
      </c>
      <c r="E1809">
        <v>6.6135147558999998</v>
      </c>
      <c r="F1809">
        <v>3.57071399999999</v>
      </c>
      <c r="G1809">
        <v>-1.498877</v>
      </c>
      <c r="H1809">
        <v>2.0718369999999999</v>
      </c>
      <c r="I1809">
        <v>124</v>
      </c>
      <c r="J1809" t="s">
        <v>4440</v>
      </c>
      <c r="P1809" t="b">
        <f t="shared" si="84"/>
        <v>0</v>
      </c>
      <c r="Q1809" t="b">
        <f t="shared" si="85"/>
        <v>0</v>
      </c>
      <c r="R1809" t="b">
        <f t="shared" si="86"/>
        <v>0</v>
      </c>
    </row>
    <row r="1810" spans="1:18" x14ac:dyDescent="0.25">
      <c r="A1810" t="s">
        <v>380</v>
      </c>
      <c r="B1810" t="s">
        <v>1509</v>
      </c>
      <c r="C1810" t="s">
        <v>2998</v>
      </c>
      <c r="D1810">
        <v>3.2599306480000001</v>
      </c>
      <c r="E1810">
        <v>7.2193086480000002</v>
      </c>
      <c r="F1810">
        <v>3.9593780000000001</v>
      </c>
      <c r="G1810">
        <v>-6.9170999999999996E-2</v>
      </c>
      <c r="H1810">
        <v>3.8902070000000002</v>
      </c>
      <c r="I1810">
        <v>63</v>
      </c>
      <c r="J1810" t="s">
        <v>4440</v>
      </c>
      <c r="P1810" t="b">
        <f t="shared" si="84"/>
        <v>0</v>
      </c>
      <c r="Q1810" t="b">
        <f t="shared" si="85"/>
        <v>0</v>
      </c>
      <c r="R1810" t="b">
        <f t="shared" si="86"/>
        <v>0</v>
      </c>
    </row>
    <row r="1811" spans="1:18" x14ac:dyDescent="0.25">
      <c r="A1811" t="s">
        <v>1202</v>
      </c>
      <c r="B1811" t="s">
        <v>2305</v>
      </c>
      <c r="C1811" t="s">
        <v>3788</v>
      </c>
      <c r="D1811">
        <v>2.2003821561999999</v>
      </c>
      <c r="E1811">
        <v>5.7893041562000001</v>
      </c>
      <c r="F1811">
        <v>3.5889220000000002</v>
      </c>
      <c r="G1811">
        <v>-1.0154700000000001</v>
      </c>
      <c r="H1811">
        <v>2.5734520000000001</v>
      </c>
      <c r="I1811">
        <v>126</v>
      </c>
      <c r="J1811" t="s">
        <v>4440</v>
      </c>
      <c r="P1811" t="b">
        <f t="shared" si="84"/>
        <v>0</v>
      </c>
      <c r="Q1811" t="b">
        <f t="shared" si="85"/>
        <v>0</v>
      </c>
      <c r="R1811" t="b">
        <f t="shared" si="86"/>
        <v>0</v>
      </c>
    </row>
    <row r="1812" spans="1:18" x14ac:dyDescent="0.25">
      <c r="A1812" t="s">
        <v>786</v>
      </c>
      <c r="B1812" t="s">
        <v>2054</v>
      </c>
      <c r="C1812" t="s">
        <v>3543</v>
      </c>
      <c r="D1812">
        <v>2.1050805747000001</v>
      </c>
      <c r="E1812">
        <v>4.6398545747000002</v>
      </c>
      <c r="F1812">
        <v>2.5347739999999899</v>
      </c>
      <c r="G1812">
        <v>1.1743330000000001</v>
      </c>
      <c r="H1812">
        <v>3.7091069999999999</v>
      </c>
      <c r="I1812">
        <v>68</v>
      </c>
      <c r="J1812" t="s">
        <v>4440</v>
      </c>
      <c r="P1812" t="b">
        <f t="shared" si="84"/>
        <v>0</v>
      </c>
      <c r="Q1812" t="b">
        <f t="shared" si="85"/>
        <v>0</v>
      </c>
      <c r="R1812" t="b">
        <f t="shared" si="86"/>
        <v>0</v>
      </c>
    </row>
    <row r="1813" spans="1:18" x14ac:dyDescent="0.25">
      <c r="A1813" t="s">
        <v>1005</v>
      </c>
      <c r="B1813" t="s">
        <v>2090</v>
      </c>
      <c r="C1813" t="s">
        <v>3578</v>
      </c>
      <c r="D1813">
        <v>2.3925813629000001</v>
      </c>
      <c r="E1813">
        <v>4.9461913628999996</v>
      </c>
      <c r="F1813">
        <v>2.5536099999999999</v>
      </c>
      <c r="G1813">
        <v>0.37478899999999998</v>
      </c>
      <c r="H1813">
        <v>2.9283990000000002</v>
      </c>
      <c r="I1813">
        <v>34</v>
      </c>
      <c r="J1813" t="s">
        <v>4440</v>
      </c>
      <c r="P1813" t="b">
        <f t="shared" si="84"/>
        <v>0</v>
      </c>
      <c r="Q1813" t="b">
        <f t="shared" si="85"/>
        <v>0</v>
      </c>
      <c r="R1813" t="b">
        <f t="shared" si="86"/>
        <v>0</v>
      </c>
    </row>
    <row r="1814" spans="1:18" x14ac:dyDescent="0.25">
      <c r="A1814" t="s">
        <v>1241</v>
      </c>
      <c r="B1814" t="s">
        <v>2476</v>
      </c>
      <c r="C1814" t="s">
        <v>3954</v>
      </c>
      <c r="D1814">
        <v>2.3430413399999899</v>
      </c>
      <c r="E1814">
        <v>4.9378673399999897</v>
      </c>
      <c r="F1814">
        <v>2.5948259999999999</v>
      </c>
      <c r="G1814">
        <v>0.665713</v>
      </c>
      <c r="H1814">
        <v>3.2605390000000001</v>
      </c>
      <c r="I1814">
        <v>88</v>
      </c>
      <c r="J1814" t="s">
        <v>4440</v>
      </c>
      <c r="P1814" t="b">
        <f t="shared" si="84"/>
        <v>0</v>
      </c>
      <c r="Q1814" t="b">
        <f t="shared" si="85"/>
        <v>0</v>
      </c>
      <c r="R1814" t="b">
        <f t="shared" si="86"/>
        <v>0</v>
      </c>
    </row>
    <row r="1815" spans="1:18" x14ac:dyDescent="0.25">
      <c r="A1815" t="s">
        <v>4987</v>
      </c>
      <c r="B1815" t="s">
        <v>5497</v>
      </c>
      <c r="C1815" t="s">
        <v>5498</v>
      </c>
      <c r="D1815">
        <v>2.3157154181999999</v>
      </c>
      <c r="E1815">
        <v>4.5791134181999897</v>
      </c>
      <c r="F1815">
        <v>2.2633979999999898</v>
      </c>
      <c r="G1815">
        <v>1.0291110000000001</v>
      </c>
      <c r="H1815">
        <v>3.2925089999999999</v>
      </c>
      <c r="I1815">
        <v>88</v>
      </c>
      <c r="J1815" t="s">
        <v>4440</v>
      </c>
      <c r="P1815" t="b">
        <f t="shared" si="84"/>
        <v>0</v>
      </c>
      <c r="Q1815" t="b">
        <f t="shared" si="85"/>
        <v>0</v>
      </c>
      <c r="R1815" t="b">
        <f t="shared" si="86"/>
        <v>0</v>
      </c>
    </row>
    <row r="1816" spans="1:18" x14ac:dyDescent="0.25">
      <c r="A1816" t="s">
        <v>847</v>
      </c>
      <c r="B1816" t="s">
        <v>1628</v>
      </c>
      <c r="C1816" t="s">
        <v>3118</v>
      </c>
      <c r="D1816">
        <v>2.5848224121999999</v>
      </c>
      <c r="E1816">
        <v>5.9844024121999997</v>
      </c>
      <c r="F1816">
        <v>3.3995799999999998</v>
      </c>
      <c r="G1816">
        <v>-0.86663999999999997</v>
      </c>
      <c r="H1816">
        <v>2.53294</v>
      </c>
      <c r="I1816">
        <v>84</v>
      </c>
      <c r="J1816" t="s">
        <v>4440</v>
      </c>
      <c r="P1816" t="b">
        <f t="shared" si="84"/>
        <v>0</v>
      </c>
      <c r="Q1816" t="b">
        <f t="shared" si="85"/>
        <v>0</v>
      </c>
      <c r="R1816" t="b">
        <f t="shared" si="86"/>
        <v>0</v>
      </c>
    </row>
    <row r="1817" spans="1:18" x14ac:dyDescent="0.25">
      <c r="A1817" t="s">
        <v>5702</v>
      </c>
      <c r="B1817" t="s">
        <v>6021</v>
      </c>
      <c r="C1817" t="s">
        <v>6322</v>
      </c>
      <c r="D1817">
        <v>3.4010278463999999</v>
      </c>
      <c r="E1817">
        <v>6.3704088464000002</v>
      </c>
      <c r="F1817">
        <v>2.9693809999999998</v>
      </c>
      <c r="G1817">
        <v>-0.36987399999999998</v>
      </c>
      <c r="H1817">
        <v>2.599507</v>
      </c>
      <c r="I1817">
        <v>102</v>
      </c>
      <c r="J1817" t="s">
        <v>4440</v>
      </c>
      <c r="P1817" t="b">
        <f t="shared" si="84"/>
        <v>0</v>
      </c>
      <c r="Q1817" t="b">
        <f t="shared" si="85"/>
        <v>0</v>
      </c>
      <c r="R1817" t="b">
        <f t="shared" si="86"/>
        <v>0</v>
      </c>
    </row>
    <row r="1818" spans="1:18" x14ac:dyDescent="0.25">
      <c r="A1818" t="s">
        <v>25</v>
      </c>
      <c r="B1818" t="s">
        <v>2328</v>
      </c>
      <c r="C1818" t="s">
        <v>3811</v>
      </c>
      <c r="D1818">
        <v>3.2218255463999999</v>
      </c>
      <c r="E1818">
        <v>6.9039725464000004</v>
      </c>
      <c r="F1818">
        <v>3.6821470000000001</v>
      </c>
      <c r="G1818">
        <v>-1.0106900000000001</v>
      </c>
      <c r="H1818">
        <v>2.6714570000000002</v>
      </c>
      <c r="I1818">
        <v>112</v>
      </c>
      <c r="J1818" t="s">
        <v>4440</v>
      </c>
      <c r="P1818" t="b">
        <f t="shared" si="84"/>
        <v>0</v>
      </c>
      <c r="Q1818" t="b">
        <f t="shared" si="85"/>
        <v>0</v>
      </c>
      <c r="R1818" t="b">
        <f t="shared" si="86"/>
        <v>0</v>
      </c>
    </row>
    <row r="1819" spans="1:18" x14ac:dyDescent="0.25">
      <c r="A1819" t="s">
        <v>1164</v>
      </c>
      <c r="B1819" t="s">
        <v>2599</v>
      </c>
      <c r="C1819" t="s">
        <v>4072</v>
      </c>
      <c r="D1819">
        <v>2.5701859801000002</v>
      </c>
      <c r="E1819">
        <v>6.4484799801000001</v>
      </c>
      <c r="F1819">
        <v>3.8782939999999999</v>
      </c>
      <c r="G1819">
        <v>-0.59478500000000001</v>
      </c>
      <c r="H1819">
        <v>3.283509</v>
      </c>
      <c r="I1819">
        <v>75</v>
      </c>
      <c r="J1819" t="s">
        <v>4440</v>
      </c>
      <c r="P1819" t="b">
        <f t="shared" si="84"/>
        <v>0</v>
      </c>
      <c r="Q1819" t="b">
        <f t="shared" si="85"/>
        <v>0</v>
      </c>
      <c r="R1819" t="b">
        <f t="shared" si="86"/>
        <v>0</v>
      </c>
    </row>
    <row r="1820" spans="1:18" x14ac:dyDescent="0.25">
      <c r="A1820" t="s">
        <v>743</v>
      </c>
      <c r="B1820" t="s">
        <v>1820</v>
      </c>
      <c r="C1820" t="s">
        <v>3309</v>
      </c>
      <c r="D1820">
        <v>2.8586221091999899</v>
      </c>
      <c r="E1820">
        <v>6.3208971091999997</v>
      </c>
      <c r="F1820">
        <v>3.462275</v>
      </c>
      <c r="G1820">
        <v>-2.3415059999999999</v>
      </c>
      <c r="H1820">
        <v>1.1207689999999999</v>
      </c>
      <c r="I1820">
        <v>105</v>
      </c>
      <c r="J1820" t="s">
        <v>4440</v>
      </c>
      <c r="P1820" t="b">
        <f t="shared" si="84"/>
        <v>0</v>
      </c>
      <c r="Q1820" t="b">
        <f t="shared" si="85"/>
        <v>0</v>
      </c>
      <c r="R1820" t="b">
        <f t="shared" si="86"/>
        <v>0</v>
      </c>
    </row>
    <row r="1821" spans="1:18" x14ac:dyDescent="0.25">
      <c r="A1821" t="s">
        <v>1161</v>
      </c>
      <c r="B1821" t="s">
        <v>1929</v>
      </c>
      <c r="C1821" t="s">
        <v>3418</v>
      </c>
      <c r="D1821">
        <v>3.0148726621999899</v>
      </c>
      <c r="E1821">
        <v>5.3673306621999997</v>
      </c>
      <c r="F1821">
        <v>2.3524579999999999</v>
      </c>
      <c r="G1821">
        <v>0.40962700000000002</v>
      </c>
      <c r="H1821">
        <v>2.7620849999999999</v>
      </c>
      <c r="I1821">
        <v>30</v>
      </c>
      <c r="J1821" t="s">
        <v>4440</v>
      </c>
      <c r="P1821" t="b">
        <f t="shared" si="84"/>
        <v>0</v>
      </c>
      <c r="Q1821" t="b">
        <f t="shared" si="85"/>
        <v>0</v>
      </c>
      <c r="R1821" t="b">
        <f t="shared" si="86"/>
        <v>0</v>
      </c>
    </row>
    <row r="1822" spans="1:18" x14ac:dyDescent="0.25">
      <c r="A1822" t="s">
        <v>1221</v>
      </c>
      <c r="B1822" t="s">
        <v>2142</v>
      </c>
      <c r="C1822" t="s">
        <v>3629</v>
      </c>
      <c r="D1822">
        <v>2.3151665477000001</v>
      </c>
      <c r="E1822">
        <v>5.8063305477</v>
      </c>
      <c r="F1822">
        <v>3.4911639999999999</v>
      </c>
      <c r="G1822">
        <v>-0.897478</v>
      </c>
      <c r="H1822">
        <v>2.5936859999999999</v>
      </c>
      <c r="I1822">
        <v>94</v>
      </c>
      <c r="J1822" t="s">
        <v>4440</v>
      </c>
      <c r="P1822" t="b">
        <f t="shared" si="84"/>
        <v>0</v>
      </c>
      <c r="Q1822" t="b">
        <f t="shared" si="85"/>
        <v>0</v>
      </c>
      <c r="R1822" t="b">
        <f t="shared" si="86"/>
        <v>0</v>
      </c>
    </row>
    <row r="1823" spans="1:18" x14ac:dyDescent="0.25">
      <c r="A1823" t="s">
        <v>5762</v>
      </c>
      <c r="B1823" t="s">
        <v>6081</v>
      </c>
      <c r="C1823" t="s">
        <v>6378</v>
      </c>
      <c r="D1823">
        <v>2.2859091568999999</v>
      </c>
      <c r="E1823">
        <v>6.2904761568999996</v>
      </c>
      <c r="F1823">
        <v>4.0045669999999998</v>
      </c>
      <c r="G1823">
        <v>-1.6157010000000001</v>
      </c>
      <c r="H1823">
        <v>2.3888660000000002</v>
      </c>
      <c r="I1823">
        <v>98</v>
      </c>
      <c r="J1823" t="s">
        <v>4440</v>
      </c>
      <c r="P1823" t="b">
        <f t="shared" si="84"/>
        <v>0</v>
      </c>
      <c r="Q1823" t="b">
        <f t="shared" si="85"/>
        <v>0</v>
      </c>
      <c r="R1823" t="b">
        <f t="shared" si="86"/>
        <v>0</v>
      </c>
    </row>
    <row r="1824" spans="1:18" x14ac:dyDescent="0.25">
      <c r="A1824" t="s">
        <v>1167</v>
      </c>
      <c r="B1824" t="s">
        <v>2347</v>
      </c>
      <c r="C1824" t="s">
        <v>3830</v>
      </c>
      <c r="D1824">
        <v>2.9101923659</v>
      </c>
      <c r="E1824">
        <v>6.6814183658999999</v>
      </c>
      <c r="F1824">
        <v>3.7712259999999902</v>
      </c>
      <c r="G1824">
        <v>-1.020106</v>
      </c>
      <c r="H1824">
        <v>2.7511199999999998</v>
      </c>
      <c r="I1824">
        <v>59</v>
      </c>
      <c r="J1824" t="s">
        <v>4440</v>
      </c>
      <c r="P1824" t="b">
        <f t="shared" si="84"/>
        <v>0</v>
      </c>
      <c r="Q1824" t="b">
        <f t="shared" si="85"/>
        <v>0</v>
      </c>
      <c r="R1824" t="b">
        <f t="shared" si="86"/>
        <v>0</v>
      </c>
    </row>
    <row r="1825" spans="1:18" x14ac:dyDescent="0.25">
      <c r="A1825" t="s">
        <v>4638</v>
      </c>
      <c r="B1825" t="s">
        <v>4740</v>
      </c>
      <c r="C1825" t="s">
        <v>5564</v>
      </c>
      <c r="D1825">
        <v>2.5735791874</v>
      </c>
      <c r="E1825">
        <v>6.1632381874000002</v>
      </c>
      <c r="F1825">
        <v>3.5896590000000002</v>
      </c>
      <c r="G1825">
        <v>-0.84087000000000001</v>
      </c>
      <c r="H1825">
        <v>2.7487889999999999</v>
      </c>
      <c r="I1825">
        <v>94</v>
      </c>
      <c r="J1825" t="s">
        <v>4440</v>
      </c>
      <c r="P1825" t="b">
        <f t="shared" si="84"/>
        <v>0</v>
      </c>
      <c r="Q1825" t="b">
        <f t="shared" si="85"/>
        <v>0</v>
      </c>
      <c r="R1825" t="b">
        <f t="shared" si="86"/>
        <v>0</v>
      </c>
    </row>
    <row r="1826" spans="1:18" x14ac:dyDescent="0.25">
      <c r="A1826" t="s">
        <v>5761</v>
      </c>
      <c r="B1826" t="s">
        <v>6080</v>
      </c>
      <c r="C1826" t="s">
        <v>4004</v>
      </c>
      <c r="D1826">
        <v>2.7222194137999902</v>
      </c>
      <c r="E1826">
        <v>5.7778454137999997</v>
      </c>
      <c r="F1826">
        <v>3.0556260000000002</v>
      </c>
      <c r="G1826">
        <v>-1.918768</v>
      </c>
      <c r="H1826">
        <v>1.1368579999999999</v>
      </c>
      <c r="I1826">
        <v>118</v>
      </c>
      <c r="J1826" t="s">
        <v>4440</v>
      </c>
      <c r="P1826" t="b">
        <f t="shared" si="84"/>
        <v>0</v>
      </c>
      <c r="Q1826" t="b">
        <f t="shared" si="85"/>
        <v>0</v>
      </c>
      <c r="R1826" t="b">
        <f t="shared" si="86"/>
        <v>0</v>
      </c>
    </row>
    <row r="1827" spans="1:18" x14ac:dyDescent="0.25">
      <c r="A1827" t="s">
        <v>609</v>
      </c>
      <c r="B1827" t="s">
        <v>2499</v>
      </c>
      <c r="C1827" t="s">
        <v>3976</v>
      </c>
      <c r="D1827">
        <v>3.5931022229999998</v>
      </c>
      <c r="E1827">
        <v>6.4836922230000003</v>
      </c>
      <c r="F1827">
        <v>2.89059</v>
      </c>
      <c r="G1827">
        <v>-1.188294</v>
      </c>
      <c r="H1827">
        <v>1.702296</v>
      </c>
      <c r="I1827">
        <v>276</v>
      </c>
      <c r="J1827" t="s">
        <v>4440</v>
      </c>
      <c r="P1827" t="b">
        <f t="shared" si="84"/>
        <v>0</v>
      </c>
      <c r="Q1827" t="b">
        <f t="shared" si="85"/>
        <v>0</v>
      </c>
      <c r="R1827" t="b">
        <f t="shared" si="86"/>
        <v>0</v>
      </c>
    </row>
    <row r="1828" spans="1:18" x14ac:dyDescent="0.25">
      <c r="A1828" t="s">
        <v>464</v>
      </c>
      <c r="B1828" t="s">
        <v>2805</v>
      </c>
      <c r="C1828" t="s">
        <v>4269</v>
      </c>
      <c r="D1828">
        <v>2.6594101298999901</v>
      </c>
      <c r="E1828">
        <v>5.6802091298999997</v>
      </c>
      <c r="F1828">
        <v>3.0207989999999998</v>
      </c>
      <c r="G1828">
        <v>3.5580000000000001E-2</v>
      </c>
      <c r="H1828">
        <v>3.0563790000000002</v>
      </c>
      <c r="I1828">
        <v>96</v>
      </c>
      <c r="J1828" t="s">
        <v>4440</v>
      </c>
      <c r="P1828" t="b">
        <f t="shared" si="84"/>
        <v>0</v>
      </c>
      <c r="Q1828" t="b">
        <f t="shared" si="85"/>
        <v>0</v>
      </c>
      <c r="R1828" t="b">
        <f t="shared" si="86"/>
        <v>0</v>
      </c>
    </row>
    <row r="1829" spans="1:18" x14ac:dyDescent="0.25">
      <c r="A1829" t="s">
        <v>336</v>
      </c>
      <c r="B1829" t="s">
        <v>2239</v>
      </c>
      <c r="C1829" t="s">
        <v>3724</v>
      </c>
      <c r="D1829">
        <v>3.4975086275999998</v>
      </c>
      <c r="E1829">
        <v>7.2602316275999996</v>
      </c>
      <c r="F1829">
        <v>3.7627229999999998</v>
      </c>
      <c r="G1829">
        <v>-0.95644799999999996</v>
      </c>
      <c r="H1829">
        <v>2.8062749999999999</v>
      </c>
      <c r="I1829">
        <v>51</v>
      </c>
      <c r="J1829" t="s">
        <v>4440</v>
      </c>
      <c r="P1829" t="b">
        <f t="shared" si="84"/>
        <v>0</v>
      </c>
      <c r="Q1829" t="b">
        <f t="shared" si="85"/>
        <v>0</v>
      </c>
      <c r="R1829" t="b">
        <f t="shared" si="86"/>
        <v>0</v>
      </c>
    </row>
    <row r="1830" spans="1:18" x14ac:dyDescent="0.25">
      <c r="A1830" t="s">
        <v>361</v>
      </c>
      <c r="B1830" t="s">
        <v>2372</v>
      </c>
      <c r="C1830" t="s">
        <v>3853</v>
      </c>
      <c r="D1830">
        <v>3.1255167015</v>
      </c>
      <c r="E1830">
        <v>7.0814497015000004</v>
      </c>
      <c r="F1830">
        <v>3.9559329999999999</v>
      </c>
      <c r="G1830">
        <v>-0.61630200000000002</v>
      </c>
      <c r="H1830">
        <v>3.3396309999999998</v>
      </c>
      <c r="I1830">
        <v>58</v>
      </c>
      <c r="J1830" t="s">
        <v>4440</v>
      </c>
      <c r="P1830" t="b">
        <f t="shared" si="84"/>
        <v>0</v>
      </c>
      <c r="Q1830" t="b">
        <f t="shared" si="85"/>
        <v>0</v>
      </c>
      <c r="R1830" t="b">
        <f t="shared" si="86"/>
        <v>0</v>
      </c>
    </row>
    <row r="1831" spans="1:18" x14ac:dyDescent="0.25">
      <c r="A1831" t="s">
        <v>1326</v>
      </c>
      <c r="B1831" t="s">
        <v>2293</v>
      </c>
      <c r="C1831" t="s">
        <v>3777</v>
      </c>
      <c r="D1831">
        <v>3.00172163779999</v>
      </c>
      <c r="E1831">
        <v>6.3151496377999896</v>
      </c>
      <c r="F1831">
        <v>3.313428</v>
      </c>
      <c r="G1831">
        <v>-0.62828899999999999</v>
      </c>
      <c r="H1831">
        <v>2.6851389999999999</v>
      </c>
      <c r="I1831">
        <v>47</v>
      </c>
      <c r="J1831" t="s">
        <v>4440</v>
      </c>
      <c r="P1831" t="b">
        <f t="shared" si="84"/>
        <v>0</v>
      </c>
      <c r="Q1831" t="b">
        <f t="shared" si="85"/>
        <v>0</v>
      </c>
      <c r="R1831" t="b">
        <f t="shared" si="86"/>
        <v>0</v>
      </c>
    </row>
    <row r="1832" spans="1:18" x14ac:dyDescent="0.25">
      <c r="A1832" t="s">
        <v>1163</v>
      </c>
      <c r="B1832" t="s">
        <v>1529</v>
      </c>
      <c r="C1832" t="s">
        <v>3018</v>
      </c>
      <c r="D1832">
        <v>2.8528202613000002</v>
      </c>
      <c r="E1832">
        <v>5.2129602613000001</v>
      </c>
      <c r="F1832">
        <v>2.3601399999999999</v>
      </c>
      <c r="G1832">
        <v>0.15689</v>
      </c>
      <c r="H1832">
        <v>2.5170300000000001</v>
      </c>
      <c r="I1832">
        <v>92</v>
      </c>
      <c r="J1832" t="s">
        <v>4440</v>
      </c>
      <c r="P1832" t="b">
        <f t="shared" si="84"/>
        <v>0</v>
      </c>
      <c r="Q1832" t="b">
        <f t="shared" si="85"/>
        <v>0</v>
      </c>
      <c r="R1832" t="b">
        <f t="shared" si="86"/>
        <v>0</v>
      </c>
    </row>
    <row r="1833" spans="1:18" x14ac:dyDescent="0.25">
      <c r="A1833" t="s">
        <v>1288</v>
      </c>
      <c r="B1833" t="s">
        <v>1809</v>
      </c>
      <c r="C1833" t="s">
        <v>3298</v>
      </c>
      <c r="D1833">
        <v>3.09232935269999</v>
      </c>
      <c r="E1833">
        <v>5.2221883526999999</v>
      </c>
      <c r="F1833">
        <v>2.1298590000000002</v>
      </c>
      <c r="G1833">
        <v>-0.40750900000000001</v>
      </c>
      <c r="H1833">
        <v>1.72235</v>
      </c>
      <c r="I1833">
        <v>96</v>
      </c>
      <c r="J1833" t="s">
        <v>4440</v>
      </c>
      <c r="P1833" t="b">
        <f t="shared" si="84"/>
        <v>0</v>
      </c>
      <c r="Q1833" t="b">
        <f t="shared" si="85"/>
        <v>0</v>
      </c>
      <c r="R1833" t="b">
        <f t="shared" si="86"/>
        <v>0</v>
      </c>
    </row>
    <row r="1834" spans="1:18" x14ac:dyDescent="0.25">
      <c r="A1834" t="s">
        <v>4757</v>
      </c>
      <c r="B1834" t="s">
        <v>5223</v>
      </c>
      <c r="C1834" t="s">
        <v>5224</v>
      </c>
      <c r="D1834">
        <v>4.1166330813999998</v>
      </c>
      <c r="E1834">
        <v>6.9001310813999996</v>
      </c>
      <c r="F1834">
        <v>2.7834979999999998</v>
      </c>
      <c r="G1834">
        <v>-1.192601</v>
      </c>
      <c r="H1834">
        <v>1.590897</v>
      </c>
      <c r="I1834">
        <v>100</v>
      </c>
      <c r="J1834" t="s">
        <v>4440</v>
      </c>
      <c r="P1834" t="b">
        <f t="shared" si="84"/>
        <v>0</v>
      </c>
      <c r="Q1834" t="b">
        <f t="shared" si="85"/>
        <v>0</v>
      </c>
      <c r="R1834" t="b">
        <f t="shared" si="86"/>
        <v>0</v>
      </c>
    </row>
    <row r="1835" spans="1:18" x14ac:dyDescent="0.25">
      <c r="A1835" t="s">
        <v>1469</v>
      </c>
      <c r="B1835" t="s">
        <v>2129</v>
      </c>
      <c r="C1835" t="s">
        <v>3616</v>
      </c>
      <c r="D1835">
        <v>4.1921610144999999</v>
      </c>
      <c r="E1835">
        <v>6.9366630144999997</v>
      </c>
      <c r="F1835">
        <v>2.74450199999999</v>
      </c>
      <c r="G1835">
        <v>-1.96017</v>
      </c>
      <c r="H1835">
        <v>0.78433200000000003</v>
      </c>
      <c r="I1835">
        <v>169</v>
      </c>
      <c r="J1835" t="s">
        <v>4440</v>
      </c>
      <c r="P1835" t="b">
        <f t="shared" si="84"/>
        <v>0</v>
      </c>
      <c r="Q1835" t="b">
        <f t="shared" si="85"/>
        <v>0</v>
      </c>
      <c r="R1835" t="b">
        <f t="shared" si="86"/>
        <v>0</v>
      </c>
    </row>
    <row r="1836" spans="1:18" x14ac:dyDescent="0.25">
      <c r="A1836" t="s">
        <v>4941</v>
      </c>
      <c r="B1836" t="s">
        <v>5457</v>
      </c>
      <c r="C1836" t="s">
        <v>5458</v>
      </c>
      <c r="D1836">
        <v>3.0195533288999998</v>
      </c>
      <c r="E1836">
        <v>6.8799183288999997</v>
      </c>
      <c r="F1836">
        <v>3.8603649999999998</v>
      </c>
      <c r="G1836">
        <v>-2.6751969999999998</v>
      </c>
      <c r="H1836">
        <v>1.185168</v>
      </c>
      <c r="I1836">
        <v>46</v>
      </c>
      <c r="J1836" t="s">
        <v>4440</v>
      </c>
      <c r="P1836" t="b">
        <f t="shared" si="84"/>
        <v>0</v>
      </c>
      <c r="Q1836" t="b">
        <f t="shared" si="85"/>
        <v>0</v>
      </c>
      <c r="R1836" t="b">
        <f t="shared" si="86"/>
        <v>0</v>
      </c>
    </row>
    <row r="1837" spans="1:18" x14ac:dyDescent="0.25">
      <c r="A1837" t="s">
        <v>647</v>
      </c>
      <c r="B1837" t="s">
        <v>1876</v>
      </c>
      <c r="C1837" t="s">
        <v>3365</v>
      </c>
      <c r="D1837">
        <v>3.1243611270999998</v>
      </c>
      <c r="E1837">
        <v>7.0291021270999998</v>
      </c>
      <c r="F1837">
        <v>3.904741</v>
      </c>
      <c r="G1837">
        <v>-2.134099</v>
      </c>
      <c r="H1837">
        <v>1.770642</v>
      </c>
      <c r="I1837">
        <v>55</v>
      </c>
      <c r="J1837" t="s">
        <v>4440</v>
      </c>
      <c r="P1837" t="b">
        <f t="shared" si="84"/>
        <v>0</v>
      </c>
      <c r="Q1837" t="b">
        <f t="shared" si="85"/>
        <v>0</v>
      </c>
      <c r="R1837" t="b">
        <f t="shared" si="86"/>
        <v>0</v>
      </c>
    </row>
    <row r="1838" spans="1:18" x14ac:dyDescent="0.25">
      <c r="A1838" t="s">
        <v>861</v>
      </c>
      <c r="B1838" t="s">
        <v>2020</v>
      </c>
      <c r="C1838" t="s">
        <v>3509</v>
      </c>
      <c r="D1838">
        <v>2.9267107951</v>
      </c>
      <c r="E1838">
        <v>5.4115557951</v>
      </c>
      <c r="F1838">
        <v>2.484845</v>
      </c>
      <c r="G1838">
        <v>0.77071900000000004</v>
      </c>
      <c r="H1838">
        <v>3.2555640000000001</v>
      </c>
      <c r="I1838">
        <v>26</v>
      </c>
      <c r="J1838" t="s">
        <v>4440</v>
      </c>
      <c r="P1838" t="b">
        <f t="shared" si="84"/>
        <v>0</v>
      </c>
      <c r="Q1838" t="b">
        <f t="shared" si="85"/>
        <v>0</v>
      </c>
      <c r="R1838" t="b">
        <f t="shared" si="86"/>
        <v>0</v>
      </c>
    </row>
    <row r="1839" spans="1:18" x14ac:dyDescent="0.25">
      <c r="A1839" t="s">
        <v>4629</v>
      </c>
      <c r="B1839" t="s">
        <v>4678</v>
      </c>
      <c r="C1839" t="s">
        <v>5154</v>
      </c>
      <c r="D1839">
        <v>2.1436175261999999</v>
      </c>
      <c r="E1839">
        <v>6.3552445261999999</v>
      </c>
      <c r="F1839">
        <v>4.211627</v>
      </c>
      <c r="G1839">
        <v>-0.48911700000000002</v>
      </c>
      <c r="H1839">
        <v>3.7225100000000002</v>
      </c>
      <c r="I1839">
        <v>55</v>
      </c>
      <c r="J1839" t="s">
        <v>4440</v>
      </c>
      <c r="P1839" t="b">
        <f t="shared" si="84"/>
        <v>0</v>
      </c>
      <c r="Q1839" t="b">
        <f t="shared" si="85"/>
        <v>0</v>
      </c>
      <c r="R1839" t="b">
        <f t="shared" si="86"/>
        <v>0</v>
      </c>
    </row>
    <row r="1840" spans="1:18" x14ac:dyDescent="0.25">
      <c r="A1840" t="s">
        <v>1153</v>
      </c>
      <c r="B1840" t="s">
        <v>2838</v>
      </c>
      <c r="C1840" t="s">
        <v>4302</v>
      </c>
      <c r="D1840">
        <v>2.6928167827</v>
      </c>
      <c r="E1840">
        <v>6.6034877827000003</v>
      </c>
      <c r="F1840">
        <v>3.9106709999999998</v>
      </c>
      <c r="G1840">
        <v>-1.445845</v>
      </c>
      <c r="H1840">
        <v>2.464826</v>
      </c>
      <c r="I1840">
        <v>180</v>
      </c>
      <c r="J1840" t="s">
        <v>4440</v>
      </c>
      <c r="P1840" t="b">
        <f t="shared" si="84"/>
        <v>0</v>
      </c>
      <c r="Q1840" t="b">
        <f t="shared" si="85"/>
        <v>0</v>
      </c>
      <c r="R1840" t="b">
        <f t="shared" si="86"/>
        <v>0</v>
      </c>
    </row>
    <row r="1841" spans="1:18" x14ac:dyDescent="0.25">
      <c r="A1841" t="s">
        <v>948</v>
      </c>
      <c r="B1841" t="s">
        <v>1897</v>
      </c>
      <c r="C1841" t="s">
        <v>3386</v>
      </c>
      <c r="D1841">
        <v>3.9907108494000001</v>
      </c>
      <c r="E1841">
        <v>8.2886728493999993</v>
      </c>
      <c r="F1841">
        <v>4.2979620000000001</v>
      </c>
      <c r="G1841">
        <v>-3.2325430000000002</v>
      </c>
      <c r="H1841">
        <v>1.0654189999999999</v>
      </c>
      <c r="I1841">
        <v>84</v>
      </c>
      <c r="J1841" t="s">
        <v>4440</v>
      </c>
      <c r="P1841" t="b">
        <f t="shared" si="84"/>
        <v>0</v>
      </c>
      <c r="Q1841" t="b">
        <f t="shared" si="85"/>
        <v>0</v>
      </c>
      <c r="R1841" t="b">
        <f t="shared" si="86"/>
        <v>0</v>
      </c>
    </row>
    <row r="1842" spans="1:18" x14ac:dyDescent="0.25">
      <c r="A1842" t="s">
        <v>4965</v>
      </c>
      <c r="B1842" t="s">
        <v>5344</v>
      </c>
      <c r="C1842" t="s">
        <v>5345</v>
      </c>
      <c r="D1842">
        <v>3.2135728479000001</v>
      </c>
      <c r="E1842">
        <v>6.1151968479000001</v>
      </c>
      <c r="F1842">
        <v>2.901624</v>
      </c>
      <c r="G1842">
        <v>-2.3926989999999999</v>
      </c>
      <c r="H1842">
        <v>0.50892499999999996</v>
      </c>
      <c r="I1842">
        <v>86</v>
      </c>
      <c r="J1842" t="s">
        <v>4440</v>
      </c>
      <c r="P1842" t="b">
        <f t="shared" si="84"/>
        <v>0</v>
      </c>
      <c r="Q1842" t="b">
        <f t="shared" si="85"/>
        <v>0</v>
      </c>
      <c r="R1842" t="b">
        <f t="shared" si="86"/>
        <v>0</v>
      </c>
    </row>
    <row r="1843" spans="1:18" x14ac:dyDescent="0.25">
      <c r="A1843" t="s">
        <v>288</v>
      </c>
      <c r="B1843" t="s">
        <v>2944</v>
      </c>
      <c r="C1843" t="s">
        <v>4401</v>
      </c>
      <c r="D1843">
        <v>1.3868540087000001</v>
      </c>
      <c r="E1843">
        <v>4.7780830087000004</v>
      </c>
      <c r="F1843">
        <v>3.3912289999999898</v>
      </c>
      <c r="G1843">
        <v>0.77072499999999999</v>
      </c>
      <c r="H1843">
        <v>4.1619539999999997</v>
      </c>
      <c r="I1843">
        <v>54</v>
      </c>
      <c r="J1843" t="s">
        <v>4440</v>
      </c>
      <c r="P1843" t="b">
        <f t="shared" si="84"/>
        <v>0</v>
      </c>
      <c r="Q1843" t="b">
        <f t="shared" si="85"/>
        <v>0</v>
      </c>
      <c r="R1843" t="b">
        <f t="shared" si="86"/>
        <v>0</v>
      </c>
    </row>
    <row r="1844" spans="1:18" x14ac:dyDescent="0.25">
      <c r="A1844" t="s">
        <v>709</v>
      </c>
      <c r="B1844" t="s">
        <v>2642</v>
      </c>
      <c r="C1844" t="s">
        <v>4112</v>
      </c>
      <c r="D1844">
        <v>2.7187155829999998</v>
      </c>
      <c r="E1844">
        <v>5.063534583</v>
      </c>
      <c r="F1844">
        <v>2.3448190000000002</v>
      </c>
      <c r="G1844">
        <v>-0.29141400000000001</v>
      </c>
      <c r="H1844">
        <v>2.0534050000000001</v>
      </c>
      <c r="I1844">
        <v>184</v>
      </c>
      <c r="J1844" t="s">
        <v>4440</v>
      </c>
      <c r="P1844" t="b">
        <f t="shared" si="84"/>
        <v>0</v>
      </c>
      <c r="Q1844" t="b">
        <f t="shared" si="85"/>
        <v>0</v>
      </c>
      <c r="R1844" t="b">
        <f t="shared" si="86"/>
        <v>0</v>
      </c>
    </row>
    <row r="1845" spans="1:18" x14ac:dyDescent="0.25">
      <c r="A1845" t="s">
        <v>456</v>
      </c>
      <c r="B1845" t="s">
        <v>2580</v>
      </c>
      <c r="C1845" t="s">
        <v>4055</v>
      </c>
      <c r="D1845">
        <v>2.5164429472999998</v>
      </c>
      <c r="E1845">
        <v>6.9760359472999998</v>
      </c>
      <c r="F1845">
        <v>4.4595929999999999</v>
      </c>
      <c r="G1845">
        <v>-0.88640300000000005</v>
      </c>
      <c r="H1845">
        <v>3.5731899999999999</v>
      </c>
      <c r="I1845">
        <v>60</v>
      </c>
      <c r="J1845" t="s">
        <v>4440</v>
      </c>
      <c r="P1845" t="b">
        <f t="shared" si="84"/>
        <v>0</v>
      </c>
      <c r="Q1845" t="b">
        <f t="shared" si="85"/>
        <v>0</v>
      </c>
      <c r="R1845" t="b">
        <f t="shared" si="86"/>
        <v>0</v>
      </c>
    </row>
    <row r="1846" spans="1:18" x14ac:dyDescent="0.25">
      <c r="A1846" t="s">
        <v>4942</v>
      </c>
      <c r="B1846" t="s">
        <v>5556</v>
      </c>
      <c r="C1846" t="s">
        <v>5557</v>
      </c>
      <c r="D1846">
        <v>3.641644656</v>
      </c>
      <c r="E1846">
        <v>7.2387226560000002</v>
      </c>
      <c r="F1846">
        <v>3.59707799999999</v>
      </c>
      <c r="G1846">
        <v>-0.70841100000000001</v>
      </c>
      <c r="H1846">
        <v>2.8886669999999999</v>
      </c>
      <c r="I1846">
        <v>86</v>
      </c>
      <c r="J1846" t="s">
        <v>4440</v>
      </c>
      <c r="P1846" t="b">
        <f t="shared" si="84"/>
        <v>0</v>
      </c>
      <c r="Q1846" t="b">
        <f t="shared" si="85"/>
        <v>0</v>
      </c>
      <c r="R1846" t="b">
        <f t="shared" si="86"/>
        <v>0</v>
      </c>
    </row>
    <row r="1847" spans="1:18" x14ac:dyDescent="0.25">
      <c r="A1847" t="s">
        <v>5871</v>
      </c>
      <c r="B1847" t="s">
        <v>6190</v>
      </c>
      <c r="C1847" t="s">
        <v>6483</v>
      </c>
      <c r="D1847">
        <v>3.6303664698999998</v>
      </c>
      <c r="E1847">
        <v>7.0447714698999997</v>
      </c>
      <c r="F1847">
        <v>3.4144049999999999</v>
      </c>
      <c r="G1847">
        <v>-0.97210200000000002</v>
      </c>
      <c r="H1847">
        <v>2.4423029999999999</v>
      </c>
      <c r="I1847">
        <v>70</v>
      </c>
      <c r="J1847" t="s">
        <v>4440</v>
      </c>
      <c r="P1847" t="b">
        <f t="shared" si="84"/>
        <v>0</v>
      </c>
      <c r="Q1847" t="b">
        <f t="shared" si="85"/>
        <v>0</v>
      </c>
      <c r="R1847" t="b">
        <f t="shared" si="86"/>
        <v>0</v>
      </c>
    </row>
    <row r="1848" spans="1:18" x14ac:dyDescent="0.25">
      <c r="A1848" t="s">
        <v>625</v>
      </c>
      <c r="B1848" t="s">
        <v>1906</v>
      </c>
      <c r="C1848" t="s">
        <v>3395</v>
      </c>
      <c r="D1848">
        <v>2.2653120197999899</v>
      </c>
      <c r="E1848">
        <v>5.6908240197999902</v>
      </c>
      <c r="F1848">
        <v>3.4255119999999999</v>
      </c>
      <c r="G1848">
        <v>-1.625651</v>
      </c>
      <c r="H1848">
        <v>1.7998609999999999</v>
      </c>
      <c r="I1848">
        <v>61</v>
      </c>
      <c r="J1848" t="s">
        <v>4440</v>
      </c>
      <c r="P1848" t="b">
        <f t="shared" si="84"/>
        <v>0</v>
      </c>
      <c r="Q1848" t="b">
        <f t="shared" si="85"/>
        <v>0</v>
      </c>
      <c r="R1848" t="b">
        <f t="shared" si="86"/>
        <v>0</v>
      </c>
    </row>
    <row r="1849" spans="1:18" x14ac:dyDescent="0.25">
      <c r="A1849" t="s">
        <v>5699</v>
      </c>
      <c r="B1849" t="s">
        <v>6018</v>
      </c>
      <c r="C1849" t="s">
        <v>6320</v>
      </c>
      <c r="D1849">
        <v>2.9647954334</v>
      </c>
      <c r="E1849">
        <v>7.1075794333999998</v>
      </c>
      <c r="F1849">
        <v>4.1427839999999998</v>
      </c>
      <c r="G1849">
        <v>-2.877777</v>
      </c>
      <c r="H1849">
        <v>1.265007</v>
      </c>
      <c r="I1849">
        <v>172</v>
      </c>
      <c r="J1849" t="s">
        <v>4440</v>
      </c>
      <c r="P1849" t="b">
        <f t="shared" si="84"/>
        <v>0</v>
      </c>
      <c r="Q1849" t="b">
        <f t="shared" si="85"/>
        <v>0</v>
      </c>
      <c r="R1849" t="b">
        <f t="shared" si="86"/>
        <v>0</v>
      </c>
    </row>
    <row r="1850" spans="1:18" x14ac:dyDescent="0.25">
      <c r="A1850" t="s">
        <v>1215</v>
      </c>
      <c r="B1850" t="s">
        <v>2822</v>
      </c>
      <c r="C1850" t="s">
        <v>4286</v>
      </c>
      <c r="D1850">
        <v>3.5699571371999999</v>
      </c>
      <c r="E1850">
        <v>5.7466731372000002</v>
      </c>
      <c r="F1850">
        <v>2.1767159999999999</v>
      </c>
      <c r="G1850">
        <v>0.30708299999999999</v>
      </c>
      <c r="H1850">
        <v>2.4837989999999999</v>
      </c>
      <c r="I1850">
        <v>84</v>
      </c>
      <c r="J1850" t="s">
        <v>4440</v>
      </c>
      <c r="P1850" t="b">
        <f t="shared" si="84"/>
        <v>1</v>
      </c>
      <c r="Q1850" t="b">
        <f t="shared" si="85"/>
        <v>1</v>
      </c>
      <c r="R1850" t="b">
        <f t="shared" si="86"/>
        <v>0</v>
      </c>
    </row>
    <row r="1851" spans="1:18" x14ac:dyDescent="0.25">
      <c r="A1851" t="s">
        <v>1051</v>
      </c>
      <c r="B1851" t="s">
        <v>1532</v>
      </c>
      <c r="C1851" t="s">
        <v>3021</v>
      </c>
      <c r="D1851">
        <v>3.2637077520000002</v>
      </c>
      <c r="E1851">
        <v>5.6944207520000001</v>
      </c>
      <c r="F1851">
        <v>2.4307129999999999</v>
      </c>
      <c r="G1851">
        <v>0.12024</v>
      </c>
      <c r="H1851">
        <v>2.5509529999999998</v>
      </c>
      <c r="I1851">
        <v>93</v>
      </c>
      <c r="J1851" t="s">
        <v>4440</v>
      </c>
      <c r="P1851" t="b">
        <f t="shared" si="84"/>
        <v>1</v>
      </c>
      <c r="Q1851" t="b">
        <f t="shared" si="85"/>
        <v>1</v>
      </c>
      <c r="R1851" t="b">
        <f t="shared" si="86"/>
        <v>1</v>
      </c>
    </row>
    <row r="1852" spans="1:18" x14ac:dyDescent="0.25">
      <c r="A1852" t="s">
        <v>591</v>
      </c>
      <c r="B1852" t="s">
        <v>2307</v>
      </c>
      <c r="C1852" t="s">
        <v>3790</v>
      </c>
      <c r="D1852">
        <v>3.4906134832000002</v>
      </c>
      <c r="E1852">
        <v>5.4998934832000002</v>
      </c>
      <c r="F1852">
        <v>2.00928</v>
      </c>
      <c r="G1852">
        <v>-2.8877760000000001</v>
      </c>
      <c r="H1852">
        <v>-0.87849600000000005</v>
      </c>
      <c r="I1852">
        <v>312</v>
      </c>
      <c r="J1852" t="s">
        <v>4440</v>
      </c>
      <c r="P1852" t="b">
        <f t="shared" si="84"/>
        <v>0</v>
      </c>
      <c r="Q1852" t="b">
        <f t="shared" si="85"/>
        <v>0</v>
      </c>
      <c r="R1852" t="b">
        <f t="shared" si="86"/>
        <v>0</v>
      </c>
    </row>
    <row r="1853" spans="1:18" x14ac:dyDescent="0.25">
      <c r="A1853" t="s">
        <v>454</v>
      </c>
      <c r="B1853" t="s">
        <v>1776</v>
      </c>
      <c r="C1853" t="s">
        <v>3265</v>
      </c>
      <c r="D1853">
        <v>2.5409900876999898</v>
      </c>
      <c r="E1853">
        <v>5.6363270876999998</v>
      </c>
      <c r="F1853">
        <v>3.0953369999999998</v>
      </c>
      <c r="G1853">
        <v>-0.35328900000000002</v>
      </c>
      <c r="H1853">
        <v>2.742048</v>
      </c>
      <c r="I1853">
        <v>109</v>
      </c>
      <c r="J1853" t="s">
        <v>4440</v>
      </c>
      <c r="P1853" t="b">
        <f t="shared" si="84"/>
        <v>0</v>
      </c>
      <c r="Q1853" t="b">
        <f t="shared" si="85"/>
        <v>0</v>
      </c>
      <c r="R1853" t="b">
        <f t="shared" si="86"/>
        <v>0</v>
      </c>
    </row>
    <row r="1854" spans="1:18" x14ac:dyDescent="0.25">
      <c r="A1854" t="s">
        <v>5880</v>
      </c>
      <c r="B1854" t="s">
        <v>6199</v>
      </c>
      <c r="C1854" t="s">
        <v>6492</v>
      </c>
      <c r="D1854">
        <v>2.7333847793999899</v>
      </c>
      <c r="E1854">
        <v>6.5083667793999904</v>
      </c>
      <c r="F1854">
        <v>3.7749820000000001</v>
      </c>
      <c r="G1854">
        <v>-1.1932290000000001</v>
      </c>
      <c r="H1854">
        <v>2.581753</v>
      </c>
      <c r="I1854">
        <v>82</v>
      </c>
      <c r="J1854" t="s">
        <v>4440</v>
      </c>
      <c r="P1854" t="b">
        <f t="shared" si="84"/>
        <v>0</v>
      </c>
      <c r="Q1854" t="b">
        <f t="shared" si="85"/>
        <v>0</v>
      </c>
      <c r="R1854" t="b">
        <f t="shared" si="86"/>
        <v>0</v>
      </c>
    </row>
    <row r="1855" spans="1:18" x14ac:dyDescent="0.25">
      <c r="A1855" t="s">
        <v>1485</v>
      </c>
      <c r="B1855" t="s">
        <v>1660</v>
      </c>
      <c r="C1855" t="s">
        <v>3149</v>
      </c>
      <c r="D1855">
        <v>2.0610686481</v>
      </c>
      <c r="E1855">
        <v>6.0403416481000001</v>
      </c>
      <c r="F1855">
        <v>3.9792730000000001</v>
      </c>
      <c r="G1855">
        <v>-1.3506039999999999</v>
      </c>
      <c r="H1855">
        <v>2.6286689999999999</v>
      </c>
      <c r="I1855">
        <v>306</v>
      </c>
      <c r="J1855" t="s">
        <v>4440</v>
      </c>
      <c r="P1855" t="b">
        <f t="shared" si="84"/>
        <v>0</v>
      </c>
      <c r="Q1855" t="b">
        <f t="shared" si="85"/>
        <v>0</v>
      </c>
      <c r="R1855" t="b">
        <f t="shared" si="86"/>
        <v>0</v>
      </c>
    </row>
    <row r="1856" spans="1:18" x14ac:dyDescent="0.25">
      <c r="A1856" t="s">
        <v>1361</v>
      </c>
      <c r="B1856" t="s">
        <v>1792</v>
      </c>
      <c r="C1856" t="s">
        <v>3281</v>
      </c>
      <c r="D1856">
        <v>2.4485020776000002</v>
      </c>
      <c r="E1856">
        <v>6.4371800775999999</v>
      </c>
      <c r="F1856">
        <v>3.9886780000000002</v>
      </c>
      <c r="G1856">
        <v>-1.319404</v>
      </c>
      <c r="H1856">
        <v>2.6692740000000001</v>
      </c>
      <c r="I1856">
        <v>84</v>
      </c>
      <c r="J1856" t="s">
        <v>4440</v>
      </c>
      <c r="P1856" t="b">
        <f t="shared" si="84"/>
        <v>0</v>
      </c>
      <c r="Q1856" t="b">
        <f t="shared" si="85"/>
        <v>0</v>
      </c>
      <c r="R1856" t="b">
        <f t="shared" si="86"/>
        <v>0</v>
      </c>
    </row>
    <row r="1857" spans="1:18" x14ac:dyDescent="0.25">
      <c r="A1857" t="s">
        <v>368</v>
      </c>
      <c r="B1857" t="s">
        <v>2163</v>
      </c>
      <c r="C1857" t="s">
        <v>3650</v>
      </c>
      <c r="D1857">
        <v>2.9439096650999899</v>
      </c>
      <c r="E1857">
        <v>5.4466616650999997</v>
      </c>
      <c r="F1857">
        <v>2.5027520000000001</v>
      </c>
      <c r="G1857">
        <v>-0.33757300000000001</v>
      </c>
      <c r="H1857">
        <v>2.1651790000000002</v>
      </c>
      <c r="I1857">
        <v>88</v>
      </c>
      <c r="J1857" t="s">
        <v>4440</v>
      </c>
      <c r="P1857" t="b">
        <f t="shared" si="84"/>
        <v>0</v>
      </c>
      <c r="Q1857" t="b">
        <f t="shared" si="85"/>
        <v>0</v>
      </c>
      <c r="R1857" t="b">
        <f t="shared" si="86"/>
        <v>0</v>
      </c>
    </row>
    <row r="1858" spans="1:18" x14ac:dyDescent="0.25">
      <c r="A1858" t="s">
        <v>147</v>
      </c>
      <c r="B1858" t="s">
        <v>2316</v>
      </c>
      <c r="C1858" t="s">
        <v>3799</v>
      </c>
      <c r="D1858">
        <v>2.8116289993999999</v>
      </c>
      <c r="E1858">
        <v>6.1903239994000003</v>
      </c>
      <c r="F1858">
        <v>3.378695</v>
      </c>
      <c r="G1858">
        <v>-1.0093540000000001</v>
      </c>
      <c r="H1858">
        <v>2.3693409999999999</v>
      </c>
      <c r="I1858">
        <v>84</v>
      </c>
      <c r="J1858" t="s">
        <v>4440</v>
      </c>
      <c r="P1858" t="b">
        <f t="shared" si="84"/>
        <v>0</v>
      </c>
      <c r="Q1858" t="b">
        <f t="shared" si="85"/>
        <v>0</v>
      </c>
      <c r="R1858" t="b">
        <f t="shared" si="86"/>
        <v>0</v>
      </c>
    </row>
    <row r="1859" spans="1:18" x14ac:dyDescent="0.25">
      <c r="A1859" t="s">
        <v>382</v>
      </c>
      <c r="B1859" t="s">
        <v>1504</v>
      </c>
      <c r="C1859" t="s">
        <v>2993</v>
      </c>
      <c r="D1859">
        <v>3.6594196215999899</v>
      </c>
      <c r="E1859">
        <v>5.7478186215999996</v>
      </c>
      <c r="F1859">
        <v>2.0883989999999999</v>
      </c>
      <c r="G1859">
        <v>0.28877000000000003</v>
      </c>
      <c r="H1859">
        <v>2.3771689999999999</v>
      </c>
      <c r="I1859">
        <v>30</v>
      </c>
      <c r="J1859" t="s">
        <v>4440</v>
      </c>
      <c r="P1859" t="b">
        <f t="shared" ref="P1859:P1922" si="87">IF(AND($M$5 &lt; -D1859, $M$4 &gt; -E1859, F1859 &gt; 1.9, F1859 &lt; 2.5), TRUE, FALSE)</f>
        <v>1</v>
      </c>
      <c r="Q1859" t="b">
        <f t="shared" ref="Q1859:Q1922" si="88">IF(AND($M$6 &lt; -D1859, $M$4 &gt; -E1859, F1859 &gt; 1.9, F1859 &lt; 2.5), TRUE, FALSE)</f>
        <v>0</v>
      </c>
      <c r="R1859" t="b">
        <f t="shared" ref="R1859:R1922" si="89">IF(AND($M$7 &lt; -D1859, $M$4 &gt; -E1859, F1859 &gt; 1.9, F1859 &lt; 2.5), TRUE, FALSE)</f>
        <v>0</v>
      </c>
    </row>
    <row r="1860" spans="1:18" x14ac:dyDescent="0.25">
      <c r="A1860" t="s">
        <v>607</v>
      </c>
      <c r="B1860" t="s">
        <v>2375</v>
      </c>
      <c r="C1860" t="s">
        <v>3856</v>
      </c>
      <c r="D1860">
        <v>1.6810307082</v>
      </c>
      <c r="E1860">
        <v>5.3489937082000001</v>
      </c>
      <c r="F1860">
        <v>3.6679629999999999</v>
      </c>
      <c r="G1860">
        <v>-1.307458</v>
      </c>
      <c r="H1860">
        <v>2.3605049999999999</v>
      </c>
      <c r="I1860">
        <v>230</v>
      </c>
      <c r="J1860" t="s">
        <v>4440</v>
      </c>
      <c r="P1860" t="b">
        <f t="shared" si="87"/>
        <v>0</v>
      </c>
      <c r="Q1860" t="b">
        <f t="shared" si="88"/>
        <v>0</v>
      </c>
      <c r="R1860" t="b">
        <f t="shared" si="89"/>
        <v>0</v>
      </c>
    </row>
    <row r="1861" spans="1:18" x14ac:dyDescent="0.25">
      <c r="A1861" t="s">
        <v>1486</v>
      </c>
      <c r="B1861" t="s">
        <v>2513</v>
      </c>
      <c r="C1861" t="s">
        <v>3989</v>
      </c>
      <c r="D1861">
        <v>4.6731545639999998</v>
      </c>
      <c r="E1861">
        <v>8.6707585639999998</v>
      </c>
      <c r="F1861">
        <v>3.9976039999999999</v>
      </c>
      <c r="G1861">
        <v>-3.203554</v>
      </c>
      <c r="H1861">
        <v>0.79405000000000003</v>
      </c>
      <c r="I1861">
        <v>132</v>
      </c>
      <c r="J1861" t="s">
        <v>4440</v>
      </c>
      <c r="P1861" t="b">
        <f t="shared" si="87"/>
        <v>0</v>
      </c>
      <c r="Q1861" t="b">
        <f t="shared" si="88"/>
        <v>0</v>
      </c>
      <c r="R1861" t="b">
        <f t="shared" si="89"/>
        <v>0</v>
      </c>
    </row>
    <row r="1862" spans="1:18" x14ac:dyDescent="0.25">
      <c r="A1862" t="s">
        <v>78</v>
      </c>
      <c r="B1862" t="s">
        <v>2401</v>
      </c>
      <c r="C1862" t="s">
        <v>3882</v>
      </c>
      <c r="D1862">
        <v>2.7964243378</v>
      </c>
      <c r="E1862">
        <v>6.5246403378000002</v>
      </c>
      <c r="F1862">
        <v>3.7282160000000002</v>
      </c>
      <c r="G1862">
        <v>-1.2088380000000001</v>
      </c>
      <c r="H1862">
        <v>2.5193780000000001</v>
      </c>
      <c r="I1862">
        <v>63</v>
      </c>
      <c r="J1862" t="s">
        <v>4440</v>
      </c>
      <c r="P1862" t="b">
        <f t="shared" si="87"/>
        <v>0</v>
      </c>
      <c r="Q1862" t="b">
        <f t="shared" si="88"/>
        <v>0</v>
      </c>
      <c r="R1862" t="b">
        <f t="shared" si="89"/>
        <v>0</v>
      </c>
    </row>
    <row r="1863" spans="1:18" x14ac:dyDescent="0.25">
      <c r="A1863" t="s">
        <v>551</v>
      </c>
      <c r="B1863" t="s">
        <v>2400</v>
      </c>
      <c r="C1863" t="s">
        <v>3881</v>
      </c>
      <c r="D1863">
        <v>1.09907019899999</v>
      </c>
      <c r="E1863">
        <v>5.5248961989999996</v>
      </c>
      <c r="F1863">
        <v>4.4258259999999998</v>
      </c>
      <c r="G1863">
        <v>-0.36707600000000001</v>
      </c>
      <c r="H1863">
        <v>4.0587499999999999</v>
      </c>
      <c r="I1863">
        <v>87</v>
      </c>
      <c r="J1863" t="s">
        <v>4440</v>
      </c>
      <c r="P1863" t="b">
        <f t="shared" si="87"/>
        <v>0</v>
      </c>
      <c r="Q1863" t="b">
        <f t="shared" si="88"/>
        <v>0</v>
      </c>
      <c r="R1863" t="b">
        <f t="shared" si="89"/>
        <v>0</v>
      </c>
    </row>
    <row r="1864" spans="1:18" x14ac:dyDescent="0.25">
      <c r="A1864" t="s">
        <v>343</v>
      </c>
      <c r="B1864" t="s">
        <v>2037</v>
      </c>
      <c r="C1864" t="s">
        <v>3526</v>
      </c>
      <c r="D1864">
        <v>4.0517780944000004</v>
      </c>
      <c r="E1864">
        <v>7.1756040943999997</v>
      </c>
      <c r="F1864">
        <v>3.1238260000000002</v>
      </c>
      <c r="G1864">
        <v>-1.522877</v>
      </c>
      <c r="H1864">
        <v>1.600949</v>
      </c>
      <c r="I1864">
        <v>90</v>
      </c>
      <c r="J1864" t="s">
        <v>4440</v>
      </c>
      <c r="P1864" t="b">
        <f t="shared" si="87"/>
        <v>0</v>
      </c>
      <c r="Q1864" t="b">
        <f t="shared" si="88"/>
        <v>0</v>
      </c>
      <c r="R1864" t="b">
        <f t="shared" si="89"/>
        <v>0</v>
      </c>
    </row>
    <row r="1865" spans="1:18" x14ac:dyDescent="0.25">
      <c r="A1865" t="s">
        <v>1262</v>
      </c>
      <c r="B1865" t="s">
        <v>1510</v>
      </c>
      <c r="C1865" t="s">
        <v>2999</v>
      </c>
      <c r="D1865">
        <v>2.6348180369999898</v>
      </c>
      <c r="E1865">
        <v>6.5019900369999997</v>
      </c>
      <c r="F1865">
        <v>3.8671720000000001</v>
      </c>
      <c r="G1865">
        <v>-0.77833200000000002</v>
      </c>
      <c r="H1865">
        <v>3.0888399999999998</v>
      </c>
      <c r="I1865">
        <v>74</v>
      </c>
      <c r="J1865" t="s">
        <v>4440</v>
      </c>
      <c r="P1865" t="b">
        <f t="shared" si="87"/>
        <v>0</v>
      </c>
      <c r="Q1865" t="b">
        <f t="shared" si="88"/>
        <v>0</v>
      </c>
      <c r="R1865" t="b">
        <f t="shared" si="89"/>
        <v>0</v>
      </c>
    </row>
    <row r="1866" spans="1:18" x14ac:dyDescent="0.25">
      <c r="A1866" t="s">
        <v>4816</v>
      </c>
      <c r="B1866" t="s">
        <v>5125</v>
      </c>
      <c r="C1866" t="s">
        <v>5126</v>
      </c>
      <c r="D1866">
        <v>3.6180483509000001</v>
      </c>
      <c r="E1866">
        <v>5.6153843509000003</v>
      </c>
      <c r="F1866">
        <v>1.997336</v>
      </c>
      <c r="G1866">
        <v>-0.40516600000000003</v>
      </c>
      <c r="H1866">
        <v>1.5921700000000001</v>
      </c>
      <c r="I1866">
        <v>50</v>
      </c>
      <c r="J1866" t="s">
        <v>4440</v>
      </c>
      <c r="P1866" t="b">
        <f t="shared" si="87"/>
        <v>0</v>
      </c>
      <c r="Q1866" t="b">
        <f t="shared" si="88"/>
        <v>0</v>
      </c>
      <c r="R1866" t="b">
        <f t="shared" si="89"/>
        <v>0</v>
      </c>
    </row>
    <row r="1867" spans="1:18" x14ac:dyDescent="0.25">
      <c r="A1867" t="s">
        <v>756</v>
      </c>
      <c r="B1867" t="s">
        <v>2529</v>
      </c>
      <c r="C1867" t="s">
        <v>4005</v>
      </c>
      <c r="D1867">
        <v>3.2842018666000001</v>
      </c>
      <c r="E1867">
        <v>7.5513148666000003</v>
      </c>
      <c r="F1867">
        <v>4.2671130000000002</v>
      </c>
      <c r="G1867">
        <v>-1.2386539999999999</v>
      </c>
      <c r="H1867">
        <v>3.0284589999999998</v>
      </c>
      <c r="I1867">
        <v>61</v>
      </c>
      <c r="J1867" t="s">
        <v>4440</v>
      </c>
      <c r="P1867" t="b">
        <f t="shared" si="87"/>
        <v>0</v>
      </c>
      <c r="Q1867" t="b">
        <f t="shared" si="88"/>
        <v>0</v>
      </c>
      <c r="R1867" t="b">
        <f t="shared" si="89"/>
        <v>0</v>
      </c>
    </row>
    <row r="1868" spans="1:18" x14ac:dyDescent="0.25">
      <c r="A1868" t="s">
        <v>1086</v>
      </c>
      <c r="B1868" t="s">
        <v>2598</v>
      </c>
      <c r="C1868" t="s">
        <v>4071</v>
      </c>
      <c r="D1868">
        <v>3.8973595606</v>
      </c>
      <c r="E1868">
        <v>6.0149995605999997</v>
      </c>
      <c r="F1868">
        <v>2.11763999999999</v>
      </c>
      <c r="G1868">
        <v>-0.51820999999999995</v>
      </c>
      <c r="H1868">
        <v>1.5994299999999999</v>
      </c>
      <c r="I1868">
        <v>25</v>
      </c>
      <c r="J1868" t="s">
        <v>4440</v>
      </c>
      <c r="P1868" t="b">
        <f t="shared" si="87"/>
        <v>0</v>
      </c>
      <c r="Q1868" t="b">
        <f t="shared" si="88"/>
        <v>0</v>
      </c>
      <c r="R1868" t="b">
        <f t="shared" si="89"/>
        <v>0</v>
      </c>
    </row>
    <row r="1869" spans="1:18" x14ac:dyDescent="0.25">
      <c r="A1869" t="s">
        <v>690</v>
      </c>
      <c r="B1869" t="s">
        <v>2673</v>
      </c>
      <c r="C1869" t="s">
        <v>4143</v>
      </c>
      <c r="D1869">
        <v>3.8110048586999898</v>
      </c>
      <c r="E1869">
        <v>5.9334958586999997</v>
      </c>
      <c r="F1869">
        <v>2.1224910000000001</v>
      </c>
      <c r="G1869">
        <v>-0.60400500000000001</v>
      </c>
      <c r="H1869">
        <v>1.518486</v>
      </c>
      <c r="I1869">
        <v>90</v>
      </c>
      <c r="J1869" t="s">
        <v>4440</v>
      </c>
      <c r="P1869" t="b">
        <f t="shared" si="87"/>
        <v>0</v>
      </c>
      <c r="Q1869" t="b">
        <f t="shared" si="88"/>
        <v>0</v>
      </c>
      <c r="R1869" t="b">
        <f t="shared" si="89"/>
        <v>0</v>
      </c>
    </row>
    <row r="1870" spans="1:18" x14ac:dyDescent="0.25">
      <c r="A1870" t="s">
        <v>599</v>
      </c>
      <c r="B1870" t="s">
        <v>1517</v>
      </c>
      <c r="C1870" t="s">
        <v>3006</v>
      </c>
      <c r="D1870">
        <v>3.8050986213</v>
      </c>
      <c r="E1870">
        <v>7.2800416212999997</v>
      </c>
      <c r="F1870">
        <v>3.4749430000000001</v>
      </c>
      <c r="G1870">
        <v>-0.66687099999999999</v>
      </c>
      <c r="H1870">
        <v>2.8080720000000001</v>
      </c>
      <c r="I1870">
        <v>42</v>
      </c>
      <c r="J1870" t="s">
        <v>4440</v>
      </c>
      <c r="P1870" t="b">
        <f t="shared" si="87"/>
        <v>0</v>
      </c>
      <c r="Q1870" t="b">
        <f t="shared" si="88"/>
        <v>0</v>
      </c>
      <c r="R1870" t="b">
        <f t="shared" si="89"/>
        <v>0</v>
      </c>
    </row>
    <row r="1871" spans="1:18" x14ac:dyDescent="0.25">
      <c r="A1871" t="s">
        <v>4633</v>
      </c>
      <c r="B1871" t="s">
        <v>4696</v>
      </c>
      <c r="C1871" t="s">
        <v>5259</v>
      </c>
      <c r="D1871">
        <v>4.1338613849999897</v>
      </c>
      <c r="E1871">
        <v>5.6864873849999897</v>
      </c>
      <c r="F1871">
        <v>1.5526260000000001</v>
      </c>
      <c r="G1871">
        <v>-0.38207099999999999</v>
      </c>
      <c r="H1871">
        <v>1.170555</v>
      </c>
      <c r="I1871">
        <v>52</v>
      </c>
      <c r="J1871" t="s">
        <v>4440</v>
      </c>
      <c r="P1871" t="b">
        <f t="shared" si="87"/>
        <v>0</v>
      </c>
      <c r="Q1871" t="b">
        <f t="shared" si="88"/>
        <v>0</v>
      </c>
      <c r="R1871" t="b">
        <f t="shared" si="89"/>
        <v>0</v>
      </c>
    </row>
    <row r="1872" spans="1:18" x14ac:dyDescent="0.25">
      <c r="A1872" t="s">
        <v>37</v>
      </c>
      <c r="B1872" t="s">
        <v>2127</v>
      </c>
      <c r="C1872" t="s">
        <v>3614</v>
      </c>
      <c r="D1872">
        <v>2.9653894602999999</v>
      </c>
      <c r="E1872">
        <v>6.6799544603000003</v>
      </c>
      <c r="F1872">
        <v>3.7145649999999999</v>
      </c>
      <c r="G1872">
        <v>2.186E-3</v>
      </c>
      <c r="H1872">
        <v>3.7167509999999999</v>
      </c>
      <c r="I1872">
        <v>59</v>
      </c>
      <c r="J1872" t="s">
        <v>4440</v>
      </c>
      <c r="P1872" t="b">
        <f t="shared" si="87"/>
        <v>0</v>
      </c>
      <c r="Q1872" t="b">
        <f t="shared" si="88"/>
        <v>0</v>
      </c>
      <c r="R1872" t="b">
        <f t="shared" si="89"/>
        <v>0</v>
      </c>
    </row>
    <row r="1873" spans="1:18" x14ac:dyDescent="0.25">
      <c r="A1873" t="s">
        <v>1093</v>
      </c>
      <c r="B1873" t="s">
        <v>1734</v>
      </c>
      <c r="C1873" t="s">
        <v>3223</v>
      </c>
      <c r="D1873">
        <v>4.2907019178999999</v>
      </c>
      <c r="E1873">
        <v>6.6962129178999996</v>
      </c>
      <c r="F1873">
        <v>2.4055110000000002</v>
      </c>
      <c r="G1873">
        <v>7.0426000000000002E-2</v>
      </c>
      <c r="H1873">
        <v>2.4759370000000001</v>
      </c>
      <c r="I1873">
        <v>76</v>
      </c>
      <c r="J1873" t="s">
        <v>4440</v>
      </c>
      <c r="P1873" t="b">
        <f t="shared" si="87"/>
        <v>0</v>
      </c>
      <c r="Q1873" t="b">
        <f t="shared" si="88"/>
        <v>0</v>
      </c>
      <c r="R1873" t="b">
        <f t="shared" si="89"/>
        <v>0</v>
      </c>
    </row>
    <row r="1874" spans="1:18" x14ac:dyDescent="0.25">
      <c r="A1874" t="s">
        <v>95</v>
      </c>
      <c r="B1874" t="s">
        <v>2504</v>
      </c>
      <c r="C1874" t="s">
        <v>3223</v>
      </c>
      <c r="D1874">
        <v>4.6911883084000001</v>
      </c>
      <c r="E1874">
        <v>7.2126273084000001</v>
      </c>
      <c r="F1874">
        <v>2.521439</v>
      </c>
      <c r="G1874">
        <v>-0.37206499999999998</v>
      </c>
      <c r="H1874">
        <v>2.1493739999999999</v>
      </c>
      <c r="I1874">
        <v>76</v>
      </c>
      <c r="J1874" t="s">
        <v>4440</v>
      </c>
      <c r="P1874" t="b">
        <f t="shared" si="87"/>
        <v>0</v>
      </c>
      <c r="Q1874" t="b">
        <f t="shared" si="88"/>
        <v>0</v>
      </c>
      <c r="R1874" t="b">
        <f t="shared" si="89"/>
        <v>0</v>
      </c>
    </row>
    <row r="1875" spans="1:18" x14ac:dyDescent="0.25">
      <c r="A1875" t="s">
        <v>4615</v>
      </c>
      <c r="B1875" t="s">
        <v>4739</v>
      </c>
      <c r="C1875" t="s">
        <v>5555</v>
      </c>
      <c r="D1875">
        <v>3.3387568807000001</v>
      </c>
      <c r="E1875">
        <v>6.4712678807000001</v>
      </c>
      <c r="F1875">
        <v>3.132511</v>
      </c>
      <c r="G1875">
        <v>-0.71726999999999996</v>
      </c>
      <c r="H1875">
        <v>2.415241</v>
      </c>
      <c r="I1875">
        <v>120</v>
      </c>
      <c r="J1875" t="s">
        <v>4440</v>
      </c>
      <c r="P1875" t="b">
        <f t="shared" si="87"/>
        <v>0</v>
      </c>
      <c r="Q1875" t="b">
        <f t="shared" si="88"/>
        <v>0</v>
      </c>
      <c r="R1875" t="b">
        <f t="shared" si="89"/>
        <v>0</v>
      </c>
    </row>
    <row r="1876" spans="1:18" x14ac:dyDescent="0.25">
      <c r="A1876" t="s">
        <v>163</v>
      </c>
      <c r="B1876" t="s">
        <v>2200</v>
      </c>
      <c r="C1876" t="s">
        <v>3686</v>
      </c>
      <c r="D1876">
        <v>3.0386330181000001</v>
      </c>
      <c r="E1876">
        <v>7.1567170181000002</v>
      </c>
      <c r="F1876">
        <v>4.1180839999999996</v>
      </c>
      <c r="G1876">
        <v>-1.285779</v>
      </c>
      <c r="H1876">
        <v>2.8323049999999999</v>
      </c>
      <c r="I1876">
        <v>88</v>
      </c>
      <c r="J1876" t="s">
        <v>4440</v>
      </c>
      <c r="P1876" t="b">
        <f t="shared" si="87"/>
        <v>0</v>
      </c>
      <c r="Q1876" t="b">
        <f t="shared" si="88"/>
        <v>0</v>
      </c>
      <c r="R1876" t="b">
        <f t="shared" si="89"/>
        <v>0</v>
      </c>
    </row>
    <row r="1877" spans="1:18" x14ac:dyDescent="0.25">
      <c r="A1877" t="s">
        <v>553</v>
      </c>
      <c r="B1877" t="s">
        <v>1778</v>
      </c>
      <c r="C1877" t="s">
        <v>3267</v>
      </c>
      <c r="D1877">
        <v>2.6284479532999998</v>
      </c>
      <c r="E1877">
        <v>6.0923869533000001</v>
      </c>
      <c r="F1877">
        <v>3.4639389999999999</v>
      </c>
      <c r="G1877">
        <v>-2.2609949999999999</v>
      </c>
      <c r="H1877">
        <v>1.202944</v>
      </c>
      <c r="I1877">
        <v>268</v>
      </c>
      <c r="J1877" t="s">
        <v>4440</v>
      </c>
      <c r="P1877" t="b">
        <f t="shared" si="87"/>
        <v>0</v>
      </c>
      <c r="Q1877" t="b">
        <f t="shared" si="88"/>
        <v>0</v>
      </c>
      <c r="R1877" t="b">
        <f t="shared" si="89"/>
        <v>0</v>
      </c>
    </row>
    <row r="1878" spans="1:18" x14ac:dyDescent="0.25">
      <c r="A1878" t="s">
        <v>265</v>
      </c>
      <c r="B1878" t="s">
        <v>1502</v>
      </c>
      <c r="C1878" t="s">
        <v>2991</v>
      </c>
      <c r="D1878">
        <v>2.96341153049999</v>
      </c>
      <c r="E1878">
        <v>5.6465495304999997</v>
      </c>
      <c r="F1878">
        <v>2.683138</v>
      </c>
      <c r="G1878">
        <v>6.5837000000000007E-2</v>
      </c>
      <c r="H1878">
        <v>2.7489750000000002</v>
      </c>
      <c r="I1878">
        <v>88</v>
      </c>
      <c r="J1878" t="s">
        <v>4440</v>
      </c>
      <c r="P1878" t="b">
        <f t="shared" si="87"/>
        <v>0</v>
      </c>
      <c r="Q1878" t="b">
        <f t="shared" si="88"/>
        <v>0</v>
      </c>
      <c r="R1878" t="b">
        <f t="shared" si="89"/>
        <v>0</v>
      </c>
    </row>
    <row r="1879" spans="1:18" x14ac:dyDescent="0.25">
      <c r="A1879" t="s">
        <v>51</v>
      </c>
      <c r="B1879" t="s">
        <v>2138</v>
      </c>
      <c r="C1879" t="s">
        <v>3625</v>
      </c>
      <c r="D1879">
        <v>2.5290765663999899</v>
      </c>
      <c r="E1879">
        <v>5.5817355663999999</v>
      </c>
      <c r="F1879">
        <v>3.0526589999999998</v>
      </c>
      <c r="G1879">
        <v>0.36311300000000002</v>
      </c>
      <c r="H1879">
        <v>3.415772</v>
      </c>
      <c r="I1879">
        <v>61</v>
      </c>
      <c r="J1879" t="s">
        <v>4440</v>
      </c>
      <c r="P1879" t="b">
        <f t="shared" si="87"/>
        <v>0</v>
      </c>
      <c r="Q1879" t="b">
        <f t="shared" si="88"/>
        <v>0</v>
      </c>
      <c r="R1879" t="b">
        <f t="shared" si="89"/>
        <v>0</v>
      </c>
    </row>
    <row r="1880" spans="1:18" x14ac:dyDescent="0.25">
      <c r="A1880" t="s">
        <v>5815</v>
      </c>
      <c r="B1880" t="s">
        <v>6134</v>
      </c>
      <c r="C1880" t="s">
        <v>6430</v>
      </c>
      <c r="D1880">
        <v>4.0912214950000001</v>
      </c>
      <c r="E1880">
        <v>7.6760544949999998</v>
      </c>
      <c r="F1880">
        <v>3.5848329999999899</v>
      </c>
      <c r="G1880">
        <v>-1.2236290000000001</v>
      </c>
      <c r="H1880">
        <v>2.3612039999999999</v>
      </c>
      <c r="I1880">
        <v>84</v>
      </c>
      <c r="J1880" t="s">
        <v>4440</v>
      </c>
      <c r="P1880" t="b">
        <f t="shared" si="87"/>
        <v>0</v>
      </c>
      <c r="Q1880" t="b">
        <f t="shared" si="88"/>
        <v>0</v>
      </c>
      <c r="R1880" t="b">
        <f t="shared" si="89"/>
        <v>0</v>
      </c>
    </row>
    <row r="1881" spans="1:18" x14ac:dyDescent="0.25">
      <c r="A1881" t="s">
        <v>447</v>
      </c>
      <c r="B1881" t="s">
        <v>2036</v>
      </c>
      <c r="C1881" t="s">
        <v>3525</v>
      </c>
      <c r="D1881">
        <v>2.4745464185000001</v>
      </c>
      <c r="E1881">
        <v>6.1068474185000001</v>
      </c>
      <c r="F1881">
        <v>3.632301</v>
      </c>
      <c r="G1881">
        <v>-0.595244</v>
      </c>
      <c r="H1881">
        <v>3.0370569999999999</v>
      </c>
      <c r="I1881">
        <v>66</v>
      </c>
      <c r="J1881" t="s">
        <v>4440</v>
      </c>
      <c r="P1881" t="b">
        <f t="shared" si="87"/>
        <v>0</v>
      </c>
      <c r="Q1881" t="b">
        <f t="shared" si="88"/>
        <v>0</v>
      </c>
      <c r="R1881" t="b">
        <f t="shared" si="89"/>
        <v>0</v>
      </c>
    </row>
    <row r="1882" spans="1:18" x14ac:dyDescent="0.25">
      <c r="A1882" t="s">
        <v>1147</v>
      </c>
      <c r="B1882" t="s">
        <v>2355</v>
      </c>
      <c r="C1882" t="s">
        <v>3529</v>
      </c>
      <c r="D1882">
        <v>3.3761408893999998</v>
      </c>
      <c r="E1882">
        <v>7.6569608893999996</v>
      </c>
      <c r="F1882">
        <v>4.2808200000000003</v>
      </c>
      <c r="G1882">
        <v>-1.1495789999999999</v>
      </c>
      <c r="H1882">
        <v>3.1312410000000002</v>
      </c>
      <c r="I1882">
        <v>61</v>
      </c>
      <c r="J1882" t="s">
        <v>4440</v>
      </c>
      <c r="P1882" t="b">
        <f t="shared" si="87"/>
        <v>0</v>
      </c>
      <c r="Q1882" t="b">
        <f t="shared" si="88"/>
        <v>0</v>
      </c>
      <c r="R1882" t="b">
        <f t="shared" si="89"/>
        <v>0</v>
      </c>
    </row>
    <row r="1883" spans="1:18" x14ac:dyDescent="0.25">
      <c r="A1883" t="s">
        <v>100</v>
      </c>
      <c r="B1883" t="s">
        <v>1621</v>
      </c>
      <c r="C1883" t="s">
        <v>3111</v>
      </c>
      <c r="D1883">
        <v>3.42864602309999</v>
      </c>
      <c r="E1883">
        <v>6.7138620230999999</v>
      </c>
      <c r="F1883">
        <v>3.2852160000000001</v>
      </c>
      <c r="G1883">
        <v>-1.2030989999999999</v>
      </c>
      <c r="H1883">
        <v>2.0821170000000002</v>
      </c>
      <c r="I1883">
        <v>68</v>
      </c>
      <c r="J1883" t="s">
        <v>4440</v>
      </c>
      <c r="P1883" t="b">
        <f t="shared" si="87"/>
        <v>0</v>
      </c>
      <c r="Q1883" t="b">
        <f t="shared" si="88"/>
        <v>0</v>
      </c>
      <c r="R1883" t="b">
        <f t="shared" si="89"/>
        <v>0</v>
      </c>
    </row>
    <row r="1884" spans="1:18" x14ac:dyDescent="0.25">
      <c r="A1884" t="s">
        <v>4603</v>
      </c>
      <c r="B1884" t="s">
        <v>4744</v>
      </c>
      <c r="C1884" t="s">
        <v>5606</v>
      </c>
      <c r="D1884">
        <v>3.7605783956999899</v>
      </c>
      <c r="E1884">
        <v>6.7217433956999999</v>
      </c>
      <c r="F1884">
        <v>2.9611649999999998</v>
      </c>
      <c r="G1884">
        <v>-0.73541500000000004</v>
      </c>
      <c r="H1884">
        <v>2.2257500000000001</v>
      </c>
      <c r="I1884">
        <v>74</v>
      </c>
      <c r="J1884" t="s">
        <v>4440</v>
      </c>
      <c r="P1884" t="b">
        <f t="shared" si="87"/>
        <v>0</v>
      </c>
      <c r="Q1884" t="b">
        <f t="shared" si="88"/>
        <v>0</v>
      </c>
      <c r="R1884" t="b">
        <f t="shared" si="89"/>
        <v>0</v>
      </c>
    </row>
    <row r="1885" spans="1:18" x14ac:dyDescent="0.25">
      <c r="A1885" t="s">
        <v>894</v>
      </c>
      <c r="B1885" t="s">
        <v>2103</v>
      </c>
      <c r="C1885" t="s">
        <v>3591</v>
      </c>
      <c r="D1885">
        <v>3.3246999401999999</v>
      </c>
      <c r="E1885">
        <v>7.2749059402</v>
      </c>
      <c r="F1885">
        <v>3.9502060000000001</v>
      </c>
      <c r="G1885">
        <v>-0.63163100000000005</v>
      </c>
      <c r="H1885">
        <v>3.3185750000000001</v>
      </c>
      <c r="I1885">
        <v>41</v>
      </c>
      <c r="J1885" t="s">
        <v>4440</v>
      </c>
      <c r="P1885" t="b">
        <f t="shared" si="87"/>
        <v>0</v>
      </c>
      <c r="Q1885" t="b">
        <f t="shared" si="88"/>
        <v>0</v>
      </c>
      <c r="R1885" t="b">
        <f t="shared" si="89"/>
        <v>0</v>
      </c>
    </row>
    <row r="1886" spans="1:18" x14ac:dyDescent="0.25">
      <c r="A1886" t="s">
        <v>109</v>
      </c>
      <c r="B1886" t="s">
        <v>2496</v>
      </c>
      <c r="C1886" t="s">
        <v>3973</v>
      </c>
      <c r="D1886">
        <v>1.2138908616999899</v>
      </c>
      <c r="E1886">
        <v>5.1730528616999996</v>
      </c>
      <c r="F1886">
        <v>3.9591620000000001</v>
      </c>
      <c r="G1886">
        <v>0.76671299999999998</v>
      </c>
      <c r="H1886">
        <v>4.7258750000000003</v>
      </c>
      <c r="I1886">
        <v>50</v>
      </c>
      <c r="J1886" t="s">
        <v>4440</v>
      </c>
      <c r="P1886" t="b">
        <f t="shared" si="87"/>
        <v>0</v>
      </c>
      <c r="Q1886" t="b">
        <f t="shared" si="88"/>
        <v>0</v>
      </c>
      <c r="R1886" t="b">
        <f t="shared" si="89"/>
        <v>0</v>
      </c>
    </row>
    <row r="1887" spans="1:18" x14ac:dyDescent="0.25">
      <c r="A1887" t="s">
        <v>241</v>
      </c>
      <c r="B1887" t="s">
        <v>2039</v>
      </c>
      <c r="C1887" t="s">
        <v>3528</v>
      </c>
      <c r="D1887">
        <v>2.3889149176000002</v>
      </c>
      <c r="E1887">
        <v>5.1201109175999999</v>
      </c>
      <c r="F1887">
        <v>2.73119599999999</v>
      </c>
      <c r="G1887">
        <v>0.37246200000000002</v>
      </c>
      <c r="H1887">
        <v>3.1036579999999998</v>
      </c>
      <c r="I1887">
        <v>52</v>
      </c>
      <c r="J1887" t="s">
        <v>4440</v>
      </c>
      <c r="P1887" t="b">
        <f t="shared" si="87"/>
        <v>0</v>
      </c>
      <c r="Q1887" t="b">
        <f t="shared" si="88"/>
        <v>0</v>
      </c>
      <c r="R1887" t="b">
        <f t="shared" si="89"/>
        <v>0</v>
      </c>
    </row>
    <row r="1888" spans="1:18" x14ac:dyDescent="0.25">
      <c r="A1888" t="s">
        <v>877</v>
      </c>
      <c r="B1888" t="s">
        <v>2524</v>
      </c>
      <c r="C1888" t="s">
        <v>4000</v>
      </c>
      <c r="D1888">
        <v>2.3456214099000001</v>
      </c>
      <c r="E1888">
        <v>5.1269974099000004</v>
      </c>
      <c r="F1888">
        <v>2.7813759999999998</v>
      </c>
      <c r="G1888">
        <v>0.93822799999999995</v>
      </c>
      <c r="H1888">
        <v>3.7196039999999999</v>
      </c>
      <c r="I1888">
        <v>100</v>
      </c>
      <c r="J1888" t="s">
        <v>4440</v>
      </c>
      <c r="P1888" t="b">
        <f t="shared" si="87"/>
        <v>0</v>
      </c>
      <c r="Q1888" t="b">
        <f t="shared" si="88"/>
        <v>0</v>
      </c>
      <c r="R1888" t="b">
        <f t="shared" si="89"/>
        <v>0</v>
      </c>
    </row>
    <row r="1889" spans="1:18" x14ac:dyDescent="0.25">
      <c r="A1889" t="s">
        <v>4616</v>
      </c>
      <c r="B1889" t="s">
        <v>4672</v>
      </c>
      <c r="C1889" t="s">
        <v>3232</v>
      </c>
      <c r="D1889">
        <v>3.145628646</v>
      </c>
      <c r="E1889">
        <v>5.5914626460000001</v>
      </c>
      <c r="F1889">
        <v>2.4458340000000001</v>
      </c>
      <c r="G1889">
        <v>0.78572299999999995</v>
      </c>
      <c r="H1889">
        <v>3.231557</v>
      </c>
      <c r="I1889">
        <v>72</v>
      </c>
      <c r="J1889" t="s">
        <v>4440</v>
      </c>
      <c r="P1889" t="b">
        <f t="shared" si="87"/>
        <v>0</v>
      </c>
      <c r="Q1889" t="b">
        <f t="shared" si="88"/>
        <v>0</v>
      </c>
      <c r="R1889" t="b">
        <f t="shared" si="89"/>
        <v>0</v>
      </c>
    </row>
    <row r="1890" spans="1:18" x14ac:dyDescent="0.25">
      <c r="A1890" t="s">
        <v>461</v>
      </c>
      <c r="B1890" t="s">
        <v>1743</v>
      </c>
      <c r="C1890" t="s">
        <v>3232</v>
      </c>
      <c r="D1890">
        <v>3.0242064336999999</v>
      </c>
      <c r="E1890">
        <v>5.4319124337</v>
      </c>
      <c r="F1890">
        <v>2.4077060000000001</v>
      </c>
      <c r="G1890">
        <v>0.26066899999999998</v>
      </c>
      <c r="H1890">
        <v>2.6683750000000002</v>
      </c>
      <c r="I1890">
        <v>72</v>
      </c>
      <c r="J1890" t="s">
        <v>4440</v>
      </c>
      <c r="P1890" t="b">
        <f t="shared" si="87"/>
        <v>0</v>
      </c>
      <c r="Q1890" t="b">
        <f t="shared" si="88"/>
        <v>0</v>
      </c>
      <c r="R1890" t="b">
        <f t="shared" si="89"/>
        <v>0</v>
      </c>
    </row>
    <row r="1891" spans="1:18" x14ac:dyDescent="0.25">
      <c r="A1891" t="s">
        <v>1457</v>
      </c>
      <c r="B1891" t="s">
        <v>2964</v>
      </c>
      <c r="C1891" t="s">
        <v>3232</v>
      </c>
      <c r="D1891">
        <v>3.3875533174000001</v>
      </c>
      <c r="E1891">
        <v>5.5943693174</v>
      </c>
      <c r="F1891">
        <v>2.2068159999999999</v>
      </c>
      <c r="G1891">
        <v>-8.5147E-2</v>
      </c>
      <c r="H1891">
        <v>2.1216689999999998</v>
      </c>
      <c r="I1891">
        <v>72</v>
      </c>
      <c r="J1891" t="s">
        <v>4440</v>
      </c>
      <c r="P1891" t="b">
        <f t="shared" si="87"/>
        <v>0</v>
      </c>
      <c r="Q1891" t="b">
        <f t="shared" si="88"/>
        <v>0</v>
      </c>
      <c r="R1891" t="b">
        <f t="shared" si="89"/>
        <v>0</v>
      </c>
    </row>
    <row r="1892" spans="1:18" x14ac:dyDescent="0.25">
      <c r="A1892" t="s">
        <v>1289</v>
      </c>
      <c r="B1892" t="s">
        <v>2707</v>
      </c>
      <c r="C1892" t="s">
        <v>3232</v>
      </c>
      <c r="D1892">
        <v>3.0986625529999898</v>
      </c>
      <c r="E1892">
        <v>5.4462695529999996</v>
      </c>
      <c r="F1892">
        <v>2.347607</v>
      </c>
      <c r="G1892">
        <v>0.384932</v>
      </c>
      <c r="H1892">
        <v>2.7325390000000001</v>
      </c>
      <c r="I1892">
        <v>72</v>
      </c>
      <c r="J1892" t="s">
        <v>4440</v>
      </c>
      <c r="P1892" t="b">
        <f t="shared" si="87"/>
        <v>0</v>
      </c>
      <c r="Q1892" t="b">
        <f t="shared" si="88"/>
        <v>0</v>
      </c>
      <c r="R1892" t="b">
        <f t="shared" si="89"/>
        <v>0</v>
      </c>
    </row>
    <row r="1893" spans="1:18" x14ac:dyDescent="0.25">
      <c r="A1893" t="s">
        <v>4622</v>
      </c>
      <c r="B1893" t="s">
        <v>4655</v>
      </c>
      <c r="C1893" t="s">
        <v>3242</v>
      </c>
      <c r="D1893">
        <v>2.6480272094999902</v>
      </c>
      <c r="E1893">
        <v>4.9484302094999997</v>
      </c>
      <c r="F1893">
        <v>2.3004030000000002</v>
      </c>
      <c r="G1893">
        <v>-1.0187390000000001</v>
      </c>
      <c r="H1893">
        <v>1.2816639999999999</v>
      </c>
      <c r="I1893">
        <v>72</v>
      </c>
      <c r="J1893" t="s">
        <v>4440</v>
      </c>
      <c r="P1893" t="b">
        <f t="shared" si="87"/>
        <v>0</v>
      </c>
      <c r="Q1893" t="b">
        <f t="shared" si="88"/>
        <v>0</v>
      </c>
      <c r="R1893" t="b">
        <f t="shared" si="89"/>
        <v>0</v>
      </c>
    </row>
    <row r="1894" spans="1:18" x14ac:dyDescent="0.25">
      <c r="A1894" t="s">
        <v>1291</v>
      </c>
      <c r="B1894" t="s">
        <v>1753</v>
      </c>
      <c r="C1894" t="s">
        <v>3242</v>
      </c>
      <c r="D1894">
        <v>3.0409086781000001</v>
      </c>
      <c r="E1894">
        <v>5.3145726781000002</v>
      </c>
      <c r="F1894">
        <v>2.2736640000000001</v>
      </c>
      <c r="G1894">
        <v>-0.93364899999999995</v>
      </c>
      <c r="H1894">
        <v>1.340015</v>
      </c>
      <c r="I1894">
        <v>72</v>
      </c>
      <c r="J1894" t="s">
        <v>4440</v>
      </c>
      <c r="P1894" t="b">
        <f t="shared" si="87"/>
        <v>0</v>
      </c>
      <c r="Q1894" t="b">
        <f t="shared" si="88"/>
        <v>0</v>
      </c>
      <c r="R1894" t="b">
        <f t="shared" si="89"/>
        <v>0</v>
      </c>
    </row>
    <row r="1895" spans="1:18" x14ac:dyDescent="0.25">
      <c r="A1895" t="s">
        <v>707</v>
      </c>
      <c r="B1895" t="s">
        <v>1739</v>
      </c>
      <c r="C1895" t="s">
        <v>3228</v>
      </c>
      <c r="D1895">
        <v>3.4867221808000002</v>
      </c>
      <c r="E1895">
        <v>5.4605801808000001</v>
      </c>
      <c r="F1895">
        <v>1.9738579999999999</v>
      </c>
      <c r="G1895">
        <v>-0.90978800000000004</v>
      </c>
      <c r="H1895">
        <v>1.0640700000000001</v>
      </c>
      <c r="I1895">
        <v>44</v>
      </c>
      <c r="J1895" t="s">
        <v>4440</v>
      </c>
      <c r="P1895" t="b">
        <f t="shared" si="87"/>
        <v>0</v>
      </c>
      <c r="Q1895" t="b">
        <f t="shared" si="88"/>
        <v>0</v>
      </c>
      <c r="R1895" t="b">
        <f t="shared" si="89"/>
        <v>0</v>
      </c>
    </row>
    <row r="1896" spans="1:18" x14ac:dyDescent="0.25">
      <c r="A1896" t="s">
        <v>5848</v>
      </c>
      <c r="B1896" t="s">
        <v>6167</v>
      </c>
      <c r="C1896" t="s">
        <v>6461</v>
      </c>
      <c r="D1896">
        <v>3.5362459004</v>
      </c>
      <c r="E1896">
        <v>6.5144949003999999</v>
      </c>
      <c r="F1896">
        <v>2.9782489999999999</v>
      </c>
      <c r="G1896">
        <v>-1.5392060000000001</v>
      </c>
      <c r="H1896">
        <v>1.4390430000000001</v>
      </c>
      <c r="I1896">
        <v>260</v>
      </c>
      <c r="J1896" t="s">
        <v>4440</v>
      </c>
      <c r="P1896" t="b">
        <f t="shared" si="87"/>
        <v>0</v>
      </c>
      <c r="Q1896" t="b">
        <f t="shared" si="88"/>
        <v>0</v>
      </c>
      <c r="R1896" t="b">
        <f t="shared" si="89"/>
        <v>0</v>
      </c>
    </row>
    <row r="1897" spans="1:18" x14ac:dyDescent="0.25">
      <c r="A1897" t="s">
        <v>1197</v>
      </c>
      <c r="B1897" t="s">
        <v>1887</v>
      </c>
      <c r="C1897" t="s">
        <v>3376</v>
      </c>
      <c r="D1897">
        <v>3.2201836011</v>
      </c>
      <c r="E1897">
        <v>6.9538166010999998</v>
      </c>
      <c r="F1897">
        <v>3.7336330000000002</v>
      </c>
      <c r="G1897">
        <v>-1.3653120000000001</v>
      </c>
      <c r="H1897">
        <v>2.3683209999999999</v>
      </c>
      <c r="I1897">
        <v>65</v>
      </c>
      <c r="J1897" t="s">
        <v>4440</v>
      </c>
      <c r="P1897" t="b">
        <f t="shared" si="87"/>
        <v>0</v>
      </c>
      <c r="Q1897" t="b">
        <f t="shared" si="88"/>
        <v>0</v>
      </c>
      <c r="R1897" t="b">
        <f t="shared" si="89"/>
        <v>0</v>
      </c>
    </row>
    <row r="1898" spans="1:18" x14ac:dyDescent="0.25">
      <c r="A1898" t="s">
        <v>1387</v>
      </c>
      <c r="B1898" t="s">
        <v>2831</v>
      </c>
      <c r="C1898" t="s">
        <v>4295</v>
      </c>
      <c r="D1898">
        <v>3.4510386066300001</v>
      </c>
      <c r="E1898">
        <v>6.5193306066299996</v>
      </c>
      <c r="F1898">
        <v>3.0682919999999898</v>
      </c>
      <c r="G1898">
        <v>-5.7280369999999996</v>
      </c>
      <c r="H1898">
        <v>-2.659745</v>
      </c>
      <c r="I1898">
        <v>171</v>
      </c>
      <c r="J1898" t="s">
        <v>4445</v>
      </c>
      <c r="P1898" t="b">
        <f t="shared" si="87"/>
        <v>0</v>
      </c>
      <c r="Q1898" t="b">
        <f t="shared" si="88"/>
        <v>0</v>
      </c>
      <c r="R1898" t="b">
        <f t="shared" si="89"/>
        <v>0</v>
      </c>
    </row>
    <row r="1899" spans="1:18" x14ac:dyDescent="0.25">
      <c r="A1899" t="s">
        <v>4907</v>
      </c>
      <c r="B1899" t="s">
        <v>5127</v>
      </c>
      <c r="C1899" t="s">
        <v>5128</v>
      </c>
      <c r="D1899">
        <v>3.5871476600099998</v>
      </c>
      <c r="E1899">
        <v>6.5339326600099996</v>
      </c>
      <c r="F1899">
        <v>2.94678499999999</v>
      </c>
      <c r="G1899">
        <v>-5.6866969999999997</v>
      </c>
      <c r="H1899">
        <v>-2.7399119999999999</v>
      </c>
      <c r="I1899">
        <v>171</v>
      </c>
      <c r="J1899" t="s">
        <v>4445</v>
      </c>
      <c r="P1899" t="b">
        <f t="shared" si="87"/>
        <v>0</v>
      </c>
      <c r="Q1899" t="b">
        <f t="shared" si="88"/>
        <v>0</v>
      </c>
      <c r="R1899" t="b">
        <f t="shared" si="89"/>
        <v>0</v>
      </c>
    </row>
    <row r="1900" spans="1:18" x14ac:dyDescent="0.25">
      <c r="A1900" t="s">
        <v>745</v>
      </c>
      <c r="B1900" t="s">
        <v>2074</v>
      </c>
      <c r="C1900" t="s">
        <v>3562</v>
      </c>
      <c r="D1900">
        <v>3.37250986129999</v>
      </c>
      <c r="E1900">
        <v>5.2147328612999999</v>
      </c>
      <c r="F1900">
        <v>1.8422229999999999</v>
      </c>
      <c r="G1900">
        <v>-2.6846580000000002</v>
      </c>
      <c r="H1900">
        <v>-0.84243500000000004</v>
      </c>
      <c r="I1900">
        <v>130</v>
      </c>
      <c r="J1900" t="s">
        <v>4444</v>
      </c>
      <c r="P1900" t="b">
        <f t="shared" si="87"/>
        <v>0</v>
      </c>
      <c r="Q1900" t="b">
        <f t="shared" si="88"/>
        <v>0</v>
      </c>
      <c r="R1900" t="b">
        <f t="shared" si="89"/>
        <v>0</v>
      </c>
    </row>
    <row r="1901" spans="1:18" x14ac:dyDescent="0.25">
      <c r="A1901" t="s">
        <v>348</v>
      </c>
      <c r="B1901" t="s">
        <v>1656</v>
      </c>
      <c r="C1901" t="s">
        <v>3145</v>
      </c>
      <c r="D1901">
        <v>3.4010785473</v>
      </c>
      <c r="E1901">
        <v>5.1952385472999998</v>
      </c>
      <c r="F1901">
        <v>1.79416</v>
      </c>
      <c r="G1901">
        <v>-2.8213210000000002</v>
      </c>
      <c r="H1901">
        <v>-1.027161</v>
      </c>
      <c r="I1901">
        <v>130</v>
      </c>
      <c r="J1901" t="s">
        <v>4444</v>
      </c>
      <c r="P1901" t="b">
        <f t="shared" si="87"/>
        <v>0</v>
      </c>
      <c r="Q1901" t="b">
        <f t="shared" si="88"/>
        <v>0</v>
      </c>
      <c r="R1901" t="b">
        <f t="shared" si="89"/>
        <v>0</v>
      </c>
    </row>
    <row r="1902" spans="1:18" x14ac:dyDescent="0.25">
      <c r="A1902" t="s">
        <v>1113</v>
      </c>
      <c r="B1902" t="s">
        <v>2245</v>
      </c>
      <c r="C1902" t="s">
        <v>3730</v>
      </c>
      <c r="D1902">
        <v>3.5144622477</v>
      </c>
      <c r="E1902">
        <v>5.6055122477000001</v>
      </c>
      <c r="F1902">
        <v>2.0910500000000001</v>
      </c>
      <c r="G1902">
        <v>-3.555536</v>
      </c>
      <c r="H1902">
        <v>-1.464486</v>
      </c>
      <c r="I1902">
        <v>214</v>
      </c>
      <c r="J1902" t="s">
        <v>4444</v>
      </c>
      <c r="P1902" t="b">
        <f t="shared" si="87"/>
        <v>0</v>
      </c>
      <c r="Q1902" t="b">
        <f t="shared" si="88"/>
        <v>0</v>
      </c>
      <c r="R1902" t="b">
        <f t="shared" si="89"/>
        <v>0</v>
      </c>
    </row>
    <row r="1903" spans="1:18" x14ac:dyDescent="0.25">
      <c r="A1903" t="s">
        <v>349</v>
      </c>
      <c r="B1903" t="s">
        <v>2334</v>
      </c>
      <c r="C1903" t="s">
        <v>3817</v>
      </c>
      <c r="D1903">
        <v>3.5114477427000002</v>
      </c>
      <c r="E1903">
        <v>5.6296257427</v>
      </c>
      <c r="F1903">
        <v>2.1181779999999999</v>
      </c>
      <c r="G1903">
        <v>-3.5093369999999999</v>
      </c>
      <c r="H1903">
        <v>-1.391159</v>
      </c>
      <c r="I1903">
        <v>214</v>
      </c>
      <c r="J1903" t="s">
        <v>4444</v>
      </c>
      <c r="P1903" t="b">
        <f t="shared" si="87"/>
        <v>0</v>
      </c>
      <c r="Q1903" t="b">
        <f t="shared" si="88"/>
        <v>0</v>
      </c>
      <c r="R1903" t="b">
        <f t="shared" si="89"/>
        <v>0</v>
      </c>
    </row>
    <row r="1904" spans="1:18" x14ac:dyDescent="0.25">
      <c r="A1904" t="s">
        <v>1463</v>
      </c>
      <c r="B1904" t="s">
        <v>1805</v>
      </c>
      <c r="C1904" t="s">
        <v>3294</v>
      </c>
      <c r="D1904">
        <v>3.7707551939099999</v>
      </c>
      <c r="E1904">
        <v>6.35351619391</v>
      </c>
      <c r="F1904">
        <v>2.5827610000000001</v>
      </c>
      <c r="G1904">
        <v>-5.7921849999999999</v>
      </c>
      <c r="H1904">
        <v>-3.2094239999999998</v>
      </c>
      <c r="I1904">
        <v>172</v>
      </c>
      <c r="J1904" t="s">
        <v>4445</v>
      </c>
      <c r="P1904" t="b">
        <f t="shared" si="87"/>
        <v>0</v>
      </c>
      <c r="Q1904" t="b">
        <f t="shared" si="88"/>
        <v>0</v>
      </c>
      <c r="R1904" t="b">
        <f t="shared" si="89"/>
        <v>0</v>
      </c>
    </row>
    <row r="1905" spans="1:18" x14ac:dyDescent="0.25">
      <c r="A1905" t="s">
        <v>555</v>
      </c>
      <c r="B1905" t="s">
        <v>2585</v>
      </c>
      <c r="C1905" t="s">
        <v>3907</v>
      </c>
      <c r="D1905">
        <v>2.44623049709999</v>
      </c>
      <c r="E1905">
        <v>5.0245854970999897</v>
      </c>
      <c r="F1905">
        <v>2.5783550000000002</v>
      </c>
      <c r="G1905">
        <v>1.746132</v>
      </c>
      <c r="H1905">
        <v>4.3244870000000004</v>
      </c>
      <c r="I1905">
        <v>80</v>
      </c>
      <c r="J1905" t="s">
        <v>4440</v>
      </c>
      <c r="P1905" t="b">
        <f t="shared" si="87"/>
        <v>0</v>
      </c>
      <c r="Q1905" t="b">
        <f t="shared" si="88"/>
        <v>0</v>
      </c>
      <c r="R1905" t="b">
        <f t="shared" si="89"/>
        <v>0</v>
      </c>
    </row>
    <row r="1906" spans="1:18" x14ac:dyDescent="0.25">
      <c r="A1906" t="s">
        <v>247</v>
      </c>
      <c r="B1906" t="s">
        <v>1790</v>
      </c>
      <c r="C1906" t="s">
        <v>3279</v>
      </c>
      <c r="D1906">
        <v>3.4047573948999998</v>
      </c>
      <c r="E1906">
        <v>7.5157793949</v>
      </c>
      <c r="F1906">
        <v>4.1110220000000002</v>
      </c>
      <c r="G1906">
        <v>-1.8898360000000001</v>
      </c>
      <c r="H1906">
        <v>2.2211859999999999</v>
      </c>
      <c r="I1906">
        <v>46</v>
      </c>
      <c r="J1906" t="s">
        <v>4440</v>
      </c>
      <c r="P1906" t="b">
        <f t="shared" si="87"/>
        <v>0</v>
      </c>
      <c r="Q1906" t="b">
        <f t="shared" si="88"/>
        <v>0</v>
      </c>
      <c r="R1906" t="b">
        <f t="shared" si="89"/>
        <v>0</v>
      </c>
    </row>
    <row r="1907" spans="1:18" x14ac:dyDescent="0.25">
      <c r="A1907" t="s">
        <v>1060</v>
      </c>
      <c r="B1907" t="s">
        <v>1971</v>
      </c>
      <c r="C1907" t="s">
        <v>3460</v>
      </c>
      <c r="D1907">
        <v>2.3892493356000002</v>
      </c>
      <c r="E1907">
        <v>6.4754353356000003</v>
      </c>
      <c r="F1907">
        <v>4.0861859999999997</v>
      </c>
      <c r="G1907">
        <v>-1.3561289999999999</v>
      </c>
      <c r="H1907">
        <v>2.730057</v>
      </c>
      <c r="I1907">
        <v>68</v>
      </c>
      <c r="J1907" t="s">
        <v>4440</v>
      </c>
      <c r="P1907" t="b">
        <f t="shared" si="87"/>
        <v>0</v>
      </c>
      <c r="Q1907" t="b">
        <f t="shared" si="88"/>
        <v>0</v>
      </c>
      <c r="R1907" t="b">
        <f t="shared" si="89"/>
        <v>0</v>
      </c>
    </row>
    <row r="1908" spans="1:18" x14ac:dyDescent="0.25">
      <c r="A1908" t="s">
        <v>492</v>
      </c>
      <c r="B1908" t="s">
        <v>2979</v>
      </c>
      <c r="C1908" t="s">
        <v>4431</v>
      </c>
      <c r="D1908">
        <v>1.4875977382999901</v>
      </c>
      <c r="E1908">
        <v>4.9634327382999999</v>
      </c>
      <c r="F1908">
        <v>3.475835</v>
      </c>
      <c r="G1908">
        <v>-0.99997199999999997</v>
      </c>
      <c r="H1908">
        <v>2.4758629999999999</v>
      </c>
      <c r="I1908">
        <v>220</v>
      </c>
      <c r="J1908" t="s">
        <v>4440</v>
      </c>
      <c r="P1908" t="b">
        <f t="shared" si="87"/>
        <v>0</v>
      </c>
      <c r="Q1908" t="b">
        <f t="shared" si="88"/>
        <v>0</v>
      </c>
      <c r="R1908" t="b">
        <f t="shared" si="89"/>
        <v>0</v>
      </c>
    </row>
    <row r="1909" spans="1:18" x14ac:dyDescent="0.25">
      <c r="A1909" t="s">
        <v>5960</v>
      </c>
      <c r="B1909" t="s">
        <v>6279</v>
      </c>
      <c r="C1909" t="s">
        <v>6566</v>
      </c>
      <c r="D1909">
        <v>1.5615595916</v>
      </c>
      <c r="E1909">
        <v>5.0557795916000003</v>
      </c>
      <c r="F1909">
        <v>3.4942199999999999</v>
      </c>
      <c r="G1909">
        <v>-1.324757</v>
      </c>
      <c r="H1909">
        <v>2.1694629999999999</v>
      </c>
      <c r="I1909">
        <v>232</v>
      </c>
      <c r="J1909" t="s">
        <v>4440</v>
      </c>
      <c r="P1909" t="b">
        <f t="shared" si="87"/>
        <v>0</v>
      </c>
      <c r="Q1909" t="b">
        <f t="shared" si="88"/>
        <v>0</v>
      </c>
      <c r="R1909" t="b">
        <f t="shared" si="89"/>
        <v>0</v>
      </c>
    </row>
    <row r="1910" spans="1:18" x14ac:dyDescent="0.25">
      <c r="A1910" t="s">
        <v>1024</v>
      </c>
      <c r="B1910" t="s">
        <v>2294</v>
      </c>
      <c r="C1910" t="s">
        <v>3778</v>
      </c>
      <c r="D1910">
        <v>2.4486370632999899</v>
      </c>
      <c r="E1910">
        <v>6.2303070632999997</v>
      </c>
      <c r="F1910">
        <v>3.7816700000000001</v>
      </c>
      <c r="G1910">
        <v>-2.4530059999999998</v>
      </c>
      <c r="H1910">
        <v>1.3286640000000001</v>
      </c>
      <c r="I1910">
        <v>74</v>
      </c>
      <c r="J1910" t="s">
        <v>4440</v>
      </c>
      <c r="P1910" t="b">
        <f t="shared" si="87"/>
        <v>0</v>
      </c>
      <c r="Q1910" t="b">
        <f t="shared" si="88"/>
        <v>0</v>
      </c>
      <c r="R1910" t="b">
        <f t="shared" si="89"/>
        <v>0</v>
      </c>
    </row>
    <row r="1911" spans="1:18" x14ac:dyDescent="0.25">
      <c r="A1911" t="s">
        <v>1034</v>
      </c>
      <c r="B1911" t="s">
        <v>1635</v>
      </c>
      <c r="C1911" t="s">
        <v>3124</v>
      </c>
      <c r="D1911">
        <v>5.1196753710999996</v>
      </c>
      <c r="E1911">
        <v>5.1945673710999998</v>
      </c>
      <c r="F1911">
        <v>7.4891999999999903E-2</v>
      </c>
      <c r="G1911">
        <v>0.571245</v>
      </c>
      <c r="H1911">
        <v>0.64613699999999996</v>
      </c>
      <c r="I1911">
        <v>96</v>
      </c>
      <c r="J1911" t="s">
        <v>4440</v>
      </c>
      <c r="P1911" t="b">
        <f t="shared" si="87"/>
        <v>0</v>
      </c>
      <c r="Q1911" t="b">
        <f t="shared" si="88"/>
        <v>0</v>
      </c>
      <c r="R1911" t="b">
        <f t="shared" si="89"/>
        <v>0</v>
      </c>
    </row>
    <row r="1912" spans="1:18" x14ac:dyDescent="0.25">
      <c r="A1912" t="s">
        <v>5936</v>
      </c>
      <c r="B1912" t="s">
        <v>6255</v>
      </c>
      <c r="C1912" t="s">
        <v>6543</v>
      </c>
      <c r="D1912">
        <v>2.8712092691</v>
      </c>
      <c r="E1912">
        <v>6.5004622690999998</v>
      </c>
      <c r="F1912">
        <v>3.6292529999999998</v>
      </c>
      <c r="G1912">
        <v>-0.29456500000000002</v>
      </c>
      <c r="H1912">
        <v>3.3346879999999999</v>
      </c>
      <c r="I1912">
        <v>54</v>
      </c>
      <c r="J1912" t="s">
        <v>4440</v>
      </c>
      <c r="P1912" t="b">
        <f t="shared" si="87"/>
        <v>0</v>
      </c>
      <c r="Q1912" t="b">
        <f t="shared" si="88"/>
        <v>0</v>
      </c>
      <c r="R1912" t="b">
        <f t="shared" si="89"/>
        <v>0</v>
      </c>
    </row>
    <row r="1913" spans="1:18" x14ac:dyDescent="0.25">
      <c r="A1913" t="s">
        <v>5932</v>
      </c>
      <c r="B1913" t="s">
        <v>6251</v>
      </c>
      <c r="C1913" t="s">
        <v>6539</v>
      </c>
      <c r="D1913">
        <v>3.3501991445999999</v>
      </c>
      <c r="E1913">
        <v>7.2281861446000004</v>
      </c>
      <c r="F1913">
        <v>3.8779870000000001</v>
      </c>
      <c r="G1913">
        <v>-2.5558299999999998</v>
      </c>
      <c r="H1913">
        <v>1.322157</v>
      </c>
      <c r="I1913">
        <v>164</v>
      </c>
      <c r="J1913" t="s">
        <v>4440</v>
      </c>
      <c r="P1913" t="b">
        <f t="shared" si="87"/>
        <v>0</v>
      </c>
      <c r="Q1913" t="b">
        <f t="shared" si="88"/>
        <v>0</v>
      </c>
      <c r="R1913" t="b">
        <f t="shared" si="89"/>
        <v>0</v>
      </c>
    </row>
    <row r="1914" spans="1:18" x14ac:dyDescent="0.25">
      <c r="A1914" t="s">
        <v>1446</v>
      </c>
      <c r="B1914" t="s">
        <v>2098</v>
      </c>
      <c r="C1914" t="s">
        <v>3586</v>
      </c>
      <c r="D1914">
        <v>3.0907835700000001</v>
      </c>
      <c r="E1914">
        <v>6.6052835700000001</v>
      </c>
      <c r="F1914">
        <v>3.5145</v>
      </c>
      <c r="G1914">
        <v>-0.766961</v>
      </c>
      <c r="H1914">
        <v>2.7475390000000002</v>
      </c>
      <c r="I1914">
        <v>80</v>
      </c>
      <c r="J1914" t="s">
        <v>4440</v>
      </c>
      <c r="P1914" t="b">
        <f t="shared" si="87"/>
        <v>0</v>
      </c>
      <c r="Q1914" t="b">
        <f t="shared" si="88"/>
        <v>0</v>
      </c>
      <c r="R1914" t="b">
        <f t="shared" si="89"/>
        <v>0</v>
      </c>
    </row>
    <row r="1915" spans="1:18" x14ac:dyDescent="0.25">
      <c r="A1915" t="s">
        <v>242</v>
      </c>
      <c r="B1915" t="s">
        <v>2750</v>
      </c>
      <c r="C1915" t="s">
        <v>4217</v>
      </c>
      <c r="D1915">
        <v>3.6987733352999999</v>
      </c>
      <c r="E1915">
        <v>6.2573493352999998</v>
      </c>
      <c r="F1915">
        <v>2.558576</v>
      </c>
      <c r="G1915">
        <v>-2.7962389999999999</v>
      </c>
      <c r="H1915">
        <v>-0.23766300000000001</v>
      </c>
      <c r="I1915">
        <v>228</v>
      </c>
      <c r="J1915" t="s">
        <v>4440</v>
      </c>
      <c r="P1915" t="b">
        <f t="shared" si="87"/>
        <v>0</v>
      </c>
      <c r="Q1915" t="b">
        <f t="shared" si="88"/>
        <v>0</v>
      </c>
      <c r="R1915" t="b">
        <f t="shared" si="89"/>
        <v>0</v>
      </c>
    </row>
    <row r="1916" spans="1:18" x14ac:dyDescent="0.25">
      <c r="A1916" t="s">
        <v>165</v>
      </c>
      <c r="B1916" t="s">
        <v>2391</v>
      </c>
      <c r="C1916" t="s">
        <v>3872</v>
      </c>
      <c r="D1916">
        <v>3.3736999668999998</v>
      </c>
      <c r="E1916">
        <v>6.8352979668999998</v>
      </c>
      <c r="F1916">
        <v>3.461598</v>
      </c>
      <c r="G1916">
        <v>-0.37102800000000002</v>
      </c>
      <c r="H1916">
        <v>3.09057</v>
      </c>
      <c r="I1916">
        <v>82</v>
      </c>
      <c r="J1916" t="s">
        <v>4440</v>
      </c>
      <c r="P1916" t="b">
        <f t="shared" si="87"/>
        <v>0</v>
      </c>
      <c r="Q1916" t="b">
        <f t="shared" si="88"/>
        <v>0</v>
      </c>
      <c r="R1916" t="b">
        <f t="shared" si="89"/>
        <v>0</v>
      </c>
    </row>
    <row r="1917" spans="1:18" x14ac:dyDescent="0.25">
      <c r="A1917" t="s">
        <v>413</v>
      </c>
      <c r="B1917" t="s">
        <v>1787</v>
      </c>
      <c r="C1917" t="s">
        <v>3276</v>
      </c>
      <c r="D1917">
        <v>2.7315442943999901</v>
      </c>
      <c r="E1917">
        <v>5.6250902943999996</v>
      </c>
      <c r="F1917">
        <v>2.8935460000000002</v>
      </c>
      <c r="G1917">
        <v>-0.82452599999999998</v>
      </c>
      <c r="H1917">
        <v>2.0690200000000001</v>
      </c>
      <c r="I1917">
        <v>63</v>
      </c>
      <c r="J1917" t="s">
        <v>4440</v>
      </c>
      <c r="P1917" t="b">
        <f t="shared" si="87"/>
        <v>0</v>
      </c>
      <c r="Q1917" t="b">
        <f t="shared" si="88"/>
        <v>0</v>
      </c>
      <c r="R1917" t="b">
        <f t="shared" si="89"/>
        <v>0</v>
      </c>
    </row>
    <row r="1918" spans="1:18" x14ac:dyDescent="0.25">
      <c r="A1918" t="s">
        <v>1253</v>
      </c>
      <c r="B1918" t="s">
        <v>2832</v>
      </c>
      <c r="C1918" t="s">
        <v>4296</v>
      </c>
      <c r="D1918">
        <v>2.2809574772999901</v>
      </c>
      <c r="E1918">
        <v>5.6196044772999896</v>
      </c>
      <c r="F1918">
        <v>3.3386469999999999</v>
      </c>
      <c r="G1918">
        <v>0.18630099999999999</v>
      </c>
      <c r="H1918">
        <v>3.5249480000000002</v>
      </c>
      <c r="I1918">
        <v>66</v>
      </c>
      <c r="J1918" t="s">
        <v>4440</v>
      </c>
      <c r="P1918" t="b">
        <f t="shared" si="87"/>
        <v>0</v>
      </c>
      <c r="Q1918" t="b">
        <f t="shared" si="88"/>
        <v>0</v>
      </c>
      <c r="R1918" t="b">
        <f t="shared" si="89"/>
        <v>0</v>
      </c>
    </row>
    <row r="1919" spans="1:18" x14ac:dyDescent="0.25">
      <c r="A1919" t="s">
        <v>4883</v>
      </c>
      <c r="B1919" t="s">
        <v>5148</v>
      </c>
      <c r="C1919" t="s">
        <v>5149</v>
      </c>
      <c r="D1919">
        <v>3.31117537859999</v>
      </c>
      <c r="E1919">
        <v>5.3451833785999998</v>
      </c>
      <c r="F1919">
        <v>2.034008</v>
      </c>
      <c r="G1919">
        <v>-1.924728</v>
      </c>
      <c r="H1919">
        <v>0.10928</v>
      </c>
      <c r="I1919">
        <v>132</v>
      </c>
      <c r="J1919" t="s">
        <v>4440</v>
      </c>
      <c r="P1919" t="b">
        <f t="shared" si="87"/>
        <v>0</v>
      </c>
      <c r="Q1919" t="b">
        <f t="shared" si="88"/>
        <v>0</v>
      </c>
      <c r="R1919" t="b">
        <f t="shared" si="89"/>
        <v>0</v>
      </c>
    </row>
    <row r="1920" spans="1:18" x14ac:dyDescent="0.25">
      <c r="A1920" t="s">
        <v>1402</v>
      </c>
      <c r="B1920" t="s">
        <v>1793</v>
      </c>
      <c r="C1920" t="s">
        <v>3282</v>
      </c>
      <c r="D1920">
        <v>2.5135952130999901</v>
      </c>
      <c r="E1920">
        <v>6.4902402130999999</v>
      </c>
      <c r="F1920">
        <v>3.976645</v>
      </c>
      <c r="G1920">
        <v>6.5714999999999996E-2</v>
      </c>
      <c r="H1920">
        <v>4.0423600000000004</v>
      </c>
      <c r="I1920">
        <v>72</v>
      </c>
      <c r="J1920" t="s">
        <v>4440</v>
      </c>
      <c r="P1920" t="b">
        <f t="shared" si="87"/>
        <v>0</v>
      </c>
      <c r="Q1920" t="b">
        <f t="shared" si="88"/>
        <v>0</v>
      </c>
      <c r="R1920" t="b">
        <f t="shared" si="89"/>
        <v>0</v>
      </c>
    </row>
    <row r="1921" spans="1:18" x14ac:dyDescent="0.25">
      <c r="A1921" t="s">
        <v>999</v>
      </c>
      <c r="B1921" t="s">
        <v>1927</v>
      </c>
      <c r="C1921" t="s">
        <v>3416</v>
      </c>
      <c r="D1921">
        <v>2.4204809603999999</v>
      </c>
      <c r="E1921">
        <v>5.1760949604000004</v>
      </c>
      <c r="F1921">
        <v>2.755614</v>
      </c>
      <c r="G1921">
        <v>-0.85587599999999997</v>
      </c>
      <c r="H1921">
        <v>1.8997379999999999</v>
      </c>
      <c r="I1921">
        <v>106</v>
      </c>
      <c r="J1921" t="s">
        <v>4440</v>
      </c>
      <c r="P1921" t="b">
        <f t="shared" si="87"/>
        <v>0</v>
      </c>
      <c r="Q1921" t="b">
        <f t="shared" si="88"/>
        <v>0</v>
      </c>
      <c r="R1921" t="b">
        <f t="shared" si="89"/>
        <v>0</v>
      </c>
    </row>
    <row r="1922" spans="1:18" x14ac:dyDescent="0.25">
      <c r="A1922" t="s">
        <v>5029</v>
      </c>
      <c r="B1922" t="s">
        <v>5402</v>
      </c>
      <c r="C1922" t="s">
        <v>5403</v>
      </c>
      <c r="D1922">
        <v>2.5940454597999998</v>
      </c>
      <c r="E1922">
        <v>6.5411604598000004</v>
      </c>
      <c r="F1922">
        <v>3.9471150000000002</v>
      </c>
      <c r="G1922">
        <v>-1.3063560000000001</v>
      </c>
      <c r="H1922">
        <v>2.6407590000000001</v>
      </c>
      <c r="I1922">
        <v>78</v>
      </c>
      <c r="J1922" t="s">
        <v>4440</v>
      </c>
      <c r="P1922" t="b">
        <f t="shared" si="87"/>
        <v>0</v>
      </c>
      <c r="Q1922" t="b">
        <f t="shared" si="88"/>
        <v>0</v>
      </c>
      <c r="R1922" t="b">
        <f t="shared" si="89"/>
        <v>0</v>
      </c>
    </row>
    <row r="1923" spans="1:18" x14ac:dyDescent="0.25">
      <c r="A1923" t="s">
        <v>259</v>
      </c>
      <c r="B1923" t="s">
        <v>2119</v>
      </c>
      <c r="C1923" t="s">
        <v>3606</v>
      </c>
      <c r="D1923">
        <v>0.51669151979999905</v>
      </c>
      <c r="E1923">
        <v>2.4701265198</v>
      </c>
      <c r="F1923">
        <v>1.953435</v>
      </c>
      <c r="G1923">
        <v>1.975325</v>
      </c>
      <c r="H1923">
        <v>3.92876</v>
      </c>
      <c r="I1923">
        <v>92</v>
      </c>
      <c r="J1923" t="s">
        <v>4440</v>
      </c>
      <c r="P1923" t="b">
        <f t="shared" ref="P1923:P1986" si="90">IF(AND($M$5 &lt; -D1923, $M$4 &gt; -E1923, F1923 &gt; 1.9, F1923 &lt; 2.5), TRUE, FALSE)</f>
        <v>0</v>
      </c>
      <c r="Q1923" t="b">
        <f t="shared" ref="Q1923:Q1986" si="91">IF(AND($M$6 &lt; -D1923, $M$4 &gt; -E1923, F1923 &gt; 1.9, F1923 &lt; 2.5), TRUE, FALSE)</f>
        <v>0</v>
      </c>
      <c r="R1923" t="b">
        <f t="shared" ref="R1923:R1986" si="92">IF(AND($M$7 &lt; -D1923, $M$4 &gt; -E1923, F1923 &gt; 1.9, F1923 &lt; 2.5), TRUE, FALSE)</f>
        <v>0</v>
      </c>
    </row>
    <row r="1924" spans="1:18" x14ac:dyDescent="0.25">
      <c r="A1924" t="s">
        <v>129</v>
      </c>
      <c r="B1924" t="s">
        <v>1905</v>
      </c>
      <c r="C1924" t="s">
        <v>3394</v>
      </c>
      <c r="D1924">
        <v>3.8322506858000001</v>
      </c>
      <c r="E1924">
        <v>6.4556226857999999</v>
      </c>
      <c r="F1924">
        <v>2.6233719999999998</v>
      </c>
      <c r="G1924">
        <v>-2.29576</v>
      </c>
      <c r="H1924">
        <v>0.32761200000000001</v>
      </c>
      <c r="I1924">
        <v>98</v>
      </c>
      <c r="J1924" t="s">
        <v>4440</v>
      </c>
      <c r="P1924" t="b">
        <f t="shared" si="90"/>
        <v>0</v>
      </c>
      <c r="Q1924" t="b">
        <f t="shared" si="91"/>
        <v>0</v>
      </c>
      <c r="R1924" t="b">
        <f t="shared" si="92"/>
        <v>0</v>
      </c>
    </row>
    <row r="1925" spans="1:18" x14ac:dyDescent="0.25">
      <c r="A1925" t="s">
        <v>1268</v>
      </c>
      <c r="B1925" t="s">
        <v>2764</v>
      </c>
      <c r="C1925" t="s">
        <v>3394</v>
      </c>
      <c r="D1925">
        <v>3.2496280995000002</v>
      </c>
      <c r="E1925">
        <v>6.1787090994999998</v>
      </c>
      <c r="F1925">
        <v>2.929081</v>
      </c>
      <c r="G1925">
        <v>-3.5501450000000001</v>
      </c>
      <c r="H1925">
        <v>-0.62106399999999995</v>
      </c>
      <c r="I1925">
        <v>98</v>
      </c>
      <c r="J1925" t="s">
        <v>4440</v>
      </c>
      <c r="P1925" t="b">
        <f t="shared" si="90"/>
        <v>0</v>
      </c>
      <c r="Q1925" t="b">
        <f t="shared" si="91"/>
        <v>0</v>
      </c>
      <c r="R1925" t="b">
        <f t="shared" si="92"/>
        <v>0</v>
      </c>
    </row>
    <row r="1926" spans="1:18" x14ac:dyDescent="0.25">
      <c r="A1926" t="s">
        <v>505</v>
      </c>
      <c r="B1926" t="s">
        <v>2331</v>
      </c>
      <c r="C1926" t="s">
        <v>3814</v>
      </c>
      <c r="D1926">
        <v>2.652127031</v>
      </c>
      <c r="E1926">
        <v>6.1424360309999999</v>
      </c>
      <c r="F1926">
        <v>3.4903089999999999</v>
      </c>
      <c r="G1926">
        <v>-1.9178059999999999</v>
      </c>
      <c r="H1926">
        <v>1.572503</v>
      </c>
      <c r="I1926">
        <v>368</v>
      </c>
      <c r="J1926" t="s">
        <v>4440</v>
      </c>
      <c r="P1926" t="b">
        <f t="shared" si="90"/>
        <v>0</v>
      </c>
      <c r="Q1926" t="b">
        <f t="shared" si="91"/>
        <v>0</v>
      </c>
      <c r="R1926" t="b">
        <f t="shared" si="92"/>
        <v>0</v>
      </c>
    </row>
    <row r="1927" spans="1:18" x14ac:dyDescent="0.25">
      <c r="A1927" t="s">
        <v>4966</v>
      </c>
      <c r="B1927" t="s">
        <v>5097</v>
      </c>
      <c r="C1927" t="s">
        <v>5098</v>
      </c>
      <c r="D1927">
        <v>2.212941007</v>
      </c>
      <c r="E1927">
        <v>4.7575140070000002</v>
      </c>
      <c r="F1927">
        <v>2.54457299999999</v>
      </c>
      <c r="G1927">
        <v>0.23011599999999999</v>
      </c>
      <c r="H1927">
        <v>2.774689</v>
      </c>
      <c r="I1927">
        <v>124</v>
      </c>
      <c r="J1927" t="s">
        <v>4440</v>
      </c>
      <c r="P1927" t="b">
        <f t="shared" si="90"/>
        <v>0</v>
      </c>
      <c r="Q1927" t="b">
        <f t="shared" si="91"/>
        <v>0</v>
      </c>
      <c r="R1927" t="b">
        <f t="shared" si="92"/>
        <v>0</v>
      </c>
    </row>
    <row r="1928" spans="1:18" x14ac:dyDescent="0.25">
      <c r="A1928" t="s">
        <v>852</v>
      </c>
      <c r="B1928" t="s">
        <v>2464</v>
      </c>
      <c r="C1928" t="s">
        <v>3943</v>
      </c>
      <c r="D1928">
        <v>3.7831308107999999</v>
      </c>
      <c r="E1928">
        <v>5.8922288107999998</v>
      </c>
      <c r="F1928">
        <v>2.1090979999999999</v>
      </c>
      <c r="G1928">
        <v>-1.2390000000000001E-3</v>
      </c>
      <c r="H1928">
        <v>2.1078589999999999</v>
      </c>
      <c r="I1928">
        <v>80</v>
      </c>
      <c r="J1928" t="s">
        <v>4440</v>
      </c>
      <c r="P1928" t="b">
        <f t="shared" si="90"/>
        <v>1</v>
      </c>
      <c r="Q1928" t="b">
        <f t="shared" si="91"/>
        <v>0</v>
      </c>
      <c r="R1928" t="b">
        <f t="shared" si="92"/>
        <v>0</v>
      </c>
    </row>
    <row r="1929" spans="1:18" x14ac:dyDescent="0.25">
      <c r="A1929" t="s">
        <v>38</v>
      </c>
      <c r="B1929" t="s">
        <v>2820</v>
      </c>
      <c r="C1929" t="s">
        <v>4284</v>
      </c>
      <c r="D1929">
        <v>4.0285522734999999</v>
      </c>
      <c r="E1929">
        <v>6.1987892735000001</v>
      </c>
      <c r="F1929">
        <v>2.1702370000000002</v>
      </c>
      <c r="G1929">
        <v>-0.15060799999999999</v>
      </c>
      <c r="H1929">
        <v>2.0196290000000001</v>
      </c>
      <c r="I1929">
        <v>92</v>
      </c>
      <c r="J1929" t="s">
        <v>4440</v>
      </c>
      <c r="P1929" t="b">
        <f t="shared" si="90"/>
        <v>0</v>
      </c>
      <c r="Q1929" t="b">
        <f t="shared" si="91"/>
        <v>0</v>
      </c>
      <c r="R1929" t="b">
        <f t="shared" si="92"/>
        <v>0</v>
      </c>
    </row>
    <row r="1930" spans="1:18" x14ac:dyDescent="0.25">
      <c r="A1930" t="s">
        <v>560</v>
      </c>
      <c r="B1930" t="s">
        <v>2304</v>
      </c>
      <c r="C1930" t="s">
        <v>3787</v>
      </c>
      <c r="D1930">
        <v>4.0177105684000001</v>
      </c>
      <c r="E1930">
        <v>6.0835865684000003</v>
      </c>
      <c r="F1930">
        <v>2.0658759999999998</v>
      </c>
      <c r="G1930">
        <v>1.5308E-2</v>
      </c>
      <c r="H1930">
        <v>2.0811839999999999</v>
      </c>
      <c r="I1930">
        <v>80</v>
      </c>
      <c r="J1930" t="s">
        <v>4440</v>
      </c>
      <c r="P1930" t="b">
        <f t="shared" si="90"/>
        <v>0</v>
      </c>
      <c r="Q1930" t="b">
        <f t="shared" si="91"/>
        <v>0</v>
      </c>
      <c r="R1930" t="b">
        <f t="shared" si="92"/>
        <v>0</v>
      </c>
    </row>
    <row r="1931" spans="1:18" x14ac:dyDescent="0.25">
      <c r="A1931" t="s">
        <v>1482</v>
      </c>
      <c r="B1931" t="s">
        <v>1519</v>
      </c>
      <c r="C1931" t="s">
        <v>3008</v>
      </c>
      <c r="D1931">
        <v>3.0072229438999898</v>
      </c>
      <c r="E1931">
        <v>7.0159759438999902</v>
      </c>
      <c r="F1931">
        <v>4.0087529999999996</v>
      </c>
      <c r="G1931">
        <v>-2.5512869999999999</v>
      </c>
      <c r="H1931">
        <v>1.4574659999999999</v>
      </c>
      <c r="I1931">
        <v>156</v>
      </c>
      <c r="J1931" t="s">
        <v>4440</v>
      </c>
      <c r="P1931" t="b">
        <f t="shared" si="90"/>
        <v>0</v>
      </c>
      <c r="Q1931" t="b">
        <f t="shared" si="91"/>
        <v>0</v>
      </c>
      <c r="R1931" t="b">
        <f t="shared" si="92"/>
        <v>0</v>
      </c>
    </row>
    <row r="1932" spans="1:18" x14ac:dyDescent="0.25">
      <c r="A1932" t="s">
        <v>5728</v>
      </c>
      <c r="B1932" t="s">
        <v>6047</v>
      </c>
      <c r="C1932" t="s">
        <v>6346</v>
      </c>
      <c r="D1932">
        <v>2.2838325626999998</v>
      </c>
      <c r="E1932">
        <v>6.2910405627000001</v>
      </c>
      <c r="F1932">
        <v>4.0072080000000003</v>
      </c>
      <c r="G1932">
        <v>-1.493177</v>
      </c>
      <c r="H1932">
        <v>2.5140310000000001</v>
      </c>
      <c r="I1932">
        <v>70</v>
      </c>
      <c r="J1932" t="s">
        <v>4440</v>
      </c>
      <c r="P1932" t="b">
        <f t="shared" si="90"/>
        <v>0</v>
      </c>
      <c r="Q1932" t="b">
        <f t="shared" si="91"/>
        <v>0</v>
      </c>
      <c r="R1932" t="b">
        <f t="shared" si="92"/>
        <v>0</v>
      </c>
    </row>
    <row r="1933" spans="1:18" x14ac:dyDescent="0.25">
      <c r="A1933" t="s">
        <v>711</v>
      </c>
      <c r="B1933" t="s">
        <v>2276</v>
      </c>
      <c r="C1933" t="s">
        <v>3760</v>
      </c>
      <c r="D1933">
        <v>3.4305451954999899</v>
      </c>
      <c r="E1933">
        <v>6.6411351954999898</v>
      </c>
      <c r="F1933">
        <v>3.2105899999999998</v>
      </c>
      <c r="G1933">
        <v>-0.67301100000000003</v>
      </c>
      <c r="H1933">
        <v>2.537579</v>
      </c>
      <c r="I1933">
        <v>86</v>
      </c>
      <c r="J1933" t="s">
        <v>4440</v>
      </c>
      <c r="P1933" t="b">
        <f t="shared" si="90"/>
        <v>0</v>
      </c>
      <c r="Q1933" t="b">
        <f t="shared" si="91"/>
        <v>0</v>
      </c>
      <c r="R1933" t="b">
        <f t="shared" si="92"/>
        <v>0</v>
      </c>
    </row>
    <row r="1934" spans="1:18" x14ac:dyDescent="0.25">
      <c r="A1934" t="s">
        <v>4888</v>
      </c>
      <c r="B1934" t="s">
        <v>5540</v>
      </c>
      <c r="C1934" t="s">
        <v>5541</v>
      </c>
      <c r="D1934">
        <v>3.6992879673999899</v>
      </c>
      <c r="E1934">
        <v>6.5734909673999997</v>
      </c>
      <c r="F1934">
        <v>2.8742030000000001</v>
      </c>
      <c r="G1934">
        <v>-0.14887</v>
      </c>
      <c r="H1934">
        <v>2.725333</v>
      </c>
      <c r="I1934">
        <v>68</v>
      </c>
      <c r="J1934" t="s">
        <v>4440</v>
      </c>
      <c r="P1934" t="b">
        <f t="shared" si="90"/>
        <v>0</v>
      </c>
      <c r="Q1934" t="b">
        <f t="shared" si="91"/>
        <v>0</v>
      </c>
      <c r="R1934" t="b">
        <f t="shared" si="92"/>
        <v>0</v>
      </c>
    </row>
    <row r="1935" spans="1:18" x14ac:dyDescent="0.25">
      <c r="A1935" t="s">
        <v>924</v>
      </c>
      <c r="B1935" t="s">
        <v>1684</v>
      </c>
      <c r="C1935" t="s">
        <v>3173</v>
      </c>
      <c r="D1935">
        <v>3.0659721583000001</v>
      </c>
      <c r="E1935">
        <v>6.5623381583000002</v>
      </c>
      <c r="F1935">
        <v>3.4963660000000001</v>
      </c>
      <c r="G1935">
        <v>-0.53062200000000004</v>
      </c>
      <c r="H1935">
        <v>2.9657439999999999</v>
      </c>
      <c r="I1935">
        <v>88</v>
      </c>
      <c r="J1935" t="s">
        <v>4440</v>
      </c>
      <c r="P1935" t="b">
        <f t="shared" si="90"/>
        <v>0</v>
      </c>
      <c r="Q1935" t="b">
        <f t="shared" si="91"/>
        <v>0</v>
      </c>
      <c r="R1935" t="b">
        <f t="shared" si="92"/>
        <v>0</v>
      </c>
    </row>
    <row r="1936" spans="1:18" x14ac:dyDescent="0.25">
      <c r="A1936" t="s">
        <v>882</v>
      </c>
      <c r="B1936" t="s">
        <v>2571</v>
      </c>
      <c r="C1936" t="s">
        <v>4046</v>
      </c>
      <c r="D1936">
        <v>1.5267596017</v>
      </c>
      <c r="E1936">
        <v>4.7921186017000004</v>
      </c>
      <c r="F1936">
        <v>3.2653590000000001</v>
      </c>
      <c r="G1936">
        <v>0.363676</v>
      </c>
      <c r="H1936">
        <v>3.629035</v>
      </c>
      <c r="I1936">
        <v>78</v>
      </c>
      <c r="J1936" t="s">
        <v>4440</v>
      </c>
      <c r="P1936" t="b">
        <f t="shared" si="90"/>
        <v>0</v>
      </c>
      <c r="Q1936" t="b">
        <f t="shared" si="91"/>
        <v>0</v>
      </c>
      <c r="R1936" t="b">
        <f t="shared" si="92"/>
        <v>0</v>
      </c>
    </row>
    <row r="1937" spans="1:18" x14ac:dyDescent="0.25">
      <c r="A1937" t="s">
        <v>5823</v>
      </c>
      <c r="B1937" t="s">
        <v>6142</v>
      </c>
      <c r="C1937" t="s">
        <v>6438</v>
      </c>
      <c r="D1937">
        <v>1.7844611577</v>
      </c>
      <c r="E1937">
        <v>5.2048871577</v>
      </c>
      <c r="F1937">
        <v>3.420426</v>
      </c>
      <c r="G1937">
        <v>6.1455000000000003E-2</v>
      </c>
      <c r="H1937">
        <v>3.481881</v>
      </c>
      <c r="I1937">
        <v>78</v>
      </c>
      <c r="J1937" t="s">
        <v>4440</v>
      </c>
      <c r="P1937" t="b">
        <f t="shared" si="90"/>
        <v>0</v>
      </c>
      <c r="Q1937" t="b">
        <f t="shared" si="91"/>
        <v>0</v>
      </c>
      <c r="R1937" t="b">
        <f t="shared" si="92"/>
        <v>0</v>
      </c>
    </row>
    <row r="1938" spans="1:18" x14ac:dyDescent="0.25">
      <c r="A1938" t="s">
        <v>1321</v>
      </c>
      <c r="B1938" t="s">
        <v>2282</v>
      </c>
      <c r="C1938" t="s">
        <v>3766</v>
      </c>
      <c r="D1938">
        <v>2.7160714267000001</v>
      </c>
      <c r="E1938">
        <v>6.4879544267</v>
      </c>
      <c r="F1938">
        <v>3.7718829999999999</v>
      </c>
      <c r="G1938">
        <v>-1.680531</v>
      </c>
      <c r="H1938">
        <v>2.0913520000000001</v>
      </c>
      <c r="I1938">
        <v>78</v>
      </c>
      <c r="J1938" t="s">
        <v>4440</v>
      </c>
      <c r="P1938" t="b">
        <f t="shared" si="90"/>
        <v>0</v>
      </c>
      <c r="Q1938" t="b">
        <f t="shared" si="91"/>
        <v>0</v>
      </c>
      <c r="R1938" t="b">
        <f t="shared" si="92"/>
        <v>0</v>
      </c>
    </row>
    <row r="1939" spans="1:18" x14ac:dyDescent="0.25">
      <c r="A1939" t="s">
        <v>1274</v>
      </c>
      <c r="B1939" t="s">
        <v>1840</v>
      </c>
      <c r="C1939" t="s">
        <v>3329</v>
      </c>
      <c r="D1939">
        <v>2.3605116813000002</v>
      </c>
      <c r="E1939">
        <v>6.3522136813000003</v>
      </c>
      <c r="F1939">
        <v>3.9917020000000001</v>
      </c>
      <c r="G1939">
        <v>-1.9140090000000001</v>
      </c>
      <c r="H1939">
        <v>2.077693</v>
      </c>
      <c r="I1939">
        <v>74</v>
      </c>
      <c r="J1939" t="s">
        <v>4440</v>
      </c>
      <c r="P1939" t="b">
        <f t="shared" si="90"/>
        <v>0</v>
      </c>
      <c r="Q1939" t="b">
        <f t="shared" si="91"/>
        <v>0</v>
      </c>
      <c r="R1939" t="b">
        <f t="shared" si="92"/>
        <v>0</v>
      </c>
    </row>
    <row r="1940" spans="1:18" x14ac:dyDescent="0.25">
      <c r="A1940" t="s">
        <v>5941</v>
      </c>
      <c r="B1940" t="s">
        <v>6260</v>
      </c>
      <c r="C1940" t="s">
        <v>6548</v>
      </c>
      <c r="D1940">
        <v>2.5378105724000002</v>
      </c>
      <c r="E1940">
        <v>6.5899595723999997</v>
      </c>
      <c r="F1940">
        <v>4.052149</v>
      </c>
      <c r="G1940">
        <v>-1.6644680000000001</v>
      </c>
      <c r="H1940">
        <v>2.3876810000000002</v>
      </c>
      <c r="I1940">
        <v>96</v>
      </c>
      <c r="J1940" t="s">
        <v>4440</v>
      </c>
      <c r="P1940" t="b">
        <f t="shared" si="90"/>
        <v>0</v>
      </c>
      <c r="Q1940" t="b">
        <f t="shared" si="91"/>
        <v>0</v>
      </c>
      <c r="R1940" t="b">
        <f t="shared" si="92"/>
        <v>0</v>
      </c>
    </row>
    <row r="1941" spans="1:18" x14ac:dyDescent="0.25">
      <c r="A1941" t="s">
        <v>6</v>
      </c>
      <c r="B1941" t="s">
        <v>2213</v>
      </c>
      <c r="C1941" t="s">
        <v>3699</v>
      </c>
      <c r="D1941">
        <v>3.1181646473</v>
      </c>
      <c r="E1941">
        <v>5.9630966473000004</v>
      </c>
      <c r="F1941">
        <v>2.844932</v>
      </c>
      <c r="G1941">
        <v>-0.88287000000000004</v>
      </c>
      <c r="H1941">
        <v>1.962062</v>
      </c>
      <c r="I1941">
        <v>140</v>
      </c>
      <c r="J1941" t="s">
        <v>4440</v>
      </c>
      <c r="P1941" t="b">
        <f t="shared" si="90"/>
        <v>0</v>
      </c>
      <c r="Q1941" t="b">
        <f t="shared" si="91"/>
        <v>0</v>
      </c>
      <c r="R1941" t="b">
        <f t="shared" si="92"/>
        <v>0</v>
      </c>
    </row>
    <row r="1942" spans="1:18" x14ac:dyDescent="0.25">
      <c r="A1942" t="s">
        <v>796</v>
      </c>
      <c r="B1942" t="s">
        <v>1557</v>
      </c>
      <c r="C1942" t="s">
        <v>3046</v>
      </c>
      <c r="D1942">
        <v>2.9178013998000001</v>
      </c>
      <c r="E1942">
        <v>6.6263273998000001</v>
      </c>
      <c r="F1942">
        <v>3.708526</v>
      </c>
      <c r="G1942">
        <v>-0.95536399999999999</v>
      </c>
      <c r="H1942">
        <v>2.7531620000000001</v>
      </c>
      <c r="I1942">
        <v>65</v>
      </c>
      <c r="J1942" t="s">
        <v>4440</v>
      </c>
      <c r="P1942" t="b">
        <f t="shared" si="90"/>
        <v>0</v>
      </c>
      <c r="Q1942" t="b">
        <f t="shared" si="91"/>
        <v>0</v>
      </c>
      <c r="R1942" t="b">
        <f t="shared" si="92"/>
        <v>0</v>
      </c>
    </row>
    <row r="1943" spans="1:18" x14ac:dyDescent="0.25">
      <c r="A1943" t="s">
        <v>4885</v>
      </c>
      <c r="B1943" t="s">
        <v>5082</v>
      </c>
      <c r="C1943" t="s">
        <v>5083</v>
      </c>
      <c r="D1943">
        <v>1.2079945921999899</v>
      </c>
      <c r="E1943">
        <v>5.2040995921999897</v>
      </c>
      <c r="F1943">
        <v>3.996105</v>
      </c>
      <c r="G1943">
        <v>0.154168</v>
      </c>
      <c r="H1943">
        <v>4.1502730000000003</v>
      </c>
      <c r="I1943">
        <v>49</v>
      </c>
      <c r="J1943" t="s">
        <v>4440</v>
      </c>
      <c r="P1943" t="b">
        <f t="shared" si="90"/>
        <v>0</v>
      </c>
      <c r="Q1943" t="b">
        <f t="shared" si="91"/>
        <v>0</v>
      </c>
      <c r="R1943" t="b">
        <f t="shared" si="92"/>
        <v>0</v>
      </c>
    </row>
    <row r="1944" spans="1:18" x14ac:dyDescent="0.25">
      <c r="A1944" t="s">
        <v>522</v>
      </c>
      <c r="B1944" t="s">
        <v>2709</v>
      </c>
      <c r="C1944" t="s">
        <v>4178</v>
      </c>
      <c r="D1944">
        <v>2.1791771849999901</v>
      </c>
      <c r="E1944">
        <v>6.4688261850000002</v>
      </c>
      <c r="F1944">
        <v>4.2896489999999998</v>
      </c>
      <c r="G1944">
        <v>-0.249081</v>
      </c>
      <c r="H1944">
        <v>4.0405680000000004</v>
      </c>
      <c r="I1944">
        <v>58</v>
      </c>
      <c r="J1944" t="s">
        <v>4440</v>
      </c>
      <c r="P1944" t="b">
        <f t="shared" si="90"/>
        <v>0</v>
      </c>
      <c r="Q1944" t="b">
        <f t="shared" si="91"/>
        <v>0</v>
      </c>
      <c r="R1944" t="b">
        <f t="shared" si="92"/>
        <v>0</v>
      </c>
    </row>
    <row r="1945" spans="1:18" x14ac:dyDescent="0.25">
      <c r="A1945" t="s">
        <v>5732</v>
      </c>
      <c r="B1945" t="s">
        <v>6051</v>
      </c>
      <c r="C1945" t="s">
        <v>6350</v>
      </c>
      <c r="D1945">
        <v>3.1121935589999898</v>
      </c>
      <c r="E1945">
        <v>6.5916905589999999</v>
      </c>
      <c r="F1945">
        <v>3.4794969999999998</v>
      </c>
      <c r="G1945">
        <v>-1.603488</v>
      </c>
      <c r="H1945">
        <v>1.876009</v>
      </c>
      <c r="I1945">
        <v>156</v>
      </c>
      <c r="J1945" t="s">
        <v>4440</v>
      </c>
      <c r="P1945" t="b">
        <f t="shared" si="90"/>
        <v>0</v>
      </c>
      <c r="Q1945" t="b">
        <f t="shared" si="91"/>
        <v>0</v>
      </c>
      <c r="R1945" t="b">
        <f t="shared" si="92"/>
        <v>0</v>
      </c>
    </row>
    <row r="1946" spans="1:18" x14ac:dyDescent="0.25">
      <c r="A1946" t="s">
        <v>79</v>
      </c>
      <c r="B1946" t="s">
        <v>2397</v>
      </c>
      <c r="C1946" t="s">
        <v>3878</v>
      </c>
      <c r="D1946">
        <v>4.6303760624999999</v>
      </c>
      <c r="E1946">
        <v>6.8806510625000001</v>
      </c>
      <c r="F1946">
        <v>2.2502749999999998</v>
      </c>
      <c r="G1946">
        <v>-0.728688</v>
      </c>
      <c r="H1946">
        <v>1.521587</v>
      </c>
      <c r="I1946">
        <v>98</v>
      </c>
      <c r="J1946" t="s">
        <v>4440</v>
      </c>
      <c r="P1946" t="b">
        <f t="shared" si="90"/>
        <v>0</v>
      </c>
      <c r="Q1946" t="b">
        <f t="shared" si="91"/>
        <v>0</v>
      </c>
      <c r="R1946" t="b">
        <f t="shared" si="92"/>
        <v>0</v>
      </c>
    </row>
    <row r="1947" spans="1:18" x14ac:dyDescent="0.25">
      <c r="A1947" t="s">
        <v>1351</v>
      </c>
      <c r="B1947" t="s">
        <v>2756</v>
      </c>
      <c r="C1947" t="s">
        <v>4223</v>
      </c>
      <c r="D1947">
        <v>3.9597887062999999</v>
      </c>
      <c r="E1947">
        <v>6.2312207063000002</v>
      </c>
      <c r="F1947">
        <v>2.2714319999999999</v>
      </c>
      <c r="G1947">
        <v>-1.463228</v>
      </c>
      <c r="H1947">
        <v>0.80820400000000003</v>
      </c>
      <c r="I1947">
        <v>180</v>
      </c>
      <c r="J1947" t="s">
        <v>4440</v>
      </c>
      <c r="P1947" t="b">
        <f t="shared" si="90"/>
        <v>0</v>
      </c>
      <c r="Q1947" t="b">
        <f t="shared" si="91"/>
        <v>0</v>
      </c>
      <c r="R1947" t="b">
        <f t="shared" si="92"/>
        <v>0</v>
      </c>
    </row>
    <row r="1948" spans="1:18" x14ac:dyDescent="0.25">
      <c r="A1948" t="s">
        <v>734</v>
      </c>
      <c r="B1948" t="s">
        <v>2954</v>
      </c>
      <c r="C1948" t="s">
        <v>4410</v>
      </c>
      <c r="D1948">
        <v>3.0952865431999999</v>
      </c>
      <c r="E1948">
        <v>5.4145335432000001</v>
      </c>
      <c r="F1948">
        <v>2.3192469999999998</v>
      </c>
      <c r="G1948">
        <v>-2.23916</v>
      </c>
      <c r="H1948">
        <v>8.0087000000000005E-2</v>
      </c>
      <c r="I1948">
        <v>200</v>
      </c>
      <c r="J1948" t="s">
        <v>4440</v>
      </c>
      <c r="P1948" t="b">
        <f t="shared" si="90"/>
        <v>0</v>
      </c>
      <c r="Q1948" t="b">
        <f t="shared" si="91"/>
        <v>0</v>
      </c>
      <c r="R1948" t="b">
        <f t="shared" si="92"/>
        <v>0</v>
      </c>
    </row>
    <row r="1949" spans="1:18" x14ac:dyDescent="0.25">
      <c r="A1949" t="s">
        <v>1347</v>
      </c>
      <c r="B1949" t="s">
        <v>2105</v>
      </c>
      <c r="C1949" t="s">
        <v>3593</v>
      </c>
      <c r="D1949">
        <v>3.0008131320999998</v>
      </c>
      <c r="E1949">
        <v>7.0076971320999997</v>
      </c>
      <c r="F1949">
        <v>4.0068840000000003</v>
      </c>
      <c r="G1949">
        <v>-0.90606100000000001</v>
      </c>
      <c r="H1949">
        <v>3.1008230000000001</v>
      </c>
      <c r="I1949">
        <v>84</v>
      </c>
      <c r="J1949" t="s">
        <v>4440</v>
      </c>
      <c r="P1949" t="b">
        <f t="shared" si="90"/>
        <v>0</v>
      </c>
      <c r="Q1949" t="b">
        <f t="shared" si="91"/>
        <v>0</v>
      </c>
      <c r="R1949" t="b">
        <f t="shared" si="92"/>
        <v>0</v>
      </c>
    </row>
    <row r="1950" spans="1:18" x14ac:dyDescent="0.25">
      <c r="A1950" t="s">
        <v>1435</v>
      </c>
      <c r="B1950" t="s">
        <v>1857</v>
      </c>
      <c r="C1950" t="s">
        <v>3346</v>
      </c>
      <c r="D1950">
        <v>3.4940906330999999</v>
      </c>
      <c r="E1950">
        <v>6.1434376330999996</v>
      </c>
      <c r="F1950">
        <v>2.6493470000000001</v>
      </c>
      <c r="G1950">
        <v>-7.6943999999999999E-2</v>
      </c>
      <c r="H1950">
        <v>2.572403</v>
      </c>
      <c r="I1950">
        <v>78</v>
      </c>
      <c r="J1950" t="s">
        <v>4440</v>
      </c>
      <c r="P1950" t="b">
        <f t="shared" si="90"/>
        <v>0</v>
      </c>
      <c r="Q1950" t="b">
        <f t="shared" si="91"/>
        <v>0</v>
      </c>
      <c r="R1950" t="b">
        <f t="shared" si="92"/>
        <v>0</v>
      </c>
    </row>
    <row r="1951" spans="1:18" x14ac:dyDescent="0.25">
      <c r="A1951" t="s">
        <v>5747</v>
      </c>
      <c r="B1951" t="s">
        <v>6066</v>
      </c>
      <c r="C1951" t="s">
        <v>6365</v>
      </c>
      <c r="D1951">
        <v>2.6832901087999899</v>
      </c>
      <c r="E1951">
        <v>6.6311731087999997</v>
      </c>
      <c r="F1951">
        <v>3.947883</v>
      </c>
      <c r="G1951">
        <v>-0.95015799999999995</v>
      </c>
      <c r="H1951">
        <v>2.997725</v>
      </c>
      <c r="I1951">
        <v>84</v>
      </c>
      <c r="J1951" t="s">
        <v>4440</v>
      </c>
      <c r="P1951" t="b">
        <f t="shared" si="90"/>
        <v>0</v>
      </c>
      <c r="Q1951" t="b">
        <f t="shared" si="91"/>
        <v>0</v>
      </c>
      <c r="R1951" t="b">
        <f t="shared" si="92"/>
        <v>0</v>
      </c>
    </row>
    <row r="1952" spans="1:18" x14ac:dyDescent="0.25">
      <c r="A1952" t="s">
        <v>220</v>
      </c>
      <c r="B1952" t="s">
        <v>2457</v>
      </c>
      <c r="C1952" t="s">
        <v>3936</v>
      </c>
      <c r="D1952">
        <v>3.6612672006999998</v>
      </c>
      <c r="E1952">
        <v>5.7469272007000001</v>
      </c>
      <c r="F1952">
        <v>2.0856599999999998</v>
      </c>
      <c r="G1952">
        <v>1.3741209999999999</v>
      </c>
      <c r="H1952">
        <v>3.459781</v>
      </c>
      <c r="I1952">
        <v>48</v>
      </c>
      <c r="J1952" t="s">
        <v>4440</v>
      </c>
      <c r="P1952" t="b">
        <f t="shared" si="90"/>
        <v>1</v>
      </c>
      <c r="Q1952" t="b">
        <f t="shared" si="91"/>
        <v>0</v>
      </c>
      <c r="R1952" t="b">
        <f t="shared" si="92"/>
        <v>0</v>
      </c>
    </row>
    <row r="1953" spans="1:18" x14ac:dyDescent="0.25">
      <c r="A1953" t="s">
        <v>958</v>
      </c>
      <c r="B1953" t="s">
        <v>1658</v>
      </c>
      <c r="C1953" t="s">
        <v>3147</v>
      </c>
      <c r="D1953">
        <v>4.3248078643000003</v>
      </c>
      <c r="E1953">
        <v>6.7886068643000002</v>
      </c>
      <c r="F1953">
        <v>2.4637989999999999</v>
      </c>
      <c r="G1953">
        <v>-1.8010170000000001</v>
      </c>
      <c r="H1953">
        <v>0.66278199999999998</v>
      </c>
      <c r="I1953">
        <v>58</v>
      </c>
      <c r="J1953" t="s">
        <v>4440</v>
      </c>
      <c r="P1953" t="b">
        <f t="shared" si="90"/>
        <v>0</v>
      </c>
      <c r="Q1953" t="b">
        <f t="shared" si="91"/>
        <v>0</v>
      </c>
      <c r="R1953" t="b">
        <f t="shared" si="92"/>
        <v>0</v>
      </c>
    </row>
    <row r="1954" spans="1:18" x14ac:dyDescent="0.25">
      <c r="A1954" t="s">
        <v>1265</v>
      </c>
      <c r="B1954" t="s">
        <v>1902</v>
      </c>
      <c r="C1954" t="s">
        <v>3391</v>
      </c>
      <c r="D1954">
        <v>3.8983393060999898</v>
      </c>
      <c r="E1954">
        <v>6.2021683060999999</v>
      </c>
      <c r="F1954">
        <v>2.3038289999999999</v>
      </c>
      <c r="G1954">
        <v>-2.9779070000000001</v>
      </c>
      <c r="H1954">
        <v>-0.67407799999999995</v>
      </c>
      <c r="I1954">
        <v>240</v>
      </c>
      <c r="J1954" t="s">
        <v>4440</v>
      </c>
      <c r="P1954" t="b">
        <f t="shared" si="90"/>
        <v>0</v>
      </c>
      <c r="Q1954" t="b">
        <f t="shared" si="91"/>
        <v>0</v>
      </c>
      <c r="R1954" t="b">
        <f t="shared" si="92"/>
        <v>0</v>
      </c>
    </row>
    <row r="1955" spans="1:18" x14ac:dyDescent="0.25">
      <c r="A1955" t="s">
        <v>19</v>
      </c>
      <c r="B1955" t="s">
        <v>2862</v>
      </c>
      <c r="C1955" t="s">
        <v>4326</v>
      </c>
      <c r="D1955">
        <v>4.1889882992</v>
      </c>
      <c r="E1955">
        <v>6.6124622991999997</v>
      </c>
      <c r="F1955">
        <v>2.4234739999999899</v>
      </c>
      <c r="G1955">
        <v>-2.5020639999999998</v>
      </c>
      <c r="H1955">
        <v>-7.8589999999999993E-2</v>
      </c>
      <c r="I1955">
        <v>164</v>
      </c>
      <c r="J1955" t="s">
        <v>4440</v>
      </c>
      <c r="P1955" t="b">
        <f t="shared" si="90"/>
        <v>0</v>
      </c>
      <c r="Q1955" t="b">
        <f t="shared" si="91"/>
        <v>0</v>
      </c>
      <c r="R1955" t="b">
        <f t="shared" si="92"/>
        <v>0</v>
      </c>
    </row>
    <row r="1956" spans="1:18" x14ac:dyDescent="0.25">
      <c r="A1956" t="s">
        <v>737</v>
      </c>
      <c r="B1956" t="s">
        <v>1854</v>
      </c>
      <c r="C1956" t="s">
        <v>3343</v>
      </c>
      <c r="D1956">
        <v>2.8394194344999999</v>
      </c>
      <c r="E1956">
        <v>6.6747484344999997</v>
      </c>
      <c r="F1956">
        <v>3.83532899999999</v>
      </c>
      <c r="G1956">
        <v>6.7140000000000005E-2</v>
      </c>
      <c r="H1956">
        <v>3.902469</v>
      </c>
      <c r="I1956">
        <v>31</v>
      </c>
      <c r="J1956" t="s">
        <v>4440</v>
      </c>
      <c r="P1956" t="b">
        <f t="shared" si="90"/>
        <v>0</v>
      </c>
      <c r="Q1956" t="b">
        <f t="shared" si="91"/>
        <v>0</v>
      </c>
      <c r="R1956" t="b">
        <f t="shared" si="92"/>
        <v>0</v>
      </c>
    </row>
    <row r="1957" spans="1:18" x14ac:dyDescent="0.25">
      <c r="A1957" t="s">
        <v>184</v>
      </c>
      <c r="B1957" t="s">
        <v>1669</v>
      </c>
      <c r="C1957" t="s">
        <v>3158</v>
      </c>
      <c r="D1957">
        <v>3.3911908001999902</v>
      </c>
      <c r="E1957">
        <v>5.9393398002</v>
      </c>
      <c r="F1957">
        <v>2.548149</v>
      </c>
      <c r="G1957">
        <v>0.58152599999999999</v>
      </c>
      <c r="H1957">
        <v>3.1296750000000002</v>
      </c>
      <c r="I1957">
        <v>56</v>
      </c>
      <c r="J1957" t="s">
        <v>4440</v>
      </c>
      <c r="P1957" t="b">
        <f t="shared" si="90"/>
        <v>0</v>
      </c>
      <c r="Q1957" t="b">
        <f t="shared" si="91"/>
        <v>0</v>
      </c>
      <c r="R1957" t="b">
        <f t="shared" si="92"/>
        <v>0</v>
      </c>
    </row>
    <row r="1958" spans="1:18" x14ac:dyDescent="0.25">
      <c r="A1958" t="s">
        <v>1109</v>
      </c>
      <c r="B1958" t="s">
        <v>2554</v>
      </c>
      <c r="C1958" t="s">
        <v>4029</v>
      </c>
      <c r="D1958">
        <v>3.4589837553999998</v>
      </c>
      <c r="E1958">
        <v>6.2725727553999997</v>
      </c>
      <c r="F1958">
        <v>2.8135889999999999</v>
      </c>
      <c r="G1958">
        <v>-9.2266000000000001E-2</v>
      </c>
      <c r="H1958">
        <v>2.7213229999999999</v>
      </c>
      <c r="I1958">
        <v>76</v>
      </c>
      <c r="J1958" t="s">
        <v>4440</v>
      </c>
      <c r="P1958" t="b">
        <f t="shared" si="90"/>
        <v>0</v>
      </c>
      <c r="Q1958" t="b">
        <f t="shared" si="91"/>
        <v>0</v>
      </c>
      <c r="R1958" t="b">
        <f t="shared" si="92"/>
        <v>0</v>
      </c>
    </row>
    <row r="1959" spans="1:18" x14ac:dyDescent="0.25">
      <c r="A1959" t="s">
        <v>677</v>
      </c>
      <c r="B1959" t="s">
        <v>2941</v>
      </c>
      <c r="C1959" t="s">
        <v>4398</v>
      </c>
      <c r="D1959">
        <v>4.3412261432000001</v>
      </c>
      <c r="E1959">
        <v>6.7994821431999997</v>
      </c>
      <c r="F1959">
        <v>2.458256</v>
      </c>
      <c r="G1959">
        <v>-1.0473030000000001</v>
      </c>
      <c r="H1959">
        <v>1.4109529999999999</v>
      </c>
      <c r="I1959">
        <v>116</v>
      </c>
      <c r="J1959" t="s">
        <v>4440</v>
      </c>
      <c r="P1959" t="b">
        <f t="shared" si="90"/>
        <v>0</v>
      </c>
      <c r="Q1959" t="b">
        <f t="shared" si="91"/>
        <v>0</v>
      </c>
      <c r="R1959" t="b">
        <f t="shared" si="92"/>
        <v>0</v>
      </c>
    </row>
    <row r="1960" spans="1:18" x14ac:dyDescent="0.25">
      <c r="A1960" t="s">
        <v>833</v>
      </c>
      <c r="B1960" t="s">
        <v>2840</v>
      </c>
      <c r="C1960" t="s">
        <v>4304</v>
      </c>
      <c r="D1960">
        <v>3.2337966053999998</v>
      </c>
      <c r="E1960">
        <v>7.5750976053999999</v>
      </c>
      <c r="F1960">
        <v>4.3413009999999996</v>
      </c>
      <c r="G1960">
        <v>-0.64444800000000002</v>
      </c>
      <c r="H1960">
        <v>3.6968529999999999</v>
      </c>
      <c r="I1960">
        <v>28</v>
      </c>
      <c r="J1960" t="s">
        <v>4440</v>
      </c>
      <c r="P1960" t="b">
        <f t="shared" si="90"/>
        <v>0</v>
      </c>
      <c r="Q1960" t="b">
        <f t="shared" si="91"/>
        <v>0</v>
      </c>
      <c r="R1960" t="b">
        <f t="shared" si="92"/>
        <v>0</v>
      </c>
    </row>
    <row r="1961" spans="1:18" x14ac:dyDescent="0.25">
      <c r="A1961" t="s">
        <v>5790</v>
      </c>
      <c r="B1961" t="s">
        <v>6109</v>
      </c>
      <c r="C1961" t="s">
        <v>6406</v>
      </c>
      <c r="D1961">
        <v>2.4381952045999999</v>
      </c>
      <c r="E1961">
        <v>6.3343142046000001</v>
      </c>
      <c r="F1961">
        <v>3.8961189999999899</v>
      </c>
      <c r="G1961">
        <v>-1.7529790000000001</v>
      </c>
      <c r="H1961">
        <v>2.1431399999999998</v>
      </c>
      <c r="I1961">
        <v>288</v>
      </c>
      <c r="J1961" t="s">
        <v>4440</v>
      </c>
      <c r="P1961" t="b">
        <f t="shared" si="90"/>
        <v>0</v>
      </c>
      <c r="Q1961" t="b">
        <f t="shared" si="91"/>
        <v>0</v>
      </c>
      <c r="R1961" t="b">
        <f t="shared" si="92"/>
        <v>0</v>
      </c>
    </row>
    <row r="1962" spans="1:18" x14ac:dyDescent="0.25">
      <c r="A1962" t="s">
        <v>211</v>
      </c>
      <c r="B1962" t="s">
        <v>2214</v>
      </c>
      <c r="C1962" t="s">
        <v>3700</v>
      </c>
      <c r="D1962">
        <v>2.7905930542999999</v>
      </c>
      <c r="E1962">
        <v>5.8484670543000004</v>
      </c>
      <c r="F1962">
        <v>3.057874</v>
      </c>
      <c r="G1962">
        <v>-3.2290000000000001E-3</v>
      </c>
      <c r="H1962">
        <v>3.0546449999999998</v>
      </c>
      <c r="I1962">
        <v>56</v>
      </c>
      <c r="J1962" t="s">
        <v>4440</v>
      </c>
      <c r="P1962" t="b">
        <f t="shared" si="90"/>
        <v>0</v>
      </c>
      <c r="Q1962" t="b">
        <f t="shared" si="91"/>
        <v>0</v>
      </c>
      <c r="R1962" t="b">
        <f t="shared" si="92"/>
        <v>0</v>
      </c>
    </row>
    <row r="1963" spans="1:18" x14ac:dyDescent="0.25">
      <c r="A1963" t="s">
        <v>5024</v>
      </c>
      <c r="B1963" t="s">
        <v>5388</v>
      </c>
      <c r="C1963" t="s">
        <v>5389</v>
      </c>
      <c r="D1963">
        <v>2.5649897930999899</v>
      </c>
      <c r="E1963">
        <v>5.8071737930999996</v>
      </c>
      <c r="F1963">
        <v>3.242184</v>
      </c>
      <c r="G1963">
        <v>-0.14346500000000001</v>
      </c>
      <c r="H1963">
        <v>3.098719</v>
      </c>
      <c r="I1963">
        <v>70</v>
      </c>
      <c r="J1963" t="s">
        <v>4440</v>
      </c>
      <c r="P1963" t="b">
        <f t="shared" si="90"/>
        <v>0</v>
      </c>
      <c r="Q1963" t="b">
        <f t="shared" si="91"/>
        <v>0</v>
      </c>
      <c r="R1963" t="b">
        <f t="shared" si="92"/>
        <v>0</v>
      </c>
    </row>
    <row r="1964" spans="1:18" x14ac:dyDescent="0.25">
      <c r="A1964" t="s">
        <v>900</v>
      </c>
      <c r="B1964" t="s">
        <v>2359</v>
      </c>
      <c r="C1964" t="s">
        <v>3840</v>
      </c>
      <c r="D1964">
        <v>3.2390403070999998</v>
      </c>
      <c r="E1964">
        <v>6.6429983071000001</v>
      </c>
      <c r="F1964">
        <v>3.4039579999999998</v>
      </c>
      <c r="G1964">
        <v>-0.84348199999999995</v>
      </c>
      <c r="H1964">
        <v>2.560476</v>
      </c>
      <c r="I1964">
        <v>86</v>
      </c>
      <c r="J1964" t="s">
        <v>4440</v>
      </c>
      <c r="P1964" t="b">
        <f t="shared" si="90"/>
        <v>0</v>
      </c>
      <c r="Q1964" t="b">
        <f t="shared" si="91"/>
        <v>0</v>
      </c>
      <c r="R1964" t="b">
        <f t="shared" si="92"/>
        <v>0</v>
      </c>
    </row>
    <row r="1965" spans="1:18" x14ac:dyDescent="0.25">
      <c r="A1965" t="s">
        <v>4809</v>
      </c>
      <c r="B1965" t="s">
        <v>5437</v>
      </c>
      <c r="C1965" t="s">
        <v>5438</v>
      </c>
      <c r="D1965">
        <v>4.0715534010000001</v>
      </c>
      <c r="E1965">
        <v>6.3173564009999996</v>
      </c>
      <c r="F1965">
        <v>2.245803</v>
      </c>
      <c r="G1965">
        <v>0.93585799999999997</v>
      </c>
      <c r="H1965">
        <v>3.1816610000000001</v>
      </c>
      <c r="I1965">
        <v>86</v>
      </c>
      <c r="J1965" t="s">
        <v>4440</v>
      </c>
      <c r="P1965" t="b">
        <f t="shared" si="90"/>
        <v>0</v>
      </c>
      <c r="Q1965" t="b">
        <f t="shared" si="91"/>
        <v>0</v>
      </c>
      <c r="R1965" t="b">
        <f t="shared" si="92"/>
        <v>0</v>
      </c>
    </row>
    <row r="1966" spans="1:18" x14ac:dyDescent="0.25">
      <c r="A1966" t="s">
        <v>1131</v>
      </c>
      <c r="B1966" t="s">
        <v>2575</v>
      </c>
      <c r="C1966" t="s">
        <v>4050</v>
      </c>
      <c r="D1966">
        <v>2.4093566383999998</v>
      </c>
      <c r="E1966">
        <v>6.5062586384000003</v>
      </c>
      <c r="F1966">
        <v>4.096902</v>
      </c>
      <c r="G1966">
        <v>-1.7117309999999999</v>
      </c>
      <c r="H1966">
        <v>2.3851710000000002</v>
      </c>
      <c r="I1966">
        <v>73</v>
      </c>
      <c r="J1966" t="s">
        <v>4440</v>
      </c>
      <c r="P1966" t="b">
        <f t="shared" si="90"/>
        <v>0</v>
      </c>
      <c r="Q1966" t="b">
        <f t="shared" si="91"/>
        <v>0</v>
      </c>
      <c r="R1966" t="b">
        <f t="shared" si="92"/>
        <v>0</v>
      </c>
    </row>
    <row r="1967" spans="1:18" x14ac:dyDescent="0.25">
      <c r="A1967" t="s">
        <v>5776</v>
      </c>
      <c r="B1967" t="s">
        <v>6095</v>
      </c>
      <c r="C1967" t="s">
        <v>6392</v>
      </c>
      <c r="D1967">
        <v>2.3768885078999902</v>
      </c>
      <c r="E1967">
        <v>6.4859305078999903</v>
      </c>
      <c r="F1967">
        <v>4.1090419999999996</v>
      </c>
      <c r="G1967">
        <v>-1.6982919999999999</v>
      </c>
      <c r="H1967">
        <v>2.4107500000000002</v>
      </c>
      <c r="I1967">
        <v>73</v>
      </c>
      <c r="J1967" t="s">
        <v>4440</v>
      </c>
      <c r="P1967" t="b">
        <f t="shared" si="90"/>
        <v>0</v>
      </c>
      <c r="Q1967" t="b">
        <f t="shared" si="91"/>
        <v>0</v>
      </c>
      <c r="R1967" t="b">
        <f t="shared" si="92"/>
        <v>0</v>
      </c>
    </row>
    <row r="1968" spans="1:18" x14ac:dyDescent="0.25">
      <c r="A1968" t="s">
        <v>5965</v>
      </c>
      <c r="B1968" t="s">
        <v>6284</v>
      </c>
      <c r="C1968" t="s">
        <v>6571</v>
      </c>
      <c r="D1968">
        <v>2.39921259969999</v>
      </c>
      <c r="E1968">
        <v>6.4864885996999897</v>
      </c>
      <c r="F1968">
        <v>4.0872760000000001</v>
      </c>
      <c r="G1968">
        <v>-1.7026319999999999</v>
      </c>
      <c r="H1968">
        <v>2.3846440000000002</v>
      </c>
      <c r="I1968">
        <v>73</v>
      </c>
      <c r="J1968" t="s">
        <v>4440</v>
      </c>
      <c r="P1968" t="b">
        <f t="shared" si="90"/>
        <v>0</v>
      </c>
      <c r="Q1968" t="b">
        <f t="shared" si="91"/>
        <v>0</v>
      </c>
      <c r="R1968" t="b">
        <f t="shared" si="92"/>
        <v>0</v>
      </c>
    </row>
    <row r="1969" spans="1:18" x14ac:dyDescent="0.25">
      <c r="A1969" t="s">
        <v>1433</v>
      </c>
      <c r="B1969" t="s">
        <v>2242</v>
      </c>
      <c r="C1969" t="s">
        <v>3727</v>
      </c>
      <c r="D1969">
        <v>2.2728140782000001</v>
      </c>
      <c r="E1969">
        <v>6.4955010782000002</v>
      </c>
      <c r="F1969">
        <v>4.2226869999999996</v>
      </c>
      <c r="G1969">
        <v>-0.43773699999999999</v>
      </c>
      <c r="H1969">
        <v>3.7849499999999998</v>
      </c>
      <c r="I1969">
        <v>27</v>
      </c>
      <c r="J1969" t="s">
        <v>4440</v>
      </c>
      <c r="P1969" t="b">
        <f t="shared" si="90"/>
        <v>0</v>
      </c>
      <c r="Q1969" t="b">
        <f t="shared" si="91"/>
        <v>0</v>
      </c>
      <c r="R1969" t="b">
        <f t="shared" si="92"/>
        <v>0</v>
      </c>
    </row>
    <row r="1970" spans="1:18" x14ac:dyDescent="0.25">
      <c r="A1970" t="s">
        <v>385</v>
      </c>
      <c r="B1970" t="s">
        <v>2102</v>
      </c>
      <c r="C1970" t="s">
        <v>3590</v>
      </c>
      <c r="D1970">
        <v>2.2235557832999899</v>
      </c>
      <c r="E1970">
        <v>5.8110667832999896</v>
      </c>
      <c r="F1970">
        <v>3.5875110000000001</v>
      </c>
      <c r="G1970">
        <v>0.319212</v>
      </c>
      <c r="H1970">
        <v>3.9067229999999999</v>
      </c>
      <c r="I1970">
        <v>27</v>
      </c>
      <c r="J1970" t="s">
        <v>4440</v>
      </c>
      <c r="P1970" t="b">
        <f t="shared" si="90"/>
        <v>0</v>
      </c>
      <c r="Q1970" t="b">
        <f t="shared" si="91"/>
        <v>0</v>
      </c>
      <c r="R1970" t="b">
        <f t="shared" si="92"/>
        <v>0</v>
      </c>
    </row>
    <row r="1971" spans="1:18" x14ac:dyDescent="0.25">
      <c r="A1971" t="s">
        <v>4612</v>
      </c>
      <c r="B1971" t="s">
        <v>4700</v>
      </c>
      <c r="C1971" t="s">
        <v>5296</v>
      </c>
      <c r="D1971">
        <v>2.7406834050999902</v>
      </c>
      <c r="E1971">
        <v>6.0727804050999996</v>
      </c>
      <c r="F1971">
        <v>3.3320970000000001</v>
      </c>
      <c r="G1971">
        <v>-0.79918</v>
      </c>
      <c r="H1971">
        <v>2.5329169999999999</v>
      </c>
      <c r="I1971">
        <v>218</v>
      </c>
      <c r="J1971" t="s">
        <v>4440</v>
      </c>
      <c r="P1971" t="b">
        <f t="shared" si="90"/>
        <v>0</v>
      </c>
      <c r="Q1971" t="b">
        <f t="shared" si="91"/>
        <v>0</v>
      </c>
      <c r="R1971" t="b">
        <f t="shared" si="92"/>
        <v>0</v>
      </c>
    </row>
    <row r="1972" spans="1:18" x14ac:dyDescent="0.25">
      <c r="A1972" t="s">
        <v>33</v>
      </c>
      <c r="B1972" t="s">
        <v>2512</v>
      </c>
      <c r="C1972" t="s">
        <v>3988</v>
      </c>
      <c r="D1972">
        <v>2.3252158475</v>
      </c>
      <c r="E1972">
        <v>5.1545748475000002</v>
      </c>
      <c r="F1972">
        <v>2.8293590000000002</v>
      </c>
      <c r="G1972">
        <v>-0.10614800000000001</v>
      </c>
      <c r="H1972">
        <v>2.723211</v>
      </c>
      <c r="I1972">
        <v>59</v>
      </c>
      <c r="J1972" t="s">
        <v>4440</v>
      </c>
      <c r="P1972" t="b">
        <f t="shared" si="90"/>
        <v>0</v>
      </c>
      <c r="Q1972" t="b">
        <f t="shared" si="91"/>
        <v>0</v>
      </c>
      <c r="R1972" t="b">
        <f t="shared" si="92"/>
        <v>0</v>
      </c>
    </row>
    <row r="1973" spans="1:18" x14ac:dyDescent="0.25">
      <c r="A1973" t="s">
        <v>4639</v>
      </c>
      <c r="B1973" t="s">
        <v>4727</v>
      </c>
      <c r="C1973" t="s">
        <v>5425</v>
      </c>
      <c r="D1973">
        <v>2.6333177759000002</v>
      </c>
      <c r="E1973">
        <v>5.3171207759000003</v>
      </c>
      <c r="F1973">
        <v>2.6838030000000002</v>
      </c>
      <c r="G1973">
        <v>0.41123700000000002</v>
      </c>
      <c r="H1973">
        <v>3.09504</v>
      </c>
      <c r="I1973">
        <v>36</v>
      </c>
      <c r="J1973" t="s">
        <v>4440</v>
      </c>
      <c r="P1973" t="b">
        <f t="shared" si="90"/>
        <v>0</v>
      </c>
      <c r="Q1973" t="b">
        <f t="shared" si="91"/>
        <v>0</v>
      </c>
      <c r="R1973" t="b">
        <f t="shared" si="92"/>
        <v>0</v>
      </c>
    </row>
    <row r="1974" spans="1:18" x14ac:dyDescent="0.25">
      <c r="A1974" t="s">
        <v>1346</v>
      </c>
      <c r="B1974" t="s">
        <v>2725</v>
      </c>
      <c r="C1974" t="s">
        <v>4193</v>
      </c>
      <c r="D1974">
        <v>2.9645158856</v>
      </c>
      <c r="E1974">
        <v>6.4370268855999999</v>
      </c>
      <c r="F1974">
        <v>3.4725109999999999</v>
      </c>
      <c r="G1974">
        <v>-1.4092750000000001</v>
      </c>
      <c r="H1974">
        <v>2.0632359999999998</v>
      </c>
      <c r="I1974">
        <v>96</v>
      </c>
      <c r="J1974" t="s">
        <v>4440</v>
      </c>
      <c r="P1974" t="b">
        <f t="shared" si="90"/>
        <v>0</v>
      </c>
      <c r="Q1974" t="b">
        <f t="shared" si="91"/>
        <v>0</v>
      </c>
      <c r="R1974" t="b">
        <f t="shared" si="92"/>
        <v>0</v>
      </c>
    </row>
    <row r="1975" spans="1:18" x14ac:dyDescent="0.25">
      <c r="A1975" t="s">
        <v>5774</v>
      </c>
      <c r="B1975" t="s">
        <v>6093</v>
      </c>
      <c r="C1975" t="s">
        <v>6390</v>
      </c>
      <c r="D1975">
        <v>2.0672343050999999</v>
      </c>
      <c r="E1975">
        <v>5.4985673050999999</v>
      </c>
      <c r="F1975">
        <v>3.431333</v>
      </c>
      <c r="G1975">
        <v>-1.760691</v>
      </c>
      <c r="H1975">
        <v>1.670642</v>
      </c>
      <c r="I1975">
        <v>148</v>
      </c>
      <c r="J1975" t="s">
        <v>4440</v>
      </c>
      <c r="P1975" t="b">
        <f t="shared" si="90"/>
        <v>0</v>
      </c>
      <c r="Q1975" t="b">
        <f t="shared" si="91"/>
        <v>0</v>
      </c>
      <c r="R1975" t="b">
        <f t="shared" si="92"/>
        <v>0</v>
      </c>
    </row>
    <row r="1976" spans="1:18" x14ac:dyDescent="0.25">
      <c r="A1976" t="s">
        <v>28</v>
      </c>
      <c r="B1976" t="s">
        <v>2691</v>
      </c>
      <c r="C1976" t="s">
        <v>4161</v>
      </c>
      <c r="D1976">
        <v>2.83269295489999</v>
      </c>
      <c r="E1976">
        <v>5.8054409548999999</v>
      </c>
      <c r="F1976">
        <v>2.9727480000000002</v>
      </c>
      <c r="G1976">
        <v>-2.6957999999999999E-2</v>
      </c>
      <c r="H1976">
        <v>2.9457900000000001</v>
      </c>
      <c r="I1976">
        <v>96</v>
      </c>
      <c r="J1976" t="s">
        <v>4440</v>
      </c>
      <c r="P1976" t="b">
        <f t="shared" si="90"/>
        <v>0</v>
      </c>
      <c r="Q1976" t="b">
        <f t="shared" si="91"/>
        <v>0</v>
      </c>
      <c r="R1976" t="b">
        <f t="shared" si="92"/>
        <v>0</v>
      </c>
    </row>
    <row r="1977" spans="1:18" x14ac:dyDescent="0.25">
      <c r="A1977" t="s">
        <v>1336</v>
      </c>
      <c r="B1977" t="s">
        <v>2793</v>
      </c>
      <c r="C1977" t="s">
        <v>4258</v>
      </c>
      <c r="D1977">
        <v>2.9608033667</v>
      </c>
      <c r="E1977">
        <v>4.9853433666999996</v>
      </c>
      <c r="F1977">
        <v>2.02454</v>
      </c>
      <c r="G1977">
        <v>0.85349600000000003</v>
      </c>
      <c r="H1977">
        <v>2.8780359999999998</v>
      </c>
      <c r="I1977">
        <v>24</v>
      </c>
      <c r="J1977" t="s">
        <v>4440</v>
      </c>
      <c r="P1977" t="b">
        <f t="shared" si="90"/>
        <v>0</v>
      </c>
      <c r="Q1977" t="b">
        <f t="shared" si="91"/>
        <v>0</v>
      </c>
      <c r="R1977" t="b">
        <f t="shared" si="92"/>
        <v>0</v>
      </c>
    </row>
    <row r="1978" spans="1:18" x14ac:dyDescent="0.25">
      <c r="A1978" t="s">
        <v>377</v>
      </c>
      <c r="B1978" t="s">
        <v>2833</v>
      </c>
      <c r="C1978" t="s">
        <v>4297</v>
      </c>
      <c r="D1978">
        <v>3.5604785025000001</v>
      </c>
      <c r="E1978">
        <v>6.1151785025000001</v>
      </c>
      <c r="F1978">
        <v>2.5547</v>
      </c>
      <c r="G1978">
        <v>-0.35736699999999999</v>
      </c>
      <c r="H1978">
        <v>2.197333</v>
      </c>
      <c r="I1978">
        <v>98</v>
      </c>
      <c r="J1978" t="s">
        <v>4440</v>
      </c>
      <c r="P1978" t="b">
        <f t="shared" si="90"/>
        <v>0</v>
      </c>
      <c r="Q1978" t="b">
        <f t="shared" si="91"/>
        <v>0</v>
      </c>
      <c r="R1978" t="b">
        <f t="shared" si="92"/>
        <v>0</v>
      </c>
    </row>
    <row r="1979" spans="1:18" x14ac:dyDescent="0.25">
      <c r="A1979" t="s">
        <v>499</v>
      </c>
      <c r="B1979" t="s">
        <v>1899</v>
      </c>
      <c r="C1979" t="s">
        <v>3388</v>
      </c>
      <c r="D1979">
        <v>2.6302309198999998</v>
      </c>
      <c r="E1979">
        <v>4.8305669198999999</v>
      </c>
      <c r="F1979">
        <v>2.2003360000000001</v>
      </c>
      <c r="G1979">
        <v>1.9938100000000001</v>
      </c>
      <c r="H1979">
        <v>4.1941459999999999</v>
      </c>
      <c r="I1979">
        <v>54</v>
      </c>
      <c r="J1979" t="s">
        <v>4440</v>
      </c>
      <c r="P1979" t="b">
        <f t="shared" si="90"/>
        <v>0</v>
      </c>
      <c r="Q1979" t="b">
        <f t="shared" si="91"/>
        <v>0</v>
      </c>
      <c r="R1979" t="b">
        <f t="shared" si="92"/>
        <v>0</v>
      </c>
    </row>
    <row r="1980" spans="1:18" x14ac:dyDescent="0.25">
      <c r="A1980" t="s">
        <v>4752</v>
      </c>
      <c r="B1980" t="s">
        <v>5273</v>
      </c>
      <c r="C1980" t="s">
        <v>5274</v>
      </c>
      <c r="D1980">
        <v>2.46295409489999</v>
      </c>
      <c r="E1980">
        <v>6.1156000948999996</v>
      </c>
      <c r="F1980">
        <v>3.6526459999999998</v>
      </c>
      <c r="G1980">
        <v>-0.97420700000000005</v>
      </c>
      <c r="H1980">
        <v>2.678439</v>
      </c>
      <c r="I1980">
        <v>86</v>
      </c>
      <c r="J1980" t="s">
        <v>4440</v>
      </c>
      <c r="P1980" t="b">
        <f t="shared" si="90"/>
        <v>0</v>
      </c>
      <c r="Q1980" t="b">
        <f t="shared" si="91"/>
        <v>0</v>
      </c>
      <c r="R1980" t="b">
        <f t="shared" si="92"/>
        <v>0</v>
      </c>
    </row>
    <row r="1981" spans="1:18" x14ac:dyDescent="0.25">
      <c r="A1981" t="s">
        <v>91</v>
      </c>
      <c r="B1981" t="s">
        <v>2757</v>
      </c>
      <c r="C1981" t="s">
        <v>4224</v>
      </c>
      <c r="D1981">
        <v>2.9425685541000002</v>
      </c>
      <c r="E1981">
        <v>5.8017615540999996</v>
      </c>
      <c r="F1981">
        <v>2.8591929999999999</v>
      </c>
      <c r="G1981">
        <v>-0.109149</v>
      </c>
      <c r="H1981">
        <v>2.7500439999999999</v>
      </c>
      <c r="I1981">
        <v>43</v>
      </c>
      <c r="J1981" t="s">
        <v>4440</v>
      </c>
      <c r="P1981" t="b">
        <f t="shared" si="90"/>
        <v>0</v>
      </c>
      <c r="Q1981" t="b">
        <f t="shared" si="91"/>
        <v>0</v>
      </c>
      <c r="R1981" t="b">
        <f t="shared" si="92"/>
        <v>0</v>
      </c>
    </row>
    <row r="1982" spans="1:18" x14ac:dyDescent="0.25">
      <c r="A1982" t="s">
        <v>5708</v>
      </c>
      <c r="B1982" t="s">
        <v>6027</v>
      </c>
      <c r="C1982" t="s">
        <v>6328</v>
      </c>
      <c r="D1982">
        <v>3.0756650696999999</v>
      </c>
      <c r="E1982">
        <v>6.8998180697000002</v>
      </c>
      <c r="F1982">
        <v>3.8241529999999999</v>
      </c>
      <c r="G1982">
        <v>-1.2011080000000001</v>
      </c>
      <c r="H1982">
        <v>2.6230449999999998</v>
      </c>
      <c r="I1982">
        <v>110</v>
      </c>
      <c r="J1982" t="s">
        <v>4440</v>
      </c>
      <c r="P1982" t="b">
        <f t="shared" si="90"/>
        <v>0</v>
      </c>
      <c r="Q1982" t="b">
        <f t="shared" si="91"/>
        <v>0</v>
      </c>
      <c r="R1982" t="b">
        <f t="shared" si="92"/>
        <v>0</v>
      </c>
    </row>
    <row r="1983" spans="1:18" x14ac:dyDescent="0.25">
      <c r="A1983" t="s">
        <v>5850</v>
      </c>
      <c r="B1983" t="s">
        <v>6169</v>
      </c>
      <c r="C1983" t="s">
        <v>6463</v>
      </c>
      <c r="D1983">
        <v>2.9777089304</v>
      </c>
      <c r="E1983">
        <v>7.1816959304000001</v>
      </c>
      <c r="F1983">
        <v>4.2039869999999997</v>
      </c>
      <c r="G1983">
        <v>-1.6445719999999999</v>
      </c>
      <c r="H1983">
        <v>2.559415</v>
      </c>
      <c r="I1983">
        <v>58</v>
      </c>
      <c r="J1983" t="s">
        <v>4440</v>
      </c>
      <c r="P1983" t="b">
        <f t="shared" si="90"/>
        <v>0</v>
      </c>
      <c r="Q1983" t="b">
        <f t="shared" si="91"/>
        <v>0</v>
      </c>
      <c r="R1983" t="b">
        <f t="shared" si="92"/>
        <v>0</v>
      </c>
    </row>
    <row r="1984" spans="1:18" x14ac:dyDescent="0.25">
      <c r="A1984" t="s">
        <v>1283</v>
      </c>
      <c r="B1984" t="s">
        <v>1795</v>
      </c>
      <c r="C1984" t="s">
        <v>3284</v>
      </c>
      <c r="D1984">
        <v>3.6812305029000001</v>
      </c>
      <c r="E1984">
        <v>8.1474265029000001</v>
      </c>
      <c r="F1984">
        <v>4.4661960000000001</v>
      </c>
      <c r="G1984">
        <v>-0.66910599999999998</v>
      </c>
      <c r="H1984">
        <v>3.7970899999999999</v>
      </c>
      <c r="I1984">
        <v>61</v>
      </c>
      <c r="J1984" t="s">
        <v>4440</v>
      </c>
      <c r="P1984" t="b">
        <f t="shared" si="90"/>
        <v>0</v>
      </c>
      <c r="Q1984" t="b">
        <f t="shared" si="91"/>
        <v>0</v>
      </c>
      <c r="R1984" t="b">
        <f t="shared" si="92"/>
        <v>0</v>
      </c>
    </row>
    <row r="1985" spans="1:18" x14ac:dyDescent="0.25">
      <c r="A1985" t="s">
        <v>4769</v>
      </c>
      <c r="B1985" t="s">
        <v>5562</v>
      </c>
      <c r="C1985" t="s">
        <v>5563</v>
      </c>
      <c r="D1985">
        <v>3.5401930149999998</v>
      </c>
      <c r="E1985">
        <v>5.7315440149999999</v>
      </c>
      <c r="F1985">
        <v>2.191351</v>
      </c>
      <c r="G1985">
        <v>-1.2587630000000001</v>
      </c>
      <c r="H1985">
        <v>0.93258799999999997</v>
      </c>
      <c r="I1985">
        <v>82</v>
      </c>
      <c r="J1985" t="s">
        <v>4440</v>
      </c>
      <c r="P1985" t="b">
        <f t="shared" si="90"/>
        <v>1</v>
      </c>
      <c r="Q1985" t="b">
        <f t="shared" si="91"/>
        <v>1</v>
      </c>
      <c r="R1985" t="b">
        <f t="shared" si="92"/>
        <v>0</v>
      </c>
    </row>
    <row r="1986" spans="1:18" x14ac:dyDescent="0.25">
      <c r="A1986" t="s">
        <v>1314</v>
      </c>
      <c r="B1986" t="s">
        <v>2847</v>
      </c>
      <c r="C1986" t="s">
        <v>4311</v>
      </c>
      <c r="D1986">
        <v>2.9889351500000001</v>
      </c>
      <c r="E1986">
        <v>5.58745315</v>
      </c>
      <c r="F1986">
        <v>2.5985179999999999</v>
      </c>
      <c r="G1986">
        <v>-0.11261599999999999</v>
      </c>
      <c r="H1986">
        <v>2.4859019999999998</v>
      </c>
      <c r="I1986">
        <v>74</v>
      </c>
      <c r="J1986" t="s">
        <v>4440</v>
      </c>
      <c r="P1986" t="b">
        <f t="shared" si="90"/>
        <v>0</v>
      </c>
      <c r="Q1986" t="b">
        <f t="shared" si="91"/>
        <v>0</v>
      </c>
      <c r="R1986" t="b">
        <f t="shared" si="92"/>
        <v>0</v>
      </c>
    </row>
    <row r="1987" spans="1:18" x14ac:dyDescent="0.25">
      <c r="A1987" t="s">
        <v>1243</v>
      </c>
      <c r="B1987" t="s">
        <v>1671</v>
      </c>
      <c r="C1987" t="s">
        <v>3160</v>
      </c>
      <c r="D1987">
        <v>2.2865054945000001</v>
      </c>
      <c r="E1987">
        <v>4.4955194944999999</v>
      </c>
      <c r="F1987">
        <v>2.2090139999999998</v>
      </c>
      <c r="G1987">
        <v>1.032969</v>
      </c>
      <c r="H1987">
        <v>3.2419829999999998</v>
      </c>
      <c r="I1987">
        <v>54</v>
      </c>
      <c r="J1987" t="s">
        <v>4440</v>
      </c>
      <c r="P1987" t="b">
        <f t="shared" ref="P1987:P2050" si="93">IF(AND($M$5 &lt; -D1987, $M$4 &gt; -E1987, F1987 &gt; 1.9, F1987 &lt; 2.5), TRUE, FALSE)</f>
        <v>0</v>
      </c>
      <c r="Q1987" t="b">
        <f t="shared" ref="Q1987:Q2050" si="94">IF(AND($M$6 &lt; -D1987, $M$4 &gt; -E1987, F1987 &gt; 1.9, F1987 &lt; 2.5), TRUE, FALSE)</f>
        <v>0</v>
      </c>
      <c r="R1987" t="b">
        <f t="shared" ref="R1987:R2050" si="95">IF(AND($M$7 &lt; -D1987, $M$4 &gt; -E1987, F1987 &gt; 1.9, F1987 &lt; 2.5), TRUE, FALSE)</f>
        <v>0</v>
      </c>
    </row>
    <row r="1988" spans="1:18" x14ac:dyDescent="0.25">
      <c r="A1988" t="s">
        <v>435</v>
      </c>
      <c r="B1988" t="s">
        <v>2659</v>
      </c>
      <c r="C1988" t="s">
        <v>4129</v>
      </c>
      <c r="D1988">
        <v>2.2021030105999899</v>
      </c>
      <c r="E1988">
        <v>4.7241490105999997</v>
      </c>
      <c r="F1988">
        <v>2.522046</v>
      </c>
      <c r="G1988">
        <v>0.67652599999999996</v>
      </c>
      <c r="H1988">
        <v>3.198572</v>
      </c>
      <c r="I1988">
        <v>92</v>
      </c>
      <c r="J1988" t="s">
        <v>4440</v>
      </c>
      <c r="P1988" t="b">
        <f t="shared" si="93"/>
        <v>0</v>
      </c>
      <c r="Q1988" t="b">
        <f t="shared" si="94"/>
        <v>0</v>
      </c>
      <c r="R1988" t="b">
        <f t="shared" si="95"/>
        <v>0</v>
      </c>
    </row>
    <row r="1989" spans="1:18" x14ac:dyDescent="0.25">
      <c r="A1989" t="s">
        <v>1382</v>
      </c>
      <c r="B1989" t="s">
        <v>2872</v>
      </c>
      <c r="C1989" t="s">
        <v>4336</v>
      </c>
      <c r="D1989">
        <v>3.1065558144000001</v>
      </c>
      <c r="E1989">
        <v>5.3730818143999999</v>
      </c>
      <c r="F1989">
        <v>2.2665259999999998</v>
      </c>
      <c r="G1989">
        <v>-8.3756999999999998E-2</v>
      </c>
      <c r="H1989">
        <v>2.182769</v>
      </c>
      <c r="I1989">
        <v>196</v>
      </c>
      <c r="J1989" t="s">
        <v>4440</v>
      </c>
      <c r="P1989" t="b">
        <f t="shared" si="93"/>
        <v>0</v>
      </c>
      <c r="Q1989" t="b">
        <f t="shared" si="94"/>
        <v>0</v>
      </c>
      <c r="R1989" t="b">
        <f t="shared" si="95"/>
        <v>0</v>
      </c>
    </row>
    <row r="1990" spans="1:18" x14ac:dyDescent="0.25">
      <c r="A1990" t="s">
        <v>4993</v>
      </c>
      <c r="B1990" t="s">
        <v>5210</v>
      </c>
      <c r="C1990" t="s">
        <v>5211</v>
      </c>
      <c r="D1990">
        <v>1.8580164203</v>
      </c>
      <c r="E1990">
        <v>4.7299264203</v>
      </c>
      <c r="F1990">
        <v>2.87190999999999</v>
      </c>
      <c r="G1990">
        <v>2.6793000000000001E-2</v>
      </c>
      <c r="H1990">
        <v>2.8987029999999998</v>
      </c>
      <c r="I1990">
        <v>98</v>
      </c>
      <c r="J1990" t="s">
        <v>4440</v>
      </c>
      <c r="P1990" t="b">
        <f t="shared" si="93"/>
        <v>0</v>
      </c>
      <c r="Q1990" t="b">
        <f t="shared" si="94"/>
        <v>0</v>
      </c>
      <c r="R1990" t="b">
        <f t="shared" si="95"/>
        <v>0</v>
      </c>
    </row>
    <row r="1991" spans="1:18" x14ac:dyDescent="0.25">
      <c r="A1991" t="s">
        <v>42</v>
      </c>
      <c r="B1991" t="s">
        <v>2748</v>
      </c>
      <c r="C1991" t="s">
        <v>4215</v>
      </c>
      <c r="D1991">
        <v>2.7678508194</v>
      </c>
      <c r="E1991">
        <v>5.9838768193999998</v>
      </c>
      <c r="F1991">
        <v>3.2160259999999998</v>
      </c>
      <c r="G1991">
        <v>-0.985236</v>
      </c>
      <c r="H1991">
        <v>2.2307899999999998</v>
      </c>
      <c r="I1991">
        <v>75</v>
      </c>
      <c r="J1991" t="s">
        <v>4440</v>
      </c>
      <c r="P1991" t="b">
        <f t="shared" si="93"/>
        <v>0</v>
      </c>
      <c r="Q1991" t="b">
        <f t="shared" si="94"/>
        <v>0</v>
      </c>
      <c r="R1991" t="b">
        <f t="shared" si="95"/>
        <v>0</v>
      </c>
    </row>
    <row r="1992" spans="1:18" x14ac:dyDescent="0.25">
      <c r="A1992" t="s">
        <v>739</v>
      </c>
      <c r="B1992" t="s">
        <v>1870</v>
      </c>
      <c r="C1992" t="s">
        <v>3359</v>
      </c>
      <c r="D1992">
        <v>1.9244744712999999</v>
      </c>
      <c r="E1992">
        <v>4.9763194713000001</v>
      </c>
      <c r="F1992">
        <v>3.0518450000000001</v>
      </c>
      <c r="G1992">
        <v>0.57406500000000005</v>
      </c>
      <c r="H1992">
        <v>3.6259100000000002</v>
      </c>
      <c r="I1992">
        <v>70</v>
      </c>
      <c r="J1992" t="s">
        <v>4440</v>
      </c>
      <c r="P1992" t="b">
        <f t="shared" si="93"/>
        <v>0</v>
      </c>
      <c r="Q1992" t="b">
        <f t="shared" si="94"/>
        <v>0</v>
      </c>
      <c r="R1992" t="b">
        <f t="shared" si="95"/>
        <v>0</v>
      </c>
    </row>
    <row r="1993" spans="1:18" x14ac:dyDescent="0.25">
      <c r="A1993" t="s">
        <v>934</v>
      </c>
      <c r="B1993" t="s">
        <v>1665</v>
      </c>
      <c r="C1993" t="s">
        <v>3154</v>
      </c>
      <c r="D1993">
        <v>3.1946203489999898</v>
      </c>
      <c r="E1993">
        <v>5.7123503489999896</v>
      </c>
      <c r="F1993">
        <v>2.5177299999999998</v>
      </c>
      <c r="G1993">
        <v>-0.124083</v>
      </c>
      <c r="H1993">
        <v>2.3936470000000001</v>
      </c>
      <c r="I1993">
        <v>104</v>
      </c>
      <c r="J1993" t="s">
        <v>4440</v>
      </c>
      <c r="P1993" t="b">
        <f t="shared" si="93"/>
        <v>0</v>
      </c>
      <c r="Q1993" t="b">
        <f t="shared" si="94"/>
        <v>0</v>
      </c>
      <c r="R1993" t="b">
        <f t="shared" si="95"/>
        <v>0</v>
      </c>
    </row>
    <row r="1994" spans="1:18" x14ac:dyDescent="0.25">
      <c r="A1994" t="s">
        <v>1258</v>
      </c>
      <c r="B1994" t="s">
        <v>2291</v>
      </c>
      <c r="C1994" t="s">
        <v>3775</v>
      </c>
      <c r="D1994">
        <v>2.8533362576000001</v>
      </c>
      <c r="E1994">
        <v>5.4897892576</v>
      </c>
      <c r="F1994">
        <v>2.6364529999999999</v>
      </c>
      <c r="G1994">
        <v>-0.239483</v>
      </c>
      <c r="H1994">
        <v>2.39697</v>
      </c>
      <c r="I1994">
        <v>160</v>
      </c>
      <c r="J1994" t="s">
        <v>4440</v>
      </c>
      <c r="P1994" t="b">
        <f t="shared" si="93"/>
        <v>0</v>
      </c>
      <c r="Q1994" t="b">
        <f t="shared" si="94"/>
        <v>0</v>
      </c>
      <c r="R1994" t="b">
        <f t="shared" si="95"/>
        <v>0</v>
      </c>
    </row>
    <row r="1995" spans="1:18" x14ac:dyDescent="0.25">
      <c r="A1995" t="s">
        <v>1019</v>
      </c>
      <c r="B1995" t="s">
        <v>2713</v>
      </c>
      <c r="C1995" t="s">
        <v>4181</v>
      </c>
      <c r="D1995">
        <v>4.0769560882000002</v>
      </c>
      <c r="E1995">
        <v>6.1870760882000004</v>
      </c>
      <c r="F1995">
        <v>2.1101200000000002</v>
      </c>
      <c r="G1995">
        <v>-0.59756500000000001</v>
      </c>
      <c r="H1995">
        <v>1.5125550000000001</v>
      </c>
      <c r="I1995">
        <v>88</v>
      </c>
      <c r="J1995" t="s">
        <v>4440</v>
      </c>
      <c r="P1995" t="b">
        <f t="shared" si="93"/>
        <v>0</v>
      </c>
      <c r="Q1995" t="b">
        <f t="shared" si="94"/>
        <v>0</v>
      </c>
      <c r="R1995" t="b">
        <f t="shared" si="95"/>
        <v>0</v>
      </c>
    </row>
    <row r="1996" spans="1:18" x14ac:dyDescent="0.25">
      <c r="A1996" t="s">
        <v>328</v>
      </c>
      <c r="B1996" t="s">
        <v>1649</v>
      </c>
      <c r="C1996" t="s">
        <v>3138</v>
      </c>
      <c r="D1996">
        <v>2.6145661943</v>
      </c>
      <c r="E1996">
        <v>6.5744621942999997</v>
      </c>
      <c r="F1996">
        <v>3.9598960000000001</v>
      </c>
      <c r="G1996">
        <v>-0.56964300000000001</v>
      </c>
      <c r="H1996">
        <v>3.390253</v>
      </c>
      <c r="I1996">
        <v>55</v>
      </c>
      <c r="J1996" t="s">
        <v>4440</v>
      </c>
      <c r="P1996" t="b">
        <f t="shared" si="93"/>
        <v>0</v>
      </c>
      <c r="Q1996" t="b">
        <f t="shared" si="94"/>
        <v>0</v>
      </c>
      <c r="R1996" t="b">
        <f t="shared" si="95"/>
        <v>0</v>
      </c>
    </row>
    <row r="1997" spans="1:18" x14ac:dyDescent="0.25">
      <c r="A1997" t="s">
        <v>136</v>
      </c>
      <c r="B1997" t="s">
        <v>2947</v>
      </c>
      <c r="C1997" t="s">
        <v>4404</v>
      </c>
      <c r="D1997">
        <v>3.2943348272000001</v>
      </c>
      <c r="E1997">
        <v>5.9710988271999996</v>
      </c>
      <c r="F1997">
        <v>2.6767639999999999</v>
      </c>
      <c r="G1997">
        <v>-0.105583</v>
      </c>
      <c r="H1997">
        <v>2.5711810000000002</v>
      </c>
      <c r="I1997">
        <v>208</v>
      </c>
      <c r="J1997" t="s">
        <v>4440</v>
      </c>
      <c r="P1997" t="b">
        <f t="shared" si="93"/>
        <v>0</v>
      </c>
      <c r="Q1997" t="b">
        <f t="shared" si="94"/>
        <v>0</v>
      </c>
      <c r="R1997" t="b">
        <f t="shared" si="95"/>
        <v>0</v>
      </c>
    </row>
    <row r="1998" spans="1:18" x14ac:dyDescent="0.25">
      <c r="A1998" t="s">
        <v>226</v>
      </c>
      <c r="B1998" t="s">
        <v>1730</v>
      </c>
      <c r="C1998" t="s">
        <v>3219</v>
      </c>
      <c r="D1998">
        <v>3.1613234375999899</v>
      </c>
      <c r="E1998">
        <v>5.7566084375999997</v>
      </c>
      <c r="F1998">
        <v>2.5952850000000001</v>
      </c>
      <c r="G1998">
        <v>4.9237999999999997E-2</v>
      </c>
      <c r="H1998">
        <v>2.644523</v>
      </c>
      <c r="I1998">
        <v>78</v>
      </c>
      <c r="J1998" t="s">
        <v>4440</v>
      </c>
      <c r="P1998" t="b">
        <f t="shared" si="93"/>
        <v>0</v>
      </c>
      <c r="Q1998" t="b">
        <f t="shared" si="94"/>
        <v>0</v>
      </c>
      <c r="R1998" t="b">
        <f t="shared" si="95"/>
        <v>0</v>
      </c>
    </row>
    <row r="1999" spans="1:18" x14ac:dyDescent="0.25">
      <c r="A1999" t="s">
        <v>967</v>
      </c>
      <c r="B1999" t="s">
        <v>1540</v>
      </c>
      <c r="C1999" t="s">
        <v>3029</v>
      </c>
      <c r="D1999">
        <v>3.2208268019999999</v>
      </c>
      <c r="E1999">
        <v>7.1075268019999998</v>
      </c>
      <c r="F1999">
        <v>3.8866999999999998</v>
      </c>
      <c r="G1999">
        <v>-2.0515319999999999</v>
      </c>
      <c r="H1999">
        <v>1.8351679999999999</v>
      </c>
      <c r="I1999">
        <v>156</v>
      </c>
      <c r="J1999" t="s">
        <v>4440</v>
      </c>
      <c r="P1999" t="b">
        <f t="shared" si="93"/>
        <v>0</v>
      </c>
      <c r="Q1999" t="b">
        <f t="shared" si="94"/>
        <v>0</v>
      </c>
      <c r="R1999" t="b">
        <f t="shared" si="95"/>
        <v>0</v>
      </c>
    </row>
    <row r="2000" spans="1:18" x14ac:dyDescent="0.25">
      <c r="A2000" t="s">
        <v>536</v>
      </c>
      <c r="B2000" t="s">
        <v>2065</v>
      </c>
      <c r="C2000" t="s">
        <v>3029</v>
      </c>
      <c r="D2000">
        <v>3.1823425942999899</v>
      </c>
      <c r="E2000">
        <v>7.2012425943</v>
      </c>
      <c r="F2000">
        <v>4.0189000000000004</v>
      </c>
      <c r="G2000">
        <v>-2.1250040000000001</v>
      </c>
      <c r="H2000">
        <v>1.893896</v>
      </c>
      <c r="I2000">
        <v>156</v>
      </c>
      <c r="J2000" t="s">
        <v>4440</v>
      </c>
      <c r="P2000" t="b">
        <f t="shared" si="93"/>
        <v>0</v>
      </c>
      <c r="Q2000" t="b">
        <f t="shared" si="94"/>
        <v>0</v>
      </c>
      <c r="R2000" t="b">
        <f t="shared" si="95"/>
        <v>0</v>
      </c>
    </row>
    <row r="2001" spans="1:18" x14ac:dyDescent="0.25">
      <c r="A2001" t="s">
        <v>1042</v>
      </c>
      <c r="B2001" t="s">
        <v>2351</v>
      </c>
      <c r="C2001" t="s">
        <v>3833</v>
      </c>
      <c r="D2001">
        <v>3.02588828539999</v>
      </c>
      <c r="E2001">
        <v>7.2355652853999999</v>
      </c>
      <c r="F2001">
        <v>4.2096770000000001</v>
      </c>
      <c r="G2001">
        <v>-1.584962</v>
      </c>
      <c r="H2001">
        <v>2.6247150000000001</v>
      </c>
      <c r="I2001">
        <v>54</v>
      </c>
      <c r="J2001" t="s">
        <v>4440</v>
      </c>
      <c r="P2001" t="b">
        <f t="shared" si="93"/>
        <v>0</v>
      </c>
      <c r="Q2001" t="b">
        <f t="shared" si="94"/>
        <v>0</v>
      </c>
      <c r="R2001" t="b">
        <f t="shared" si="95"/>
        <v>0</v>
      </c>
    </row>
    <row r="2002" spans="1:18" x14ac:dyDescent="0.25">
      <c r="A2002" t="s">
        <v>890</v>
      </c>
      <c r="B2002" t="s">
        <v>2678</v>
      </c>
      <c r="C2002" t="s">
        <v>4148</v>
      </c>
      <c r="D2002">
        <v>2.9278673170999898</v>
      </c>
      <c r="E2002">
        <v>5.4051273170999998</v>
      </c>
      <c r="F2002">
        <v>2.4772599999999998</v>
      </c>
      <c r="G2002">
        <v>1.2951710000000001</v>
      </c>
      <c r="H2002">
        <v>3.7724310000000001</v>
      </c>
      <c r="I2002">
        <v>36</v>
      </c>
      <c r="J2002" t="s">
        <v>4440</v>
      </c>
      <c r="P2002" t="b">
        <f t="shared" si="93"/>
        <v>0</v>
      </c>
      <c r="Q2002" t="b">
        <f t="shared" si="94"/>
        <v>0</v>
      </c>
      <c r="R2002" t="b">
        <f t="shared" si="95"/>
        <v>0</v>
      </c>
    </row>
    <row r="2003" spans="1:18" x14ac:dyDescent="0.25">
      <c r="A2003" t="s">
        <v>445</v>
      </c>
      <c r="B2003" t="s">
        <v>1818</v>
      </c>
      <c r="C2003" t="s">
        <v>3307</v>
      </c>
      <c r="D2003">
        <v>2.6831871401999998</v>
      </c>
      <c r="E2003">
        <v>6.1411371401999997</v>
      </c>
      <c r="F2003">
        <v>3.4579499999999999</v>
      </c>
      <c r="G2003">
        <v>-1.0596179999999999</v>
      </c>
      <c r="H2003">
        <v>2.3983319999999999</v>
      </c>
      <c r="I2003">
        <v>102</v>
      </c>
      <c r="J2003" t="s">
        <v>4440</v>
      </c>
      <c r="P2003" t="b">
        <f t="shared" si="93"/>
        <v>0</v>
      </c>
      <c r="Q2003" t="b">
        <f t="shared" si="94"/>
        <v>0</v>
      </c>
      <c r="R2003" t="b">
        <f t="shared" si="95"/>
        <v>0</v>
      </c>
    </row>
    <row r="2004" spans="1:18" x14ac:dyDescent="0.25">
      <c r="A2004" t="s">
        <v>4924</v>
      </c>
      <c r="B2004" t="s">
        <v>5565</v>
      </c>
      <c r="C2004" t="s">
        <v>5566</v>
      </c>
      <c r="D2004">
        <v>2.3840304461999899</v>
      </c>
      <c r="E2004">
        <v>5.3466244461999999</v>
      </c>
      <c r="F2004">
        <v>2.9625940000000002</v>
      </c>
      <c r="G2004">
        <v>0.45055699999999999</v>
      </c>
      <c r="H2004">
        <v>3.413151</v>
      </c>
      <c r="I2004">
        <v>45</v>
      </c>
      <c r="J2004" t="s">
        <v>4440</v>
      </c>
      <c r="P2004" t="b">
        <f t="shared" si="93"/>
        <v>0</v>
      </c>
      <c r="Q2004" t="b">
        <f t="shared" si="94"/>
        <v>0</v>
      </c>
      <c r="R2004" t="b">
        <f t="shared" si="95"/>
        <v>0</v>
      </c>
    </row>
    <row r="2005" spans="1:18" x14ac:dyDescent="0.25">
      <c r="A2005" t="s">
        <v>545</v>
      </c>
      <c r="B2005" t="s">
        <v>2666</v>
      </c>
      <c r="C2005" t="s">
        <v>4136</v>
      </c>
      <c r="D2005">
        <v>3.0345130649000001</v>
      </c>
      <c r="E2005">
        <v>5.6960210649</v>
      </c>
      <c r="F2005">
        <v>2.661508</v>
      </c>
      <c r="G2005">
        <v>-1.4325859999999999</v>
      </c>
      <c r="H2005">
        <v>1.2289220000000001</v>
      </c>
      <c r="I2005">
        <v>71</v>
      </c>
      <c r="J2005" t="s">
        <v>4440</v>
      </c>
      <c r="P2005" t="b">
        <f t="shared" si="93"/>
        <v>0</v>
      </c>
      <c r="Q2005" t="b">
        <f t="shared" si="94"/>
        <v>0</v>
      </c>
      <c r="R2005" t="b">
        <f t="shared" si="95"/>
        <v>0</v>
      </c>
    </row>
    <row r="2006" spans="1:18" x14ac:dyDescent="0.25">
      <c r="A2006" t="s">
        <v>5847</v>
      </c>
      <c r="B2006" t="s">
        <v>6166</v>
      </c>
      <c r="C2006" t="s">
        <v>6460</v>
      </c>
      <c r="D2006">
        <v>2.1976761809999901</v>
      </c>
      <c r="E2006">
        <v>6.544029181</v>
      </c>
      <c r="F2006">
        <v>4.3463529999999997</v>
      </c>
      <c r="G2006">
        <v>-2.0137960000000001</v>
      </c>
      <c r="H2006">
        <v>2.332557</v>
      </c>
      <c r="I2006">
        <v>204</v>
      </c>
      <c r="J2006" t="s">
        <v>4440</v>
      </c>
      <c r="P2006" t="b">
        <f t="shared" si="93"/>
        <v>0</v>
      </c>
      <c r="Q2006" t="b">
        <f t="shared" si="94"/>
        <v>0</v>
      </c>
      <c r="R2006" t="b">
        <f t="shared" si="95"/>
        <v>0</v>
      </c>
    </row>
    <row r="2007" spans="1:18" x14ac:dyDescent="0.25">
      <c r="A2007" t="s">
        <v>784</v>
      </c>
      <c r="B2007" t="s">
        <v>2141</v>
      </c>
      <c r="C2007" t="s">
        <v>3628</v>
      </c>
      <c r="D2007">
        <v>1.5914709342</v>
      </c>
      <c r="E2007">
        <v>5.7212659341999998</v>
      </c>
      <c r="F2007">
        <v>4.1297949999999997</v>
      </c>
      <c r="G2007">
        <v>-0.674705</v>
      </c>
      <c r="H2007">
        <v>3.4550900000000002</v>
      </c>
      <c r="I2007">
        <v>49</v>
      </c>
      <c r="J2007" t="s">
        <v>4440</v>
      </c>
      <c r="P2007" t="b">
        <f t="shared" si="93"/>
        <v>0</v>
      </c>
      <c r="Q2007" t="b">
        <f t="shared" si="94"/>
        <v>0</v>
      </c>
      <c r="R2007" t="b">
        <f t="shared" si="95"/>
        <v>0</v>
      </c>
    </row>
    <row r="2008" spans="1:18" x14ac:dyDescent="0.25">
      <c r="A2008" t="s">
        <v>656</v>
      </c>
      <c r="B2008" t="s">
        <v>2809</v>
      </c>
      <c r="C2008" t="s">
        <v>4273</v>
      </c>
      <c r="D2008">
        <v>3.6283352681999999</v>
      </c>
      <c r="E2008">
        <v>6.8095102682000004</v>
      </c>
      <c r="F2008">
        <v>3.1811750000000001</v>
      </c>
      <c r="G2008">
        <v>-2.5331440000000001</v>
      </c>
      <c r="H2008">
        <v>0.64803100000000002</v>
      </c>
      <c r="I2008">
        <v>180</v>
      </c>
      <c r="J2008" t="s">
        <v>4440</v>
      </c>
      <c r="P2008" t="b">
        <f t="shared" si="93"/>
        <v>0</v>
      </c>
      <c r="Q2008" t="b">
        <f t="shared" si="94"/>
        <v>0</v>
      </c>
      <c r="R2008" t="b">
        <f t="shared" si="95"/>
        <v>0</v>
      </c>
    </row>
    <row r="2009" spans="1:18" x14ac:dyDescent="0.25">
      <c r="A2009" t="s">
        <v>5681</v>
      </c>
      <c r="B2009" t="s">
        <v>6000</v>
      </c>
      <c r="C2009" t="s">
        <v>6302</v>
      </c>
      <c r="D2009">
        <v>2.8575193592999999</v>
      </c>
      <c r="E2009">
        <v>6.2856453593000001</v>
      </c>
      <c r="F2009">
        <v>3.4281259999999998</v>
      </c>
      <c r="G2009">
        <v>-1.0252460000000001</v>
      </c>
      <c r="H2009">
        <v>2.4028800000000001</v>
      </c>
      <c r="I2009">
        <v>168</v>
      </c>
      <c r="J2009" t="s">
        <v>4440</v>
      </c>
      <c r="P2009" t="b">
        <f t="shared" si="93"/>
        <v>0</v>
      </c>
      <c r="Q2009" t="b">
        <f t="shared" si="94"/>
        <v>0</v>
      </c>
      <c r="R2009" t="b">
        <f t="shared" si="95"/>
        <v>0</v>
      </c>
    </row>
    <row r="2010" spans="1:18" x14ac:dyDescent="0.25">
      <c r="A2010" t="s">
        <v>1405</v>
      </c>
      <c r="B2010" t="s">
        <v>2475</v>
      </c>
      <c r="C2010" t="s">
        <v>3953</v>
      </c>
      <c r="D2010">
        <v>3.6674255436999998</v>
      </c>
      <c r="E2010">
        <v>6.8273275437000001</v>
      </c>
      <c r="F2010">
        <v>3.1599020000000002</v>
      </c>
      <c r="G2010">
        <v>-0.86234299999999997</v>
      </c>
      <c r="H2010">
        <v>2.2975590000000001</v>
      </c>
      <c r="I2010">
        <v>53</v>
      </c>
      <c r="J2010" t="s">
        <v>4440</v>
      </c>
      <c r="P2010" t="b">
        <f t="shared" si="93"/>
        <v>0</v>
      </c>
      <c r="Q2010" t="b">
        <f t="shared" si="94"/>
        <v>0</v>
      </c>
      <c r="R2010" t="b">
        <f t="shared" si="95"/>
        <v>0</v>
      </c>
    </row>
    <row r="2011" spans="1:18" x14ac:dyDescent="0.25">
      <c r="A2011" t="s">
        <v>1372</v>
      </c>
      <c r="B2011" t="s">
        <v>2891</v>
      </c>
      <c r="C2011" t="s">
        <v>4354</v>
      </c>
      <c r="D2011">
        <v>2.2370538524999999</v>
      </c>
      <c r="E2011">
        <v>5.7255718524999999</v>
      </c>
      <c r="F2011">
        <v>3.488518</v>
      </c>
      <c r="G2011">
        <v>-3.7159999999999999E-2</v>
      </c>
      <c r="H2011">
        <v>3.4513579999999999</v>
      </c>
      <c r="I2011">
        <v>84</v>
      </c>
      <c r="J2011" t="s">
        <v>4440</v>
      </c>
      <c r="P2011" t="b">
        <f t="shared" si="93"/>
        <v>0</v>
      </c>
      <c r="Q2011" t="b">
        <f t="shared" si="94"/>
        <v>0</v>
      </c>
      <c r="R2011" t="b">
        <f t="shared" si="95"/>
        <v>0</v>
      </c>
    </row>
    <row r="2012" spans="1:18" x14ac:dyDescent="0.25">
      <c r="A2012" t="s">
        <v>338</v>
      </c>
      <c r="B2012" t="s">
        <v>2976</v>
      </c>
      <c r="C2012" t="s">
        <v>4428</v>
      </c>
      <c r="D2012">
        <v>2.7854500154999999</v>
      </c>
      <c r="E2012">
        <v>5.9106650155000002</v>
      </c>
      <c r="F2012">
        <v>3.1252149999999999</v>
      </c>
      <c r="G2012">
        <v>0.73352200000000001</v>
      </c>
      <c r="H2012">
        <v>3.8587370000000001</v>
      </c>
      <c r="I2012">
        <v>84</v>
      </c>
      <c r="J2012" t="s">
        <v>4440</v>
      </c>
      <c r="P2012" t="b">
        <f t="shared" si="93"/>
        <v>0</v>
      </c>
      <c r="Q2012" t="b">
        <f t="shared" si="94"/>
        <v>0</v>
      </c>
      <c r="R2012" t="b">
        <f t="shared" si="95"/>
        <v>0</v>
      </c>
    </row>
    <row r="2013" spans="1:18" x14ac:dyDescent="0.25">
      <c r="A2013" t="s">
        <v>4829</v>
      </c>
      <c r="B2013" t="s">
        <v>5246</v>
      </c>
      <c r="C2013" t="s">
        <v>5247</v>
      </c>
      <c r="D2013">
        <v>2.8880524490999999</v>
      </c>
      <c r="E2013">
        <v>6.7175904491000002</v>
      </c>
      <c r="F2013">
        <v>3.8295379999999999</v>
      </c>
      <c r="G2013">
        <v>-1.064414</v>
      </c>
      <c r="H2013">
        <v>2.7651240000000001</v>
      </c>
      <c r="I2013">
        <v>63</v>
      </c>
      <c r="J2013" t="s">
        <v>4440</v>
      </c>
      <c r="P2013" t="b">
        <f t="shared" si="93"/>
        <v>0</v>
      </c>
      <c r="Q2013" t="b">
        <f t="shared" si="94"/>
        <v>0</v>
      </c>
      <c r="R2013" t="b">
        <f t="shared" si="95"/>
        <v>0</v>
      </c>
    </row>
    <row r="2014" spans="1:18" x14ac:dyDescent="0.25">
      <c r="A2014" t="s">
        <v>124</v>
      </c>
      <c r="B2014" t="s">
        <v>2846</v>
      </c>
      <c r="C2014" t="s">
        <v>4310</v>
      </c>
      <c r="D2014">
        <v>2.5807309164999999</v>
      </c>
      <c r="E2014">
        <v>6.7613619165000003</v>
      </c>
      <c r="F2014">
        <v>4.180631</v>
      </c>
      <c r="G2014">
        <v>-2.790835</v>
      </c>
      <c r="H2014">
        <v>1.389796</v>
      </c>
      <c r="I2014">
        <v>129</v>
      </c>
      <c r="J2014" t="s">
        <v>4440</v>
      </c>
      <c r="P2014" t="b">
        <f t="shared" si="93"/>
        <v>0</v>
      </c>
      <c r="Q2014" t="b">
        <f t="shared" si="94"/>
        <v>0</v>
      </c>
      <c r="R2014" t="b">
        <f t="shared" si="95"/>
        <v>0</v>
      </c>
    </row>
    <row r="2015" spans="1:18" x14ac:dyDescent="0.25">
      <c r="A2015" t="s">
        <v>1401</v>
      </c>
      <c r="B2015" t="s">
        <v>2911</v>
      </c>
      <c r="C2015" t="s">
        <v>4371</v>
      </c>
      <c r="D2015">
        <v>2.1839355658000001</v>
      </c>
      <c r="E2015">
        <v>6.1163775657999997</v>
      </c>
      <c r="F2015">
        <v>3.932442</v>
      </c>
      <c r="G2015">
        <v>-1.224688</v>
      </c>
      <c r="H2015">
        <v>2.707754</v>
      </c>
      <c r="I2015">
        <v>90</v>
      </c>
      <c r="J2015" t="s">
        <v>4440</v>
      </c>
      <c r="P2015" t="b">
        <f t="shared" si="93"/>
        <v>0</v>
      </c>
      <c r="Q2015" t="b">
        <f t="shared" si="94"/>
        <v>0</v>
      </c>
      <c r="R2015" t="b">
        <f t="shared" si="95"/>
        <v>0</v>
      </c>
    </row>
    <row r="2016" spans="1:18" x14ac:dyDescent="0.25">
      <c r="A2016" t="s">
        <v>4806</v>
      </c>
      <c r="B2016" t="s">
        <v>5141</v>
      </c>
      <c r="C2016" t="s">
        <v>5142</v>
      </c>
      <c r="D2016">
        <v>2.8702511977999898</v>
      </c>
      <c r="E2016">
        <v>6.0351081977999996</v>
      </c>
      <c r="F2016">
        <v>3.164857</v>
      </c>
      <c r="G2016">
        <v>-0.75161100000000003</v>
      </c>
      <c r="H2016">
        <v>2.413246</v>
      </c>
      <c r="I2016">
        <v>90</v>
      </c>
      <c r="J2016" t="s">
        <v>4440</v>
      </c>
      <c r="P2016" t="b">
        <f t="shared" si="93"/>
        <v>0</v>
      </c>
      <c r="Q2016" t="b">
        <f t="shared" si="94"/>
        <v>0</v>
      </c>
      <c r="R2016" t="b">
        <f t="shared" si="95"/>
        <v>0</v>
      </c>
    </row>
    <row r="2017" spans="1:18" x14ac:dyDescent="0.25">
      <c r="A2017" t="s">
        <v>1491</v>
      </c>
      <c r="B2017" t="s">
        <v>2235</v>
      </c>
      <c r="C2017" t="s">
        <v>3720</v>
      </c>
      <c r="D2017">
        <v>1.9135911962000001</v>
      </c>
      <c r="E2017">
        <v>6.0108351962000004</v>
      </c>
      <c r="F2017">
        <v>4.0972439999999999</v>
      </c>
      <c r="G2017">
        <v>0.96696800000000005</v>
      </c>
      <c r="H2017">
        <v>5.0642120000000004</v>
      </c>
      <c r="I2017">
        <v>27</v>
      </c>
      <c r="J2017" t="s">
        <v>4440</v>
      </c>
      <c r="P2017" t="b">
        <f t="shared" si="93"/>
        <v>0</v>
      </c>
      <c r="Q2017" t="b">
        <f t="shared" si="94"/>
        <v>0</v>
      </c>
      <c r="R2017" t="b">
        <f t="shared" si="95"/>
        <v>0</v>
      </c>
    </row>
    <row r="2018" spans="1:18" x14ac:dyDescent="0.25">
      <c r="A2018" t="s">
        <v>9</v>
      </c>
      <c r="B2018" t="s">
        <v>1497</v>
      </c>
      <c r="C2018" t="s">
        <v>2986</v>
      </c>
      <c r="D2018">
        <v>1.7896903849000001</v>
      </c>
      <c r="E2018">
        <v>5.6044253848999999</v>
      </c>
      <c r="F2018">
        <v>3.81473499999999</v>
      </c>
      <c r="G2018">
        <v>-1.121472</v>
      </c>
      <c r="H2018">
        <v>2.693263</v>
      </c>
      <c r="I2018">
        <v>50</v>
      </c>
      <c r="J2018" t="s">
        <v>4440</v>
      </c>
      <c r="P2018" t="b">
        <f t="shared" si="93"/>
        <v>0</v>
      </c>
      <c r="Q2018" t="b">
        <f t="shared" si="94"/>
        <v>0</v>
      </c>
      <c r="R2018" t="b">
        <f t="shared" si="95"/>
        <v>0</v>
      </c>
    </row>
    <row r="2019" spans="1:18" x14ac:dyDescent="0.25">
      <c r="A2019" t="s">
        <v>76</v>
      </c>
      <c r="B2019" t="s">
        <v>1675</v>
      </c>
      <c r="C2019" t="s">
        <v>3164</v>
      </c>
      <c r="D2019">
        <v>3.8854978396000002</v>
      </c>
      <c r="E2019">
        <v>6.2352958396</v>
      </c>
      <c r="F2019">
        <v>2.3497979999999998</v>
      </c>
      <c r="G2019">
        <v>-0.77300800000000003</v>
      </c>
      <c r="H2019">
        <v>1.5767899999999999</v>
      </c>
      <c r="I2019">
        <v>184</v>
      </c>
      <c r="J2019" t="s">
        <v>4440</v>
      </c>
      <c r="P2019" t="b">
        <f t="shared" si="93"/>
        <v>0</v>
      </c>
      <c r="Q2019" t="b">
        <f t="shared" si="94"/>
        <v>0</v>
      </c>
      <c r="R2019" t="b">
        <f t="shared" si="95"/>
        <v>0</v>
      </c>
    </row>
    <row r="2020" spans="1:18" x14ac:dyDescent="0.25">
      <c r="A2020" t="s">
        <v>1480</v>
      </c>
      <c r="B2020" t="s">
        <v>2535</v>
      </c>
      <c r="C2020" t="s">
        <v>4010</v>
      </c>
      <c r="D2020">
        <v>3.1736360551999998</v>
      </c>
      <c r="E2020">
        <v>6.0804110551999999</v>
      </c>
      <c r="F2020">
        <v>2.9067749999999899</v>
      </c>
      <c r="G2020">
        <v>-0.72803799999999996</v>
      </c>
      <c r="H2020">
        <v>2.1787369999999999</v>
      </c>
      <c r="I2020">
        <v>88</v>
      </c>
      <c r="J2020" t="s">
        <v>4440</v>
      </c>
      <c r="P2020" t="b">
        <f t="shared" si="93"/>
        <v>0</v>
      </c>
      <c r="Q2020" t="b">
        <f t="shared" si="94"/>
        <v>0</v>
      </c>
      <c r="R2020" t="b">
        <f t="shared" si="95"/>
        <v>0</v>
      </c>
    </row>
    <row r="2021" spans="1:18" x14ac:dyDescent="0.25">
      <c r="A2021" t="s">
        <v>1155</v>
      </c>
      <c r="B2021" t="s">
        <v>2196</v>
      </c>
      <c r="C2021" t="s">
        <v>3682</v>
      </c>
      <c r="D2021">
        <v>3.0712363491999999</v>
      </c>
      <c r="E2021">
        <v>5.5499783491999999</v>
      </c>
      <c r="F2021">
        <v>2.4787419999999898</v>
      </c>
      <c r="G2021">
        <v>0.70026100000000002</v>
      </c>
      <c r="H2021">
        <v>3.1790029999999998</v>
      </c>
      <c r="I2021">
        <v>84</v>
      </c>
      <c r="J2021" t="s">
        <v>4440</v>
      </c>
      <c r="P2021" t="b">
        <f t="shared" si="93"/>
        <v>0</v>
      </c>
      <c r="Q2021" t="b">
        <f t="shared" si="94"/>
        <v>0</v>
      </c>
      <c r="R2021" t="b">
        <f t="shared" si="95"/>
        <v>0</v>
      </c>
    </row>
    <row r="2022" spans="1:18" x14ac:dyDescent="0.25">
      <c r="A2022" t="s">
        <v>1156</v>
      </c>
      <c r="B2022" t="s">
        <v>2903</v>
      </c>
      <c r="C2022" t="s">
        <v>4363</v>
      </c>
      <c r="D2022">
        <v>2.6930526668999999</v>
      </c>
      <c r="E2022">
        <v>5.9755476668999998</v>
      </c>
      <c r="F2022">
        <v>3.2824949999999999</v>
      </c>
      <c r="G2022">
        <v>1.4342969999999999</v>
      </c>
      <c r="H2022">
        <v>4.7167919999999999</v>
      </c>
      <c r="I2022">
        <v>52</v>
      </c>
      <c r="J2022" t="s">
        <v>4440</v>
      </c>
      <c r="P2022" t="b">
        <f t="shared" si="93"/>
        <v>0</v>
      </c>
      <c r="Q2022" t="b">
        <f t="shared" si="94"/>
        <v>0</v>
      </c>
      <c r="R2022" t="b">
        <f t="shared" si="95"/>
        <v>0</v>
      </c>
    </row>
    <row r="2023" spans="1:18" x14ac:dyDescent="0.25">
      <c r="A2023" t="s">
        <v>1238</v>
      </c>
      <c r="B2023" t="s">
        <v>2411</v>
      </c>
      <c r="C2023" t="s">
        <v>3891</v>
      </c>
      <c r="D2023">
        <v>1.9203664461000001</v>
      </c>
      <c r="E2023">
        <v>6.2821244461000001</v>
      </c>
      <c r="F2023">
        <v>4.361758</v>
      </c>
      <c r="G2023">
        <v>-2.7162489999999999</v>
      </c>
      <c r="H2023">
        <v>1.6455090000000001</v>
      </c>
      <c r="I2023">
        <v>118</v>
      </c>
      <c r="J2023" t="s">
        <v>4440</v>
      </c>
      <c r="P2023" t="b">
        <f t="shared" si="93"/>
        <v>0</v>
      </c>
      <c r="Q2023" t="b">
        <f t="shared" si="94"/>
        <v>0</v>
      </c>
      <c r="R2023" t="b">
        <f t="shared" si="95"/>
        <v>0</v>
      </c>
    </row>
    <row r="2024" spans="1:18" x14ac:dyDescent="0.25">
      <c r="A2024" t="s">
        <v>640</v>
      </c>
      <c r="B2024" t="s">
        <v>1607</v>
      </c>
      <c r="C2024" t="s">
        <v>3097</v>
      </c>
      <c r="D2024">
        <v>2.3351385380999998</v>
      </c>
      <c r="E2024">
        <v>4.8282475381000003</v>
      </c>
      <c r="F2024">
        <v>2.4931089999999898</v>
      </c>
      <c r="G2024">
        <v>1.108395</v>
      </c>
      <c r="H2024">
        <v>3.6015039999999998</v>
      </c>
      <c r="I2024">
        <v>68</v>
      </c>
      <c r="J2024" t="s">
        <v>4440</v>
      </c>
      <c r="P2024" t="b">
        <f t="shared" si="93"/>
        <v>0</v>
      </c>
      <c r="Q2024" t="b">
        <f t="shared" si="94"/>
        <v>0</v>
      </c>
      <c r="R2024" t="b">
        <f t="shared" si="95"/>
        <v>0</v>
      </c>
    </row>
    <row r="2025" spans="1:18" x14ac:dyDescent="0.25">
      <c r="A2025" t="s">
        <v>4886</v>
      </c>
      <c r="B2025" t="s">
        <v>5107</v>
      </c>
      <c r="C2025" t="s">
        <v>5108</v>
      </c>
      <c r="D2025">
        <v>2.2860575407999999</v>
      </c>
      <c r="E2025">
        <v>5.1248325407999999</v>
      </c>
      <c r="F2025">
        <v>2.838775</v>
      </c>
      <c r="G2025">
        <v>-0.52012000000000003</v>
      </c>
      <c r="H2025">
        <v>2.3186550000000001</v>
      </c>
      <c r="I2025">
        <v>304</v>
      </c>
      <c r="J2025" t="s">
        <v>4440</v>
      </c>
      <c r="P2025" t="b">
        <f t="shared" si="93"/>
        <v>0</v>
      </c>
      <c r="Q2025" t="b">
        <f t="shared" si="94"/>
        <v>0</v>
      </c>
      <c r="R2025" t="b">
        <f t="shared" si="95"/>
        <v>0</v>
      </c>
    </row>
    <row r="2026" spans="1:18" x14ac:dyDescent="0.25">
      <c r="A2026" t="s">
        <v>1068</v>
      </c>
      <c r="B2026" t="s">
        <v>2001</v>
      </c>
      <c r="C2026" t="s">
        <v>3490</v>
      </c>
      <c r="D2026">
        <v>2.2391177305999999</v>
      </c>
      <c r="E2026">
        <v>5.7323237306000001</v>
      </c>
      <c r="F2026">
        <v>3.4932059999999998</v>
      </c>
      <c r="G2026">
        <v>-0.104184</v>
      </c>
      <c r="H2026">
        <v>3.3890220000000002</v>
      </c>
      <c r="I2026">
        <v>99</v>
      </c>
      <c r="J2026" t="s">
        <v>4440</v>
      </c>
      <c r="P2026" t="b">
        <f t="shared" si="93"/>
        <v>0</v>
      </c>
      <c r="Q2026" t="b">
        <f t="shared" si="94"/>
        <v>0</v>
      </c>
      <c r="R2026" t="b">
        <f t="shared" si="95"/>
        <v>0</v>
      </c>
    </row>
    <row r="2027" spans="1:18" x14ac:dyDescent="0.25">
      <c r="A2027" t="s">
        <v>5694</v>
      </c>
      <c r="B2027" t="s">
        <v>6013</v>
      </c>
      <c r="C2027" t="s">
        <v>6315</v>
      </c>
      <c r="D2027">
        <v>3.0219981819999999</v>
      </c>
      <c r="E2027">
        <v>5.7059511819999997</v>
      </c>
      <c r="F2027">
        <v>2.6839529999999998</v>
      </c>
      <c r="G2027">
        <v>0.45885700000000001</v>
      </c>
      <c r="H2027">
        <v>3.1428099999999999</v>
      </c>
      <c r="I2027">
        <v>84</v>
      </c>
      <c r="J2027" t="s">
        <v>4440</v>
      </c>
      <c r="P2027" t="b">
        <f t="shared" si="93"/>
        <v>0</v>
      </c>
      <c r="Q2027" t="b">
        <f t="shared" si="94"/>
        <v>0</v>
      </c>
      <c r="R2027" t="b">
        <f t="shared" si="95"/>
        <v>0</v>
      </c>
    </row>
    <row r="2028" spans="1:18" x14ac:dyDescent="0.25">
      <c r="A2028" t="s">
        <v>304</v>
      </c>
      <c r="B2028" t="s">
        <v>1512</v>
      </c>
      <c r="C2028" t="s">
        <v>3001</v>
      </c>
      <c r="D2028">
        <v>3.8353828325999899</v>
      </c>
      <c r="E2028">
        <v>6.6719068325999897</v>
      </c>
      <c r="F2028">
        <v>2.8365239999999998</v>
      </c>
      <c r="G2028">
        <v>-1.934485</v>
      </c>
      <c r="H2028">
        <v>0.90203900000000004</v>
      </c>
      <c r="I2028">
        <v>178</v>
      </c>
      <c r="J2028" t="s">
        <v>4440</v>
      </c>
      <c r="P2028" t="b">
        <f t="shared" si="93"/>
        <v>0</v>
      </c>
      <c r="Q2028" t="b">
        <f t="shared" si="94"/>
        <v>0</v>
      </c>
      <c r="R2028" t="b">
        <f t="shared" si="95"/>
        <v>0</v>
      </c>
    </row>
    <row r="2029" spans="1:18" x14ac:dyDescent="0.25">
      <c r="A2029" t="s">
        <v>5889</v>
      </c>
      <c r="B2029" t="s">
        <v>6208</v>
      </c>
      <c r="C2029" t="s">
        <v>6500</v>
      </c>
      <c r="D2029">
        <v>3.0191344633999999</v>
      </c>
      <c r="E2029">
        <v>6.1802224633999998</v>
      </c>
      <c r="F2029">
        <v>3.1610879999999999</v>
      </c>
      <c r="G2029">
        <v>-0.136292</v>
      </c>
      <c r="H2029">
        <v>3.0247959999999998</v>
      </c>
      <c r="I2029">
        <v>76</v>
      </c>
      <c r="J2029" t="s">
        <v>4440</v>
      </c>
      <c r="P2029" t="b">
        <f t="shared" si="93"/>
        <v>0</v>
      </c>
      <c r="Q2029" t="b">
        <f t="shared" si="94"/>
        <v>0</v>
      </c>
      <c r="R2029" t="b">
        <f t="shared" si="95"/>
        <v>0</v>
      </c>
    </row>
    <row r="2030" spans="1:18" x14ac:dyDescent="0.25">
      <c r="A2030" t="s">
        <v>5970</v>
      </c>
      <c r="B2030" t="s">
        <v>6289</v>
      </c>
      <c r="C2030" t="s">
        <v>6575</v>
      </c>
      <c r="D2030">
        <v>2.9608735954999998</v>
      </c>
      <c r="E2030">
        <v>7.0467435954999997</v>
      </c>
      <c r="F2030">
        <v>4.0858699999999999</v>
      </c>
      <c r="G2030">
        <v>-0.91609399999999996</v>
      </c>
      <c r="H2030">
        <v>3.1697760000000001</v>
      </c>
      <c r="I2030">
        <v>89</v>
      </c>
      <c r="J2030" t="s">
        <v>4440</v>
      </c>
      <c r="P2030" t="b">
        <f t="shared" si="93"/>
        <v>0</v>
      </c>
      <c r="Q2030" t="b">
        <f t="shared" si="94"/>
        <v>0</v>
      </c>
      <c r="R2030" t="b">
        <f t="shared" si="95"/>
        <v>0</v>
      </c>
    </row>
    <row r="2031" spans="1:18" x14ac:dyDescent="0.25">
      <c r="A2031" t="s">
        <v>5800</v>
      </c>
      <c r="B2031" t="s">
        <v>6119</v>
      </c>
      <c r="C2031" t="s">
        <v>6416</v>
      </c>
      <c r="D2031">
        <v>2.9733594940999999</v>
      </c>
      <c r="E2031">
        <v>7.0595794941000003</v>
      </c>
      <c r="F2031">
        <v>4.08622</v>
      </c>
      <c r="G2031">
        <v>-0.97830600000000001</v>
      </c>
      <c r="H2031">
        <v>3.1079140000000001</v>
      </c>
      <c r="I2031">
        <v>89</v>
      </c>
      <c r="J2031" t="s">
        <v>4440</v>
      </c>
      <c r="P2031" t="b">
        <f t="shared" si="93"/>
        <v>0</v>
      </c>
      <c r="Q2031" t="b">
        <f t="shared" si="94"/>
        <v>0</v>
      </c>
      <c r="R2031" t="b">
        <f t="shared" si="95"/>
        <v>0</v>
      </c>
    </row>
    <row r="2032" spans="1:18" x14ac:dyDescent="0.25">
      <c r="A2032" t="s">
        <v>5710</v>
      </c>
      <c r="B2032" t="s">
        <v>6029</v>
      </c>
      <c r="C2032" t="s">
        <v>6329</v>
      </c>
      <c r="D2032">
        <v>2.9548243522000002</v>
      </c>
      <c r="E2032">
        <v>7.0487703522</v>
      </c>
      <c r="F2032">
        <v>4.0939459999999999</v>
      </c>
      <c r="G2032">
        <v>-1.1141289999999999</v>
      </c>
      <c r="H2032">
        <v>2.9798170000000002</v>
      </c>
      <c r="I2032">
        <v>89</v>
      </c>
      <c r="J2032" t="s">
        <v>4440</v>
      </c>
      <c r="P2032" t="b">
        <f t="shared" si="93"/>
        <v>0</v>
      </c>
      <c r="Q2032" t="b">
        <f t="shared" si="94"/>
        <v>0</v>
      </c>
      <c r="R2032" t="b">
        <f t="shared" si="95"/>
        <v>0</v>
      </c>
    </row>
    <row r="2033" spans="1:18" x14ac:dyDescent="0.25">
      <c r="A2033" t="s">
        <v>5737</v>
      </c>
      <c r="B2033" t="s">
        <v>6056</v>
      </c>
      <c r="C2033" t="s">
        <v>6355</v>
      </c>
      <c r="D2033">
        <v>2.9107940791999898</v>
      </c>
      <c r="E2033">
        <v>7.0054800791999998</v>
      </c>
      <c r="F2033">
        <v>4.0946860000000003</v>
      </c>
      <c r="G2033">
        <v>-1.1349070000000001</v>
      </c>
      <c r="H2033">
        <v>2.9597790000000002</v>
      </c>
      <c r="I2033">
        <v>89</v>
      </c>
      <c r="J2033" t="s">
        <v>4440</v>
      </c>
      <c r="P2033" t="b">
        <f t="shared" si="93"/>
        <v>0</v>
      </c>
      <c r="Q2033" t="b">
        <f t="shared" si="94"/>
        <v>0</v>
      </c>
      <c r="R2033" t="b">
        <f t="shared" si="95"/>
        <v>0</v>
      </c>
    </row>
    <row r="2034" spans="1:18" x14ac:dyDescent="0.25">
      <c r="A2034" t="s">
        <v>5879</v>
      </c>
      <c r="B2034" t="s">
        <v>6198</v>
      </c>
      <c r="C2034" t="s">
        <v>6491</v>
      </c>
      <c r="D2034">
        <v>2.9676810074</v>
      </c>
      <c r="E2034">
        <v>7.0701660074000001</v>
      </c>
      <c r="F2034">
        <v>4.1024849999999997</v>
      </c>
      <c r="G2034">
        <v>-1.0665560000000001</v>
      </c>
      <c r="H2034">
        <v>3.0359289999999999</v>
      </c>
      <c r="I2034">
        <v>89</v>
      </c>
      <c r="J2034" t="s">
        <v>4440</v>
      </c>
      <c r="P2034" t="b">
        <f t="shared" si="93"/>
        <v>0</v>
      </c>
      <c r="Q2034" t="b">
        <f t="shared" si="94"/>
        <v>0</v>
      </c>
      <c r="R2034" t="b">
        <f t="shared" si="95"/>
        <v>0</v>
      </c>
    </row>
    <row r="2035" spans="1:18" x14ac:dyDescent="0.25">
      <c r="A2035" t="s">
        <v>5895</v>
      </c>
      <c r="B2035" t="s">
        <v>6214</v>
      </c>
      <c r="C2035" t="s">
        <v>6505</v>
      </c>
      <c r="D2035">
        <v>2.9693713871999998</v>
      </c>
      <c r="E2035">
        <v>7.0563693872000002</v>
      </c>
      <c r="F2035">
        <v>4.0869980000000004</v>
      </c>
      <c r="G2035">
        <v>-0.94825700000000002</v>
      </c>
      <c r="H2035">
        <v>3.138741</v>
      </c>
      <c r="I2035">
        <v>89</v>
      </c>
      <c r="J2035" t="s">
        <v>4440</v>
      </c>
      <c r="P2035" t="b">
        <f t="shared" si="93"/>
        <v>0</v>
      </c>
      <c r="Q2035" t="b">
        <f t="shared" si="94"/>
        <v>0</v>
      </c>
      <c r="R2035" t="b">
        <f t="shared" si="95"/>
        <v>0</v>
      </c>
    </row>
    <row r="2036" spans="1:18" x14ac:dyDescent="0.25">
      <c r="A2036" t="s">
        <v>5927</v>
      </c>
      <c r="B2036" t="s">
        <v>6246</v>
      </c>
      <c r="C2036" t="s">
        <v>6534</v>
      </c>
      <c r="D2036">
        <v>2.4555089506999899</v>
      </c>
      <c r="E2036">
        <v>5.4676529506999998</v>
      </c>
      <c r="F2036">
        <v>3.0121440000000002</v>
      </c>
      <c r="G2036">
        <v>8.2973000000000005E-2</v>
      </c>
      <c r="H2036">
        <v>3.0951170000000001</v>
      </c>
      <c r="I2036">
        <v>72</v>
      </c>
      <c r="J2036" t="s">
        <v>4440</v>
      </c>
      <c r="P2036" t="b">
        <f t="shared" si="93"/>
        <v>0</v>
      </c>
      <c r="Q2036" t="b">
        <f t="shared" si="94"/>
        <v>0</v>
      </c>
      <c r="R2036" t="b">
        <f t="shared" si="95"/>
        <v>0</v>
      </c>
    </row>
    <row r="2037" spans="1:18" x14ac:dyDescent="0.25">
      <c r="A2037" t="s">
        <v>4654</v>
      </c>
      <c r="B2037" t="s">
        <v>4731</v>
      </c>
      <c r="C2037" t="s">
        <v>5461</v>
      </c>
      <c r="D2037">
        <v>3.83143073169999</v>
      </c>
      <c r="E2037">
        <v>6.0787507316999996</v>
      </c>
      <c r="F2037">
        <v>2.2473200000000002</v>
      </c>
      <c r="G2037">
        <v>-0.12729799999999999</v>
      </c>
      <c r="H2037">
        <v>2.1200220000000001</v>
      </c>
      <c r="I2037">
        <v>86</v>
      </c>
      <c r="J2037" t="s">
        <v>4440</v>
      </c>
      <c r="P2037" t="b">
        <f t="shared" si="93"/>
        <v>0</v>
      </c>
      <c r="Q2037" t="b">
        <f t="shared" si="94"/>
        <v>0</v>
      </c>
      <c r="R2037" t="b">
        <f t="shared" si="95"/>
        <v>0</v>
      </c>
    </row>
    <row r="2038" spans="1:18" x14ac:dyDescent="0.25">
      <c r="A2038" t="s">
        <v>1128</v>
      </c>
      <c r="B2038" t="s">
        <v>2062</v>
      </c>
      <c r="C2038" t="s">
        <v>3551</v>
      </c>
      <c r="D2038">
        <v>2.9196561089999902</v>
      </c>
      <c r="E2038">
        <v>6.3633531089999904</v>
      </c>
      <c r="F2038">
        <v>3.4436969999999998</v>
      </c>
      <c r="G2038">
        <v>5.9760000000000004E-3</v>
      </c>
      <c r="H2038">
        <v>3.4496730000000002</v>
      </c>
      <c r="I2038">
        <v>67</v>
      </c>
      <c r="J2038" t="s">
        <v>4440</v>
      </c>
      <c r="P2038" t="b">
        <f t="shared" si="93"/>
        <v>0</v>
      </c>
      <c r="Q2038" t="b">
        <f t="shared" si="94"/>
        <v>0</v>
      </c>
      <c r="R2038" t="b">
        <f t="shared" si="95"/>
        <v>0</v>
      </c>
    </row>
    <row r="2039" spans="1:18" x14ac:dyDescent="0.25">
      <c r="A2039" t="s">
        <v>301</v>
      </c>
      <c r="B2039" t="s">
        <v>2361</v>
      </c>
      <c r="C2039" t="s">
        <v>3842</v>
      </c>
      <c r="D2039">
        <v>2.4553395230000001</v>
      </c>
      <c r="E2039">
        <v>6.4791775229999997</v>
      </c>
      <c r="F2039">
        <v>4.0238379999999996</v>
      </c>
      <c r="G2039">
        <v>-1.3838649999999999</v>
      </c>
      <c r="H2039">
        <v>2.6399729999999999</v>
      </c>
      <c r="I2039">
        <v>94</v>
      </c>
      <c r="J2039" t="s">
        <v>4440</v>
      </c>
      <c r="P2039" t="b">
        <f t="shared" si="93"/>
        <v>0</v>
      </c>
      <c r="Q2039" t="b">
        <f t="shared" si="94"/>
        <v>0</v>
      </c>
      <c r="R2039" t="b">
        <f t="shared" si="95"/>
        <v>0</v>
      </c>
    </row>
    <row r="2040" spans="1:18" x14ac:dyDescent="0.25">
      <c r="A2040" t="s">
        <v>307</v>
      </c>
      <c r="B2040" t="s">
        <v>1789</v>
      </c>
      <c r="C2040" t="s">
        <v>3278</v>
      </c>
      <c r="D2040">
        <v>2.0913542699000001</v>
      </c>
      <c r="E2040">
        <v>5.0618452699000001</v>
      </c>
      <c r="F2040">
        <v>2.970491</v>
      </c>
      <c r="G2040">
        <v>0.123234</v>
      </c>
      <c r="H2040">
        <v>3.0937250000000001</v>
      </c>
      <c r="I2040">
        <v>184</v>
      </c>
      <c r="J2040" t="s">
        <v>4440</v>
      </c>
      <c r="P2040" t="b">
        <f t="shared" si="93"/>
        <v>0</v>
      </c>
      <c r="Q2040" t="b">
        <f t="shared" si="94"/>
        <v>0</v>
      </c>
      <c r="R2040" t="b">
        <f t="shared" si="95"/>
        <v>0</v>
      </c>
    </row>
    <row r="2041" spans="1:18" x14ac:dyDescent="0.25">
      <c r="A2041" t="s">
        <v>1337</v>
      </c>
      <c r="B2041" t="s">
        <v>2621</v>
      </c>
      <c r="C2041" t="s">
        <v>4091</v>
      </c>
      <c r="D2041">
        <v>3.0720191995000001</v>
      </c>
      <c r="E2041">
        <v>5.4511891994999999</v>
      </c>
      <c r="F2041">
        <v>2.3791699999999998</v>
      </c>
      <c r="G2041">
        <v>0.739344</v>
      </c>
      <c r="H2041">
        <v>3.1185139999999998</v>
      </c>
      <c r="I2041">
        <v>44</v>
      </c>
      <c r="J2041" t="s">
        <v>4440</v>
      </c>
      <c r="P2041" t="b">
        <f t="shared" si="93"/>
        <v>0</v>
      </c>
      <c r="Q2041" t="b">
        <f t="shared" si="94"/>
        <v>0</v>
      </c>
      <c r="R2041" t="b">
        <f t="shared" si="95"/>
        <v>0</v>
      </c>
    </row>
    <row r="2042" spans="1:18" x14ac:dyDescent="0.25">
      <c r="A2042" t="s">
        <v>1054</v>
      </c>
      <c r="B2042" t="s">
        <v>2506</v>
      </c>
      <c r="C2042" t="s">
        <v>3982</v>
      </c>
      <c r="D2042">
        <v>2.5538942863999998</v>
      </c>
      <c r="E2042">
        <v>5.1119332864000002</v>
      </c>
      <c r="F2042">
        <v>2.558039</v>
      </c>
      <c r="G2042">
        <v>0.78639700000000001</v>
      </c>
      <c r="H2042">
        <v>3.344436</v>
      </c>
      <c r="I2042">
        <v>78</v>
      </c>
      <c r="J2042" t="s">
        <v>4440</v>
      </c>
      <c r="P2042" t="b">
        <f t="shared" si="93"/>
        <v>0</v>
      </c>
      <c r="Q2042" t="b">
        <f t="shared" si="94"/>
        <v>0</v>
      </c>
      <c r="R2042" t="b">
        <f t="shared" si="95"/>
        <v>0</v>
      </c>
    </row>
    <row r="2043" spans="1:18" x14ac:dyDescent="0.25">
      <c r="A2043" t="s">
        <v>1070</v>
      </c>
      <c r="B2043" t="s">
        <v>1884</v>
      </c>
      <c r="C2043" t="s">
        <v>3373</v>
      </c>
      <c r="D2043">
        <v>3.9650909188000001</v>
      </c>
      <c r="E2043">
        <v>6.2752519188000004</v>
      </c>
      <c r="F2043">
        <v>2.3101609999999999</v>
      </c>
      <c r="G2043">
        <v>-2.3216739999999998</v>
      </c>
      <c r="H2043">
        <v>-1.1513000000000001E-2</v>
      </c>
      <c r="I2043">
        <v>68</v>
      </c>
      <c r="J2043" t="s">
        <v>4440</v>
      </c>
      <c r="P2043" t="b">
        <f t="shared" si="93"/>
        <v>0</v>
      </c>
      <c r="Q2043" t="b">
        <f t="shared" si="94"/>
        <v>0</v>
      </c>
      <c r="R2043" t="b">
        <f t="shared" si="95"/>
        <v>0</v>
      </c>
    </row>
    <row r="2044" spans="1:18" x14ac:dyDescent="0.25">
      <c r="A2044" t="s">
        <v>1160</v>
      </c>
      <c r="B2044" t="s">
        <v>1716</v>
      </c>
      <c r="C2044" t="s">
        <v>3205</v>
      </c>
      <c r="D2044">
        <v>3.19423674219999</v>
      </c>
      <c r="E2044">
        <v>6.2011927421999999</v>
      </c>
      <c r="F2044">
        <v>3.0069560000000002</v>
      </c>
      <c r="G2044">
        <v>0.1782</v>
      </c>
      <c r="H2044">
        <v>3.1851560000000001</v>
      </c>
      <c r="I2044">
        <v>58</v>
      </c>
      <c r="J2044" t="s">
        <v>4440</v>
      </c>
      <c r="P2044" t="b">
        <f t="shared" si="93"/>
        <v>0</v>
      </c>
      <c r="Q2044" t="b">
        <f t="shared" si="94"/>
        <v>0</v>
      </c>
      <c r="R2044" t="b">
        <f t="shared" si="95"/>
        <v>0</v>
      </c>
    </row>
    <row r="2045" spans="1:18" x14ac:dyDescent="0.25">
      <c r="A2045" t="s">
        <v>998</v>
      </c>
      <c r="B2045" t="s">
        <v>1853</v>
      </c>
      <c r="C2045" t="s">
        <v>3342</v>
      </c>
      <c r="D2045">
        <v>2.9880198412999999</v>
      </c>
      <c r="E2045">
        <v>5.3672668413000002</v>
      </c>
      <c r="F2045">
        <v>2.3792469999999999</v>
      </c>
      <c r="G2045">
        <v>8.6124000000000006E-2</v>
      </c>
      <c r="H2045">
        <v>2.4653710000000002</v>
      </c>
      <c r="I2045">
        <v>100</v>
      </c>
      <c r="J2045" t="s">
        <v>4440</v>
      </c>
      <c r="P2045" t="b">
        <f t="shared" si="93"/>
        <v>0</v>
      </c>
      <c r="Q2045" t="b">
        <f t="shared" si="94"/>
        <v>0</v>
      </c>
      <c r="R2045" t="b">
        <f t="shared" si="95"/>
        <v>0</v>
      </c>
    </row>
    <row r="2046" spans="1:18" x14ac:dyDescent="0.25">
      <c r="A2046" t="s">
        <v>751</v>
      </c>
      <c r="B2046" t="s">
        <v>1999</v>
      </c>
      <c r="C2046" t="s">
        <v>3488</v>
      </c>
      <c r="D2046">
        <v>3.2132238558999999</v>
      </c>
      <c r="E2046">
        <v>5.9846428558999998</v>
      </c>
      <c r="F2046">
        <v>2.7714189999999999</v>
      </c>
      <c r="G2046">
        <v>-0.32314799999999999</v>
      </c>
      <c r="H2046">
        <v>2.4482710000000001</v>
      </c>
      <c r="I2046">
        <v>78</v>
      </c>
      <c r="J2046" t="s">
        <v>4440</v>
      </c>
      <c r="P2046" t="b">
        <f t="shared" si="93"/>
        <v>0</v>
      </c>
      <c r="Q2046" t="b">
        <f t="shared" si="94"/>
        <v>0</v>
      </c>
      <c r="R2046" t="b">
        <f t="shared" si="95"/>
        <v>0</v>
      </c>
    </row>
    <row r="2047" spans="1:18" x14ac:dyDescent="0.25">
      <c r="A2047" t="s">
        <v>474</v>
      </c>
      <c r="B2047" t="s">
        <v>1577</v>
      </c>
      <c r="C2047" t="s">
        <v>3066</v>
      </c>
      <c r="D2047">
        <v>2.0354636304999998</v>
      </c>
      <c r="E2047">
        <v>5.1083626305000003</v>
      </c>
      <c r="F2047">
        <v>3.072899</v>
      </c>
      <c r="G2047">
        <v>-0.118865</v>
      </c>
      <c r="H2047">
        <v>2.954034</v>
      </c>
      <c r="I2047">
        <v>92</v>
      </c>
      <c r="J2047" t="s">
        <v>4440</v>
      </c>
      <c r="P2047" t="b">
        <f t="shared" si="93"/>
        <v>0</v>
      </c>
      <c r="Q2047" t="b">
        <f t="shared" si="94"/>
        <v>0</v>
      </c>
      <c r="R2047" t="b">
        <f t="shared" si="95"/>
        <v>0</v>
      </c>
    </row>
    <row r="2048" spans="1:18" x14ac:dyDescent="0.25">
      <c r="A2048" t="s">
        <v>5818</v>
      </c>
      <c r="B2048" t="s">
        <v>6137</v>
      </c>
      <c r="C2048" t="s">
        <v>6433</v>
      </c>
      <c r="D2048">
        <v>2.9404248217000002</v>
      </c>
      <c r="E2048">
        <v>5.9467698217000002</v>
      </c>
      <c r="F2048">
        <v>3.0063449999999898</v>
      </c>
      <c r="G2048">
        <v>-0.83553900000000003</v>
      </c>
      <c r="H2048">
        <v>2.1708059999999998</v>
      </c>
      <c r="I2048">
        <v>84</v>
      </c>
      <c r="J2048" t="s">
        <v>4440</v>
      </c>
      <c r="P2048" t="b">
        <f t="shared" si="93"/>
        <v>0</v>
      </c>
      <c r="Q2048" t="b">
        <f t="shared" si="94"/>
        <v>0</v>
      </c>
      <c r="R2048" t="b">
        <f t="shared" si="95"/>
        <v>0</v>
      </c>
    </row>
    <row r="2049" spans="1:18" x14ac:dyDescent="0.25">
      <c r="A2049" t="s">
        <v>4764</v>
      </c>
      <c r="B2049" t="s">
        <v>5242</v>
      </c>
      <c r="C2049" t="s">
        <v>5243</v>
      </c>
      <c r="D2049">
        <v>4.8366440224999998</v>
      </c>
      <c r="E2049">
        <v>7.1297580224999999</v>
      </c>
      <c r="F2049">
        <v>2.2931139999999899</v>
      </c>
      <c r="G2049">
        <v>6.3086000000000003E-2</v>
      </c>
      <c r="H2049">
        <v>2.3561999999999999</v>
      </c>
      <c r="I2049">
        <v>72</v>
      </c>
      <c r="J2049" t="s">
        <v>4440</v>
      </c>
      <c r="P2049" t="b">
        <f t="shared" si="93"/>
        <v>0</v>
      </c>
      <c r="Q2049" t="b">
        <f t="shared" si="94"/>
        <v>0</v>
      </c>
      <c r="R2049" t="b">
        <f t="shared" si="95"/>
        <v>0</v>
      </c>
    </row>
    <row r="2050" spans="1:18" x14ac:dyDescent="0.25">
      <c r="A2050" t="s">
        <v>1014</v>
      </c>
      <c r="B2050" t="s">
        <v>2528</v>
      </c>
      <c r="C2050" t="s">
        <v>4004</v>
      </c>
      <c r="D2050">
        <v>2.3421393094999901</v>
      </c>
      <c r="E2050">
        <v>6.1619923094999898</v>
      </c>
      <c r="F2050">
        <v>3.8198530000000002</v>
      </c>
      <c r="G2050">
        <v>-1.7517910000000001</v>
      </c>
      <c r="H2050">
        <v>2.0680619999999998</v>
      </c>
      <c r="I2050">
        <v>118</v>
      </c>
      <c r="J2050" t="s">
        <v>4440</v>
      </c>
      <c r="P2050" t="b">
        <f t="shared" si="93"/>
        <v>0</v>
      </c>
      <c r="Q2050" t="b">
        <f t="shared" si="94"/>
        <v>0</v>
      </c>
      <c r="R2050" t="b">
        <f t="shared" si="95"/>
        <v>0</v>
      </c>
    </row>
    <row r="2051" spans="1:18" x14ac:dyDescent="0.25">
      <c r="A2051" t="s">
        <v>303</v>
      </c>
      <c r="B2051" t="s">
        <v>2860</v>
      </c>
      <c r="C2051" t="s">
        <v>4324</v>
      </c>
      <c r="D2051">
        <v>3.1369181432</v>
      </c>
      <c r="E2051">
        <v>6.8767471432000002</v>
      </c>
      <c r="F2051">
        <v>3.7398289999999998</v>
      </c>
      <c r="G2051">
        <v>-0.60041800000000001</v>
      </c>
      <c r="H2051">
        <v>3.139411</v>
      </c>
      <c r="I2051">
        <v>82</v>
      </c>
      <c r="J2051" t="s">
        <v>4440</v>
      </c>
      <c r="P2051" t="b">
        <f t="shared" ref="P2051:P2114" si="96">IF(AND($M$5 &lt; -D2051, $M$4 &gt; -E2051, F2051 &gt; 1.9, F2051 &lt; 2.5), TRUE, FALSE)</f>
        <v>0</v>
      </c>
      <c r="Q2051" t="b">
        <f t="shared" ref="Q2051:Q2114" si="97">IF(AND($M$6 &lt; -D2051, $M$4 &gt; -E2051, F2051 &gt; 1.9, F2051 &lt; 2.5), TRUE, FALSE)</f>
        <v>0</v>
      </c>
      <c r="R2051" t="b">
        <f t="shared" ref="R2051:R2114" si="98">IF(AND($M$7 &lt; -D2051, $M$4 &gt; -E2051, F2051 &gt; 1.9, F2051 &lt; 2.5), TRUE, FALSE)</f>
        <v>0</v>
      </c>
    </row>
    <row r="2052" spans="1:18" x14ac:dyDescent="0.25">
      <c r="A2052" t="s">
        <v>4904</v>
      </c>
      <c r="B2052" t="s">
        <v>5254</v>
      </c>
      <c r="C2052" t="s">
        <v>5255</v>
      </c>
      <c r="D2052">
        <v>3.5160313729000001</v>
      </c>
      <c r="E2052">
        <v>6.5079403729000003</v>
      </c>
      <c r="F2052">
        <v>2.9919090000000002</v>
      </c>
      <c r="G2052">
        <v>0.40764699999999998</v>
      </c>
      <c r="H2052">
        <v>3.399556</v>
      </c>
      <c r="I2052">
        <v>64</v>
      </c>
      <c r="J2052" t="s">
        <v>4440</v>
      </c>
      <c r="P2052" t="b">
        <f t="shared" si="96"/>
        <v>0</v>
      </c>
      <c r="Q2052" t="b">
        <f t="shared" si="97"/>
        <v>0</v>
      </c>
      <c r="R2052" t="b">
        <f t="shared" si="98"/>
        <v>0</v>
      </c>
    </row>
    <row r="2053" spans="1:18" x14ac:dyDescent="0.25">
      <c r="A2053" t="s">
        <v>113</v>
      </c>
      <c r="B2053" t="s">
        <v>2482</v>
      </c>
      <c r="C2053" t="s">
        <v>3960</v>
      </c>
      <c r="D2053">
        <v>3.2995923670999998</v>
      </c>
      <c r="E2053">
        <v>6.4411343671000001</v>
      </c>
      <c r="F2053">
        <v>3.1415419999999998</v>
      </c>
      <c r="G2053">
        <v>5.0723999999999998E-2</v>
      </c>
      <c r="H2053">
        <v>3.192266</v>
      </c>
      <c r="I2053">
        <v>44</v>
      </c>
      <c r="J2053" t="s">
        <v>4440</v>
      </c>
      <c r="P2053" t="b">
        <f t="shared" si="96"/>
        <v>0</v>
      </c>
      <c r="Q2053" t="b">
        <f t="shared" si="97"/>
        <v>0</v>
      </c>
      <c r="R2053" t="b">
        <f t="shared" si="98"/>
        <v>0</v>
      </c>
    </row>
    <row r="2054" spans="1:18" x14ac:dyDescent="0.25">
      <c r="A2054" t="s">
        <v>1366</v>
      </c>
      <c r="B2054" t="s">
        <v>2273</v>
      </c>
      <c r="C2054" t="s">
        <v>3757</v>
      </c>
      <c r="D2054">
        <v>2.0605888643000001</v>
      </c>
      <c r="E2054">
        <v>4.3420308642999998</v>
      </c>
      <c r="F2054">
        <v>2.28144199999999</v>
      </c>
      <c r="G2054">
        <v>-0.24665699999999999</v>
      </c>
      <c r="H2054">
        <v>2.0347849999999998</v>
      </c>
      <c r="I2054">
        <v>168</v>
      </c>
      <c r="J2054" t="s">
        <v>4440</v>
      </c>
      <c r="P2054" t="b">
        <f t="shared" si="96"/>
        <v>0</v>
      </c>
      <c r="Q2054" t="b">
        <f t="shared" si="97"/>
        <v>0</v>
      </c>
      <c r="R2054" t="b">
        <f t="shared" si="98"/>
        <v>0</v>
      </c>
    </row>
    <row r="2055" spans="1:18" x14ac:dyDescent="0.25">
      <c r="A2055" t="s">
        <v>497</v>
      </c>
      <c r="B2055" t="s">
        <v>2374</v>
      </c>
      <c r="C2055" t="s">
        <v>3855</v>
      </c>
      <c r="D2055">
        <v>2.6926419970999902</v>
      </c>
      <c r="E2055">
        <v>4.6935869970999997</v>
      </c>
      <c r="F2055">
        <v>2.0009450000000002</v>
      </c>
      <c r="G2055">
        <v>0.241342</v>
      </c>
      <c r="H2055">
        <v>2.2422870000000001</v>
      </c>
      <c r="I2055">
        <v>92</v>
      </c>
      <c r="J2055" t="s">
        <v>4440</v>
      </c>
      <c r="P2055" t="b">
        <f t="shared" si="96"/>
        <v>0</v>
      </c>
      <c r="Q2055" t="b">
        <f t="shared" si="97"/>
        <v>0</v>
      </c>
      <c r="R2055" t="b">
        <f t="shared" si="98"/>
        <v>0</v>
      </c>
    </row>
    <row r="2056" spans="1:18" x14ac:dyDescent="0.25">
      <c r="A2056" t="s">
        <v>5830</v>
      </c>
      <c r="B2056" t="s">
        <v>6149</v>
      </c>
      <c r="C2056" t="s">
        <v>6445</v>
      </c>
      <c r="D2056">
        <v>5.6751035883999998</v>
      </c>
      <c r="E2056">
        <v>5.8593105883999996</v>
      </c>
      <c r="F2056">
        <v>0.18420700000000001</v>
      </c>
      <c r="G2056">
        <v>-1.862668</v>
      </c>
      <c r="H2056">
        <v>-1.678461</v>
      </c>
      <c r="I2056">
        <v>178</v>
      </c>
      <c r="J2056" t="s">
        <v>4440</v>
      </c>
      <c r="P2056" t="b">
        <f t="shared" si="96"/>
        <v>0</v>
      </c>
      <c r="Q2056" t="b">
        <f t="shared" si="97"/>
        <v>0</v>
      </c>
      <c r="R2056" t="b">
        <f t="shared" si="98"/>
        <v>0</v>
      </c>
    </row>
    <row r="2057" spans="1:18" x14ac:dyDescent="0.25">
      <c r="A2057" t="s">
        <v>4567</v>
      </c>
      <c r="B2057" t="s">
        <v>4738</v>
      </c>
      <c r="C2057" t="s">
        <v>5546</v>
      </c>
      <c r="D2057">
        <v>3.0535159619999899</v>
      </c>
      <c r="E2057">
        <v>7.026728962</v>
      </c>
      <c r="F2057">
        <v>3.9732129999999999</v>
      </c>
      <c r="G2057">
        <v>-1.0236810000000001</v>
      </c>
      <c r="H2057">
        <v>2.949532</v>
      </c>
      <c r="I2057">
        <v>98</v>
      </c>
      <c r="J2057" t="s">
        <v>4440</v>
      </c>
      <c r="P2057" t="b">
        <f t="shared" si="96"/>
        <v>0</v>
      </c>
      <c r="Q2057" t="b">
        <f t="shared" si="97"/>
        <v>0</v>
      </c>
      <c r="R2057" t="b">
        <f t="shared" si="98"/>
        <v>0</v>
      </c>
    </row>
    <row r="2058" spans="1:18" x14ac:dyDescent="0.25">
      <c r="A2058" t="s">
        <v>5784</v>
      </c>
      <c r="B2058" t="s">
        <v>6103</v>
      </c>
      <c r="C2058" t="s">
        <v>6400</v>
      </c>
      <c r="D2058">
        <v>2.4210425135000002</v>
      </c>
      <c r="E2058">
        <v>6.1755645135000004</v>
      </c>
      <c r="F2058">
        <v>3.7545219999999899</v>
      </c>
      <c r="G2058">
        <v>-1.128795</v>
      </c>
      <c r="H2058">
        <v>2.6257269999999999</v>
      </c>
      <c r="I2058">
        <v>70</v>
      </c>
      <c r="J2058" t="s">
        <v>4440</v>
      </c>
      <c r="P2058" t="b">
        <f t="shared" si="96"/>
        <v>0</v>
      </c>
      <c r="Q2058" t="b">
        <f t="shared" si="97"/>
        <v>0</v>
      </c>
      <c r="R2058" t="b">
        <f t="shared" si="98"/>
        <v>0</v>
      </c>
    </row>
    <row r="2059" spans="1:18" x14ac:dyDescent="0.25">
      <c r="A2059" t="s">
        <v>164</v>
      </c>
      <c r="B2059" t="s">
        <v>1525</v>
      </c>
      <c r="C2059" t="s">
        <v>3014</v>
      </c>
      <c r="D2059">
        <v>2.6303787966000001</v>
      </c>
      <c r="E2059">
        <v>6.2837527966</v>
      </c>
      <c r="F2059">
        <v>3.6533739999999999</v>
      </c>
      <c r="G2059">
        <v>-1.0105219999999999</v>
      </c>
      <c r="H2059">
        <v>2.642852</v>
      </c>
      <c r="I2059">
        <v>53</v>
      </c>
      <c r="J2059" t="s">
        <v>4440</v>
      </c>
      <c r="P2059" t="b">
        <f t="shared" si="96"/>
        <v>0</v>
      </c>
      <c r="Q2059" t="b">
        <f t="shared" si="97"/>
        <v>0</v>
      </c>
      <c r="R2059" t="b">
        <f t="shared" si="98"/>
        <v>0</v>
      </c>
    </row>
    <row r="2060" spans="1:18" x14ac:dyDescent="0.25">
      <c r="A2060" t="s">
        <v>4863</v>
      </c>
      <c r="B2060" t="s">
        <v>5346</v>
      </c>
      <c r="C2060" t="s">
        <v>5347</v>
      </c>
      <c r="D2060">
        <v>2.84883828459999</v>
      </c>
      <c r="E2060">
        <v>7.1875772845999997</v>
      </c>
      <c r="F2060">
        <v>4.3387390000000003</v>
      </c>
      <c r="G2060">
        <v>-1.5732120000000001</v>
      </c>
      <c r="H2060">
        <v>2.7655270000000001</v>
      </c>
      <c r="I2060">
        <v>65</v>
      </c>
      <c r="J2060" t="s">
        <v>4440</v>
      </c>
      <c r="P2060" t="b">
        <f t="shared" si="96"/>
        <v>0</v>
      </c>
      <c r="Q2060" t="b">
        <f t="shared" si="97"/>
        <v>0</v>
      </c>
      <c r="R2060" t="b">
        <f t="shared" si="98"/>
        <v>0</v>
      </c>
    </row>
    <row r="2061" spans="1:18" x14ac:dyDescent="0.25">
      <c r="A2061" t="s">
        <v>5900</v>
      </c>
      <c r="B2061" t="s">
        <v>6219</v>
      </c>
      <c r="C2061" t="s">
        <v>6510</v>
      </c>
      <c r="D2061">
        <v>2.7015910911000001</v>
      </c>
      <c r="E2061">
        <v>6.7058210910999998</v>
      </c>
      <c r="F2061">
        <v>4.0042299999999997</v>
      </c>
      <c r="G2061">
        <v>-1.787113</v>
      </c>
      <c r="H2061">
        <v>2.217117</v>
      </c>
      <c r="I2061">
        <v>84</v>
      </c>
      <c r="J2061" t="s">
        <v>4440</v>
      </c>
      <c r="P2061" t="b">
        <f t="shared" si="96"/>
        <v>0</v>
      </c>
      <c r="Q2061" t="b">
        <f t="shared" si="97"/>
        <v>0</v>
      </c>
      <c r="R2061" t="b">
        <f t="shared" si="98"/>
        <v>0</v>
      </c>
    </row>
    <row r="2062" spans="1:18" x14ac:dyDescent="0.25">
      <c r="A2062" t="s">
        <v>5752</v>
      </c>
      <c r="B2062" t="s">
        <v>6071</v>
      </c>
      <c r="C2062" t="s">
        <v>6370</v>
      </c>
      <c r="D2062">
        <v>3.1895609899999999</v>
      </c>
      <c r="E2062">
        <v>6.34300599</v>
      </c>
      <c r="F2062">
        <v>3.1534450000000001</v>
      </c>
      <c r="G2062">
        <v>-1.5375840000000001</v>
      </c>
      <c r="H2062">
        <v>1.615861</v>
      </c>
      <c r="I2062">
        <v>104</v>
      </c>
      <c r="J2062" t="s">
        <v>4440</v>
      </c>
      <c r="P2062" t="b">
        <f t="shared" si="96"/>
        <v>0</v>
      </c>
      <c r="Q2062" t="b">
        <f t="shared" si="97"/>
        <v>0</v>
      </c>
      <c r="R2062" t="b">
        <f t="shared" si="98"/>
        <v>0</v>
      </c>
    </row>
    <row r="2063" spans="1:18" x14ac:dyDescent="0.25">
      <c r="A2063" t="s">
        <v>379</v>
      </c>
      <c r="B2063" t="s">
        <v>1650</v>
      </c>
      <c r="C2063" t="s">
        <v>3139</v>
      </c>
      <c r="D2063">
        <v>1.9875664284999901</v>
      </c>
      <c r="E2063">
        <v>5.3970424284999998</v>
      </c>
      <c r="F2063">
        <v>3.4094760000000002</v>
      </c>
      <c r="G2063">
        <v>-0.73211700000000002</v>
      </c>
      <c r="H2063">
        <v>2.677359</v>
      </c>
      <c r="I2063">
        <v>98</v>
      </c>
      <c r="J2063" t="s">
        <v>4440</v>
      </c>
      <c r="P2063" t="b">
        <f t="shared" si="96"/>
        <v>0</v>
      </c>
      <c r="Q2063" t="b">
        <f t="shared" si="97"/>
        <v>0</v>
      </c>
      <c r="R2063" t="b">
        <f t="shared" si="98"/>
        <v>0</v>
      </c>
    </row>
    <row r="2064" spans="1:18" x14ac:dyDescent="0.25">
      <c r="A2064" t="s">
        <v>1080</v>
      </c>
      <c r="B2064" t="s">
        <v>1588</v>
      </c>
      <c r="C2064" t="s">
        <v>3077</v>
      </c>
      <c r="D2064">
        <v>1.95512983099999</v>
      </c>
      <c r="E2064">
        <v>5.1814228309999999</v>
      </c>
      <c r="F2064">
        <v>3.2262930000000001</v>
      </c>
      <c r="G2064">
        <v>0.123735</v>
      </c>
      <c r="H2064">
        <v>3.350028</v>
      </c>
      <c r="I2064">
        <v>70</v>
      </c>
      <c r="J2064" t="s">
        <v>4440</v>
      </c>
      <c r="P2064" t="b">
        <f t="shared" si="96"/>
        <v>0</v>
      </c>
      <c r="Q2064" t="b">
        <f t="shared" si="97"/>
        <v>0</v>
      </c>
      <c r="R2064" t="b">
        <f t="shared" si="98"/>
        <v>0</v>
      </c>
    </row>
    <row r="2065" spans="1:18" x14ac:dyDescent="0.25">
      <c r="A2065" t="s">
        <v>668</v>
      </c>
      <c r="B2065" t="s">
        <v>2265</v>
      </c>
      <c r="C2065" t="s">
        <v>3749</v>
      </c>
      <c r="D2065">
        <v>2.1280444926999902</v>
      </c>
      <c r="E2065">
        <v>5.8495054926999996</v>
      </c>
      <c r="F2065">
        <v>3.7214610000000001</v>
      </c>
      <c r="G2065">
        <v>6.4559000000000005E-2</v>
      </c>
      <c r="H2065">
        <v>3.7860200000000002</v>
      </c>
      <c r="I2065">
        <v>47</v>
      </c>
      <c r="J2065" t="s">
        <v>4440</v>
      </c>
      <c r="P2065" t="b">
        <f t="shared" si="96"/>
        <v>0</v>
      </c>
      <c r="Q2065" t="b">
        <f t="shared" si="97"/>
        <v>0</v>
      </c>
      <c r="R2065" t="b">
        <f t="shared" si="98"/>
        <v>0</v>
      </c>
    </row>
    <row r="2066" spans="1:18" x14ac:dyDescent="0.25">
      <c r="A2066" t="s">
        <v>1015</v>
      </c>
      <c r="B2066" t="s">
        <v>2492</v>
      </c>
      <c r="C2066" t="s">
        <v>3969</v>
      </c>
      <c r="D2066">
        <v>2.8308431638</v>
      </c>
      <c r="E2066">
        <v>6.6118331638000001</v>
      </c>
      <c r="F2066">
        <v>3.7809900000000001</v>
      </c>
      <c r="G2066">
        <v>-1.269415</v>
      </c>
      <c r="H2066">
        <v>2.5115750000000001</v>
      </c>
      <c r="I2066">
        <v>82</v>
      </c>
      <c r="J2066" t="s">
        <v>4440</v>
      </c>
      <c r="P2066" t="b">
        <f t="shared" si="96"/>
        <v>0</v>
      </c>
      <c r="Q2066" t="b">
        <f t="shared" si="97"/>
        <v>0</v>
      </c>
      <c r="R2066" t="b">
        <f t="shared" si="98"/>
        <v>0</v>
      </c>
    </row>
    <row r="2067" spans="1:18" x14ac:dyDescent="0.25">
      <c r="A2067" t="s">
        <v>27</v>
      </c>
      <c r="B2067" t="s">
        <v>2469</v>
      </c>
      <c r="C2067" t="s">
        <v>3948</v>
      </c>
      <c r="D2067">
        <v>4.0451351633999897</v>
      </c>
      <c r="E2067">
        <v>5.7297841633999997</v>
      </c>
      <c r="F2067">
        <v>1.6846490000000001</v>
      </c>
      <c r="G2067">
        <v>0.15983</v>
      </c>
      <c r="H2067">
        <v>1.844479</v>
      </c>
      <c r="I2067">
        <v>100</v>
      </c>
      <c r="J2067" t="s">
        <v>4440</v>
      </c>
      <c r="P2067" t="b">
        <f t="shared" si="96"/>
        <v>0</v>
      </c>
      <c r="Q2067" t="b">
        <f t="shared" si="97"/>
        <v>0</v>
      </c>
      <c r="R2067" t="b">
        <f t="shared" si="98"/>
        <v>0</v>
      </c>
    </row>
    <row r="2068" spans="1:18" x14ac:dyDescent="0.25">
      <c r="A2068" t="s">
        <v>160</v>
      </c>
      <c r="B2068" t="s">
        <v>2309</v>
      </c>
      <c r="C2068" t="s">
        <v>3792</v>
      </c>
      <c r="D2068">
        <v>2.7119446625000001</v>
      </c>
      <c r="E2068">
        <v>5.3140286625000002</v>
      </c>
      <c r="F2068">
        <v>2.6020840000000001</v>
      </c>
      <c r="G2068">
        <v>1.112806</v>
      </c>
      <c r="H2068">
        <v>3.71489</v>
      </c>
      <c r="I2068">
        <v>84</v>
      </c>
      <c r="J2068" t="s">
        <v>4440</v>
      </c>
      <c r="P2068" t="b">
        <f t="shared" si="96"/>
        <v>0</v>
      </c>
      <c r="Q2068" t="b">
        <f t="shared" si="97"/>
        <v>0</v>
      </c>
      <c r="R2068" t="b">
        <f t="shared" si="98"/>
        <v>0</v>
      </c>
    </row>
    <row r="2069" spans="1:18" x14ac:dyDescent="0.25">
      <c r="A2069" t="s">
        <v>5791</v>
      </c>
      <c r="B2069" t="s">
        <v>6110</v>
      </c>
      <c r="C2069" t="s">
        <v>6407</v>
      </c>
      <c r="D2069">
        <v>3.5507792539999898</v>
      </c>
      <c r="E2069">
        <v>7.1597182539999897</v>
      </c>
      <c r="F2069">
        <v>3.6089389999999999</v>
      </c>
      <c r="G2069">
        <v>-0.95502799999999999</v>
      </c>
      <c r="H2069">
        <v>2.6539109999999999</v>
      </c>
      <c r="I2069">
        <v>86</v>
      </c>
      <c r="J2069" t="s">
        <v>4440</v>
      </c>
      <c r="P2069" t="b">
        <f t="shared" si="96"/>
        <v>0</v>
      </c>
      <c r="Q2069" t="b">
        <f t="shared" si="97"/>
        <v>0</v>
      </c>
      <c r="R2069" t="b">
        <f t="shared" si="98"/>
        <v>0</v>
      </c>
    </row>
    <row r="2070" spans="1:18" x14ac:dyDescent="0.25">
      <c r="A2070" t="s">
        <v>4767</v>
      </c>
      <c r="B2070" t="s">
        <v>5560</v>
      </c>
      <c r="C2070" t="s">
        <v>5561</v>
      </c>
      <c r="D2070">
        <v>3.7655545928</v>
      </c>
      <c r="E2070">
        <v>5.9771325928000003</v>
      </c>
      <c r="F2070">
        <v>2.2115779999999998</v>
      </c>
      <c r="G2070">
        <v>-0.21711800000000001</v>
      </c>
      <c r="H2070">
        <v>1.9944599999999999</v>
      </c>
      <c r="I2070">
        <v>56</v>
      </c>
      <c r="J2070" t="s">
        <v>4440</v>
      </c>
      <c r="P2070" t="b">
        <f t="shared" si="96"/>
        <v>1</v>
      </c>
      <c r="Q2070" t="b">
        <f t="shared" si="97"/>
        <v>0</v>
      </c>
      <c r="R2070" t="b">
        <f t="shared" si="98"/>
        <v>0</v>
      </c>
    </row>
    <row r="2071" spans="1:18" x14ac:dyDescent="0.25">
      <c r="A2071" t="s">
        <v>1396</v>
      </c>
      <c r="B2071" t="s">
        <v>2739</v>
      </c>
      <c r="C2071" t="s">
        <v>4206</v>
      </c>
      <c r="D2071">
        <v>2.8515953252999999</v>
      </c>
      <c r="E2071">
        <v>5.2915803253</v>
      </c>
      <c r="F2071">
        <v>2.4399850000000001</v>
      </c>
      <c r="G2071">
        <v>0.33424300000000001</v>
      </c>
      <c r="H2071">
        <v>2.7742279999999999</v>
      </c>
      <c r="I2071">
        <v>76</v>
      </c>
      <c r="J2071" t="s">
        <v>4440</v>
      </c>
      <c r="P2071" t="b">
        <f t="shared" si="96"/>
        <v>0</v>
      </c>
      <c r="Q2071" t="b">
        <f t="shared" si="97"/>
        <v>0</v>
      </c>
      <c r="R2071" t="b">
        <f t="shared" si="98"/>
        <v>0</v>
      </c>
    </row>
    <row r="2072" spans="1:18" x14ac:dyDescent="0.25">
      <c r="A2072" t="s">
        <v>942</v>
      </c>
      <c r="B2072" t="s">
        <v>2648</v>
      </c>
      <c r="C2072" t="s">
        <v>4118</v>
      </c>
      <c r="D2072">
        <v>4.4205282927000003</v>
      </c>
      <c r="E2072">
        <v>6.7994452926999998</v>
      </c>
      <c r="F2072">
        <v>2.3789169999999999</v>
      </c>
      <c r="G2072">
        <v>-0.23433999999999999</v>
      </c>
      <c r="H2072">
        <v>2.144577</v>
      </c>
      <c r="I2072">
        <v>72</v>
      </c>
      <c r="J2072" t="s">
        <v>4440</v>
      </c>
      <c r="P2072" t="b">
        <f t="shared" si="96"/>
        <v>0</v>
      </c>
      <c r="Q2072" t="b">
        <f t="shared" si="97"/>
        <v>0</v>
      </c>
      <c r="R2072" t="b">
        <f t="shared" si="98"/>
        <v>0</v>
      </c>
    </row>
    <row r="2073" spans="1:18" x14ac:dyDescent="0.25">
      <c r="A2073" t="s">
        <v>59</v>
      </c>
      <c r="B2073" t="s">
        <v>2737</v>
      </c>
      <c r="C2073" t="s">
        <v>4204</v>
      </c>
      <c r="D2073">
        <v>2.0262504386999902</v>
      </c>
      <c r="E2073">
        <v>5.3653014386999898</v>
      </c>
      <c r="F2073">
        <v>3.339051</v>
      </c>
      <c r="G2073">
        <v>-0.47744599999999998</v>
      </c>
      <c r="H2073">
        <v>2.861605</v>
      </c>
      <c r="I2073">
        <v>86</v>
      </c>
      <c r="J2073" t="s">
        <v>4440</v>
      </c>
      <c r="P2073" t="b">
        <f t="shared" si="96"/>
        <v>0</v>
      </c>
      <c r="Q2073" t="b">
        <f t="shared" si="97"/>
        <v>0</v>
      </c>
      <c r="R2073" t="b">
        <f t="shared" si="98"/>
        <v>0</v>
      </c>
    </row>
    <row r="2074" spans="1:18" x14ac:dyDescent="0.25">
      <c r="A2074" t="s">
        <v>1414</v>
      </c>
      <c r="B2074" t="s">
        <v>2348</v>
      </c>
      <c r="C2074" t="s">
        <v>3831</v>
      </c>
      <c r="D2074">
        <v>3.4603787292999901</v>
      </c>
      <c r="E2074">
        <v>5.8945387292999998</v>
      </c>
      <c r="F2074">
        <v>2.4341599999999999</v>
      </c>
      <c r="G2074">
        <v>0.34586099999999997</v>
      </c>
      <c r="H2074">
        <v>2.7800210000000001</v>
      </c>
      <c r="I2074">
        <v>72</v>
      </c>
      <c r="J2074" t="s">
        <v>4440</v>
      </c>
      <c r="P2074" t="b">
        <f t="shared" si="96"/>
        <v>1</v>
      </c>
      <c r="Q2074" t="b">
        <f t="shared" si="97"/>
        <v>1</v>
      </c>
      <c r="R2074" t="b">
        <f t="shared" si="98"/>
        <v>0</v>
      </c>
    </row>
    <row r="2075" spans="1:18" x14ac:dyDescent="0.25">
      <c r="A2075" t="s">
        <v>981</v>
      </c>
      <c r="B2075" t="s">
        <v>1949</v>
      </c>
      <c r="C2075" t="s">
        <v>3437</v>
      </c>
      <c r="D2075">
        <v>3.0997885432999999</v>
      </c>
      <c r="E2075">
        <v>6.2450185432999996</v>
      </c>
      <c r="F2075">
        <v>3.14522999999999</v>
      </c>
      <c r="G2075">
        <v>-0.57369899999999996</v>
      </c>
      <c r="H2075">
        <v>2.5715309999999998</v>
      </c>
      <c r="I2075">
        <v>54</v>
      </c>
      <c r="J2075" t="s">
        <v>4440</v>
      </c>
      <c r="P2075" t="b">
        <f t="shared" si="96"/>
        <v>0</v>
      </c>
      <c r="Q2075" t="b">
        <f t="shared" si="97"/>
        <v>0</v>
      </c>
      <c r="R2075" t="b">
        <f t="shared" si="98"/>
        <v>0</v>
      </c>
    </row>
    <row r="2076" spans="1:18" x14ac:dyDescent="0.25">
      <c r="A2076" t="s">
        <v>1282</v>
      </c>
      <c r="B2076" t="s">
        <v>2259</v>
      </c>
      <c r="C2076" t="s">
        <v>3743</v>
      </c>
      <c r="D2076">
        <v>3.1016930414999999</v>
      </c>
      <c r="E2076">
        <v>5.2543640414999997</v>
      </c>
      <c r="F2076">
        <v>2.1526709999999998</v>
      </c>
      <c r="G2076">
        <v>1.0434030000000001</v>
      </c>
      <c r="H2076">
        <v>3.1960739999999999</v>
      </c>
      <c r="I2076">
        <v>60</v>
      </c>
      <c r="J2076" t="s">
        <v>4440</v>
      </c>
      <c r="P2076" t="b">
        <f t="shared" si="96"/>
        <v>0</v>
      </c>
      <c r="Q2076" t="b">
        <f t="shared" si="97"/>
        <v>0</v>
      </c>
      <c r="R2076" t="b">
        <f t="shared" si="98"/>
        <v>0</v>
      </c>
    </row>
    <row r="2077" spans="1:18" x14ac:dyDescent="0.25">
      <c r="A2077" t="s">
        <v>4640</v>
      </c>
      <c r="B2077" t="s">
        <v>4669</v>
      </c>
      <c r="C2077" t="s">
        <v>5102</v>
      </c>
      <c r="D2077">
        <v>3.0819134890000002</v>
      </c>
      <c r="E2077">
        <v>6.2433484889999997</v>
      </c>
      <c r="F2077">
        <v>3.161435</v>
      </c>
      <c r="G2077">
        <v>-0.53307499999999997</v>
      </c>
      <c r="H2077">
        <v>2.6283599999999998</v>
      </c>
      <c r="I2077">
        <v>62</v>
      </c>
      <c r="J2077" t="s">
        <v>4440</v>
      </c>
      <c r="P2077" t="b">
        <f t="shared" si="96"/>
        <v>0</v>
      </c>
      <c r="Q2077" t="b">
        <f t="shared" si="97"/>
        <v>0</v>
      </c>
      <c r="R2077" t="b">
        <f t="shared" si="98"/>
        <v>0</v>
      </c>
    </row>
    <row r="2078" spans="1:18" x14ac:dyDescent="0.25">
      <c r="A2078" t="s">
        <v>810</v>
      </c>
      <c r="B2078" t="s">
        <v>1916</v>
      </c>
      <c r="C2078" t="s">
        <v>3405</v>
      </c>
      <c r="D2078">
        <v>2.6133724341</v>
      </c>
      <c r="E2078">
        <v>4.7270474341000002</v>
      </c>
      <c r="F2078">
        <v>2.1136750000000002</v>
      </c>
      <c r="G2078">
        <v>0.484902</v>
      </c>
      <c r="H2078">
        <v>2.5985770000000001</v>
      </c>
      <c r="I2078">
        <v>96</v>
      </c>
      <c r="J2078" t="s">
        <v>4440</v>
      </c>
      <c r="P2078" t="b">
        <f t="shared" si="96"/>
        <v>0</v>
      </c>
      <c r="Q2078" t="b">
        <f t="shared" si="97"/>
        <v>0</v>
      </c>
      <c r="R2078" t="b">
        <f t="shared" si="98"/>
        <v>0</v>
      </c>
    </row>
    <row r="2079" spans="1:18" x14ac:dyDescent="0.25">
      <c r="A2079" t="s">
        <v>5886</v>
      </c>
      <c r="B2079" t="s">
        <v>6205</v>
      </c>
      <c r="C2079" t="s">
        <v>6483</v>
      </c>
      <c r="D2079">
        <v>2.0379428051999899</v>
      </c>
      <c r="E2079">
        <v>6.4098448051999997</v>
      </c>
      <c r="F2079">
        <v>4.3719020000000004</v>
      </c>
      <c r="G2079">
        <v>-0.84568699999999997</v>
      </c>
      <c r="H2079">
        <v>3.5262150000000001</v>
      </c>
      <c r="I2079">
        <v>70</v>
      </c>
      <c r="J2079" t="s">
        <v>4440</v>
      </c>
      <c r="P2079" t="b">
        <f t="shared" si="96"/>
        <v>0</v>
      </c>
      <c r="Q2079" t="b">
        <f t="shared" si="97"/>
        <v>0</v>
      </c>
      <c r="R2079" t="b">
        <f t="shared" si="98"/>
        <v>0</v>
      </c>
    </row>
    <row r="2080" spans="1:18" x14ac:dyDescent="0.25">
      <c r="A2080" t="s">
        <v>1210</v>
      </c>
      <c r="B2080" t="s">
        <v>2984</v>
      </c>
      <c r="C2080" t="s">
        <v>4436</v>
      </c>
      <c r="D2080">
        <v>4.3371746654000001</v>
      </c>
      <c r="E2080">
        <v>7.1138696654000002</v>
      </c>
      <c r="F2080">
        <v>2.7766950000000001</v>
      </c>
      <c r="G2080">
        <v>-2.1138620000000001</v>
      </c>
      <c r="H2080">
        <v>0.66283300000000001</v>
      </c>
      <c r="I2080">
        <v>360</v>
      </c>
      <c r="J2080" t="s">
        <v>4440</v>
      </c>
      <c r="P2080" t="b">
        <f t="shared" si="96"/>
        <v>0</v>
      </c>
      <c r="Q2080" t="b">
        <f t="shared" si="97"/>
        <v>0</v>
      </c>
      <c r="R2080" t="b">
        <f t="shared" si="98"/>
        <v>0</v>
      </c>
    </row>
    <row r="2081" spans="1:18" x14ac:dyDescent="0.25">
      <c r="A2081" t="s">
        <v>1002</v>
      </c>
      <c r="B2081" t="s">
        <v>2537</v>
      </c>
      <c r="C2081" t="s">
        <v>4012</v>
      </c>
      <c r="D2081">
        <v>4.4870084751999997</v>
      </c>
      <c r="E2081">
        <v>7.4299124752000001</v>
      </c>
      <c r="F2081">
        <v>2.942904</v>
      </c>
      <c r="G2081">
        <v>-1.6979120000000001</v>
      </c>
      <c r="H2081">
        <v>1.2449920000000001</v>
      </c>
      <c r="I2081">
        <v>386</v>
      </c>
      <c r="J2081" t="s">
        <v>4440</v>
      </c>
      <c r="P2081" t="b">
        <f t="shared" si="96"/>
        <v>0</v>
      </c>
      <c r="Q2081" t="b">
        <f t="shared" si="97"/>
        <v>0</v>
      </c>
      <c r="R2081" t="b">
        <f t="shared" si="98"/>
        <v>0</v>
      </c>
    </row>
    <row r="2082" spans="1:18" x14ac:dyDescent="0.25">
      <c r="A2082" t="s">
        <v>1130</v>
      </c>
      <c r="B2082" t="s">
        <v>1498</v>
      </c>
      <c r="C2082" t="s">
        <v>2987</v>
      </c>
      <c r="D2082">
        <v>2.7469441796999998</v>
      </c>
      <c r="E2082">
        <v>5.1959141796999999</v>
      </c>
      <c r="F2082">
        <v>2.4489700000000001</v>
      </c>
      <c r="G2082">
        <v>1.321728</v>
      </c>
      <c r="H2082">
        <v>3.7706979999999999</v>
      </c>
      <c r="I2082">
        <v>58</v>
      </c>
      <c r="J2082" t="s">
        <v>4440</v>
      </c>
      <c r="P2082" t="b">
        <f t="shared" si="96"/>
        <v>0</v>
      </c>
      <c r="Q2082" t="b">
        <f t="shared" si="97"/>
        <v>0</v>
      </c>
      <c r="R2082" t="b">
        <f t="shared" si="98"/>
        <v>0</v>
      </c>
    </row>
    <row r="2083" spans="1:18" x14ac:dyDescent="0.25">
      <c r="A2083" t="s">
        <v>4853</v>
      </c>
      <c r="B2083" t="s">
        <v>5251</v>
      </c>
      <c r="C2083" t="s">
        <v>5252</v>
      </c>
      <c r="D2083">
        <v>2.3987928496999902</v>
      </c>
      <c r="E2083">
        <v>5.4430938496999897</v>
      </c>
      <c r="F2083">
        <v>3.0443009999999999</v>
      </c>
      <c r="G2083">
        <v>0.73892000000000002</v>
      </c>
      <c r="H2083">
        <v>3.7832210000000002</v>
      </c>
      <c r="I2083">
        <v>44</v>
      </c>
      <c r="J2083" t="s">
        <v>4440</v>
      </c>
      <c r="P2083" t="b">
        <f t="shared" si="96"/>
        <v>0</v>
      </c>
      <c r="Q2083" t="b">
        <f t="shared" si="97"/>
        <v>0</v>
      </c>
      <c r="R2083" t="b">
        <f t="shared" si="98"/>
        <v>0</v>
      </c>
    </row>
    <row r="2084" spans="1:18" x14ac:dyDescent="0.25">
      <c r="A2084" t="s">
        <v>4564</v>
      </c>
      <c r="B2084" t="s">
        <v>4682</v>
      </c>
      <c r="C2084" t="s">
        <v>5162</v>
      </c>
      <c r="D2084">
        <v>3.7198541546999899</v>
      </c>
      <c r="E2084">
        <v>6.0240541546999999</v>
      </c>
      <c r="F2084">
        <v>2.3041999999999998</v>
      </c>
      <c r="G2084">
        <v>6.0534999999999999E-2</v>
      </c>
      <c r="H2084">
        <v>2.364735</v>
      </c>
      <c r="I2084">
        <v>72</v>
      </c>
      <c r="J2084" t="s">
        <v>4440</v>
      </c>
      <c r="P2084" t="b">
        <f t="shared" si="96"/>
        <v>1</v>
      </c>
      <c r="Q2084" t="b">
        <f t="shared" si="97"/>
        <v>0</v>
      </c>
      <c r="R2084" t="b">
        <f t="shared" si="98"/>
        <v>0</v>
      </c>
    </row>
    <row r="2085" spans="1:18" x14ac:dyDescent="0.25">
      <c r="A2085" t="s">
        <v>1310</v>
      </c>
      <c r="B2085" t="s">
        <v>1555</v>
      </c>
      <c r="C2085" t="s">
        <v>3044</v>
      </c>
      <c r="D2085">
        <v>4.4755174249999996</v>
      </c>
      <c r="E2085">
        <v>4.6125064249999896</v>
      </c>
      <c r="F2085">
        <v>0.136989</v>
      </c>
      <c r="G2085">
        <v>0.66447999999999996</v>
      </c>
      <c r="H2085">
        <v>0.80146899999999999</v>
      </c>
      <c r="I2085">
        <v>90</v>
      </c>
      <c r="J2085" t="s">
        <v>4440</v>
      </c>
      <c r="P2085" t="b">
        <f t="shared" si="96"/>
        <v>0</v>
      </c>
      <c r="Q2085" t="b">
        <f t="shared" si="97"/>
        <v>0</v>
      </c>
      <c r="R2085" t="b">
        <f t="shared" si="98"/>
        <v>0</v>
      </c>
    </row>
    <row r="2086" spans="1:18" x14ac:dyDescent="0.25">
      <c r="A2086" t="s">
        <v>1420</v>
      </c>
      <c r="B2086" t="s">
        <v>2202</v>
      </c>
      <c r="C2086" t="s">
        <v>3688</v>
      </c>
      <c r="D2086">
        <v>4.0573618925999897</v>
      </c>
      <c r="E2086">
        <v>6.2727198925999996</v>
      </c>
      <c r="F2086">
        <v>2.2153580000000002</v>
      </c>
      <c r="G2086">
        <v>-2.5604230000000001</v>
      </c>
      <c r="H2086">
        <v>-0.34506500000000001</v>
      </c>
      <c r="I2086">
        <v>416</v>
      </c>
      <c r="J2086" t="s">
        <v>4440</v>
      </c>
      <c r="P2086" t="b">
        <f t="shared" si="96"/>
        <v>0</v>
      </c>
      <c r="Q2086" t="b">
        <f t="shared" si="97"/>
        <v>0</v>
      </c>
      <c r="R2086" t="b">
        <f t="shared" si="98"/>
        <v>0</v>
      </c>
    </row>
    <row r="2087" spans="1:18" x14ac:dyDescent="0.25">
      <c r="A2087" t="s">
        <v>4916</v>
      </c>
      <c r="B2087" t="s">
        <v>5214</v>
      </c>
      <c r="C2087" t="s">
        <v>5215</v>
      </c>
      <c r="D2087">
        <v>2.2748857725999998</v>
      </c>
      <c r="E2087">
        <v>6.4325477726000004</v>
      </c>
      <c r="F2087">
        <v>4.1576620000000002</v>
      </c>
      <c r="G2087">
        <v>-0.413767</v>
      </c>
      <c r="H2087">
        <v>3.7438950000000002</v>
      </c>
      <c r="I2087">
        <v>37</v>
      </c>
      <c r="J2087" t="s">
        <v>4440</v>
      </c>
      <c r="P2087" t="b">
        <f t="shared" si="96"/>
        <v>0</v>
      </c>
      <c r="Q2087" t="b">
        <f t="shared" si="97"/>
        <v>0</v>
      </c>
      <c r="R2087" t="b">
        <f t="shared" si="98"/>
        <v>0</v>
      </c>
    </row>
    <row r="2088" spans="1:18" x14ac:dyDescent="0.25">
      <c r="A2088" t="s">
        <v>156</v>
      </c>
      <c r="B2088" t="s">
        <v>1883</v>
      </c>
      <c r="C2088" t="s">
        <v>3372</v>
      </c>
      <c r="D2088">
        <v>2.6480905007999902</v>
      </c>
      <c r="E2088">
        <v>6.6013855007999904</v>
      </c>
      <c r="F2088">
        <v>3.9532949999999998</v>
      </c>
      <c r="G2088">
        <v>-1.126701</v>
      </c>
      <c r="H2088">
        <v>2.8265940000000001</v>
      </c>
      <c r="I2088">
        <v>92</v>
      </c>
      <c r="J2088" t="s">
        <v>4440</v>
      </c>
      <c r="P2088" t="b">
        <f t="shared" si="96"/>
        <v>0</v>
      </c>
      <c r="Q2088" t="b">
        <f t="shared" si="97"/>
        <v>0</v>
      </c>
      <c r="R2088" t="b">
        <f t="shared" si="98"/>
        <v>0</v>
      </c>
    </row>
    <row r="2089" spans="1:18" x14ac:dyDescent="0.25">
      <c r="A2089" t="s">
        <v>649</v>
      </c>
      <c r="B2089" t="s">
        <v>2357</v>
      </c>
      <c r="C2089" t="s">
        <v>3838</v>
      </c>
      <c r="D2089">
        <v>3.1408710154999899</v>
      </c>
      <c r="E2089">
        <v>5.2065640154999997</v>
      </c>
      <c r="F2089">
        <v>2.065693</v>
      </c>
      <c r="G2089">
        <v>2.0626679999999999</v>
      </c>
      <c r="H2089">
        <v>4.1283609999999999</v>
      </c>
      <c r="I2089">
        <v>28</v>
      </c>
      <c r="J2089" t="s">
        <v>4440</v>
      </c>
      <c r="P2089" t="b">
        <f t="shared" si="96"/>
        <v>0</v>
      </c>
      <c r="Q2089" t="b">
        <f t="shared" si="97"/>
        <v>0</v>
      </c>
      <c r="R2089" t="b">
        <f t="shared" si="98"/>
        <v>0</v>
      </c>
    </row>
    <row r="2090" spans="1:18" x14ac:dyDescent="0.25">
      <c r="A2090" t="s">
        <v>145</v>
      </c>
      <c r="B2090" t="s">
        <v>2927</v>
      </c>
      <c r="C2090" t="s">
        <v>3842</v>
      </c>
      <c r="D2090">
        <v>2.6357380037000002</v>
      </c>
      <c r="E2090">
        <v>6.3633400037000003</v>
      </c>
      <c r="F2090">
        <v>3.7276020000000001</v>
      </c>
      <c r="G2090">
        <v>-1.0352859999999999</v>
      </c>
      <c r="H2090">
        <v>2.6923159999999999</v>
      </c>
      <c r="I2090">
        <v>94</v>
      </c>
      <c r="J2090" t="s">
        <v>4440</v>
      </c>
      <c r="P2090" t="b">
        <f t="shared" si="96"/>
        <v>0</v>
      </c>
      <c r="Q2090" t="b">
        <f t="shared" si="97"/>
        <v>0</v>
      </c>
      <c r="R2090" t="b">
        <f t="shared" si="98"/>
        <v>0</v>
      </c>
    </row>
    <row r="2091" spans="1:18" x14ac:dyDescent="0.25">
      <c r="A2091" t="s">
        <v>5692</v>
      </c>
      <c r="B2091" t="s">
        <v>6011</v>
      </c>
      <c r="C2091" t="s">
        <v>6313</v>
      </c>
      <c r="D2091">
        <v>3.1189265296999999</v>
      </c>
      <c r="E2091">
        <v>6.6398825297000004</v>
      </c>
      <c r="F2091">
        <v>3.520956</v>
      </c>
      <c r="G2091">
        <v>-1.0815630000000001</v>
      </c>
      <c r="H2091">
        <v>2.4393929999999999</v>
      </c>
      <c r="I2091">
        <v>86</v>
      </c>
      <c r="J2091" t="s">
        <v>4440</v>
      </c>
      <c r="P2091" t="b">
        <f t="shared" si="96"/>
        <v>0</v>
      </c>
      <c r="Q2091" t="b">
        <f t="shared" si="97"/>
        <v>0</v>
      </c>
      <c r="R2091" t="b">
        <f t="shared" si="98"/>
        <v>0</v>
      </c>
    </row>
    <row r="2092" spans="1:18" x14ac:dyDescent="0.25">
      <c r="A2092" t="s">
        <v>1305</v>
      </c>
      <c r="B2092" t="s">
        <v>2131</v>
      </c>
      <c r="C2092" t="s">
        <v>3618</v>
      </c>
      <c r="D2092">
        <v>2.9703135951999999</v>
      </c>
      <c r="E2092">
        <v>7.0967025952</v>
      </c>
      <c r="F2092">
        <v>4.1263889999999996</v>
      </c>
      <c r="G2092">
        <v>-1.649438</v>
      </c>
      <c r="H2092">
        <v>2.4769510000000001</v>
      </c>
      <c r="I2092">
        <v>78</v>
      </c>
      <c r="J2092" t="s">
        <v>4440</v>
      </c>
      <c r="P2092" t="b">
        <f t="shared" si="96"/>
        <v>0</v>
      </c>
      <c r="Q2092" t="b">
        <f t="shared" si="97"/>
        <v>0</v>
      </c>
      <c r="R2092" t="b">
        <f t="shared" si="98"/>
        <v>0</v>
      </c>
    </row>
    <row r="2093" spans="1:18" x14ac:dyDescent="0.25">
      <c r="A2093" t="s">
        <v>4867</v>
      </c>
      <c r="B2093" t="s">
        <v>5471</v>
      </c>
      <c r="C2093" t="s">
        <v>5472</v>
      </c>
      <c r="D2093">
        <v>2.0632480524000001</v>
      </c>
      <c r="E2093">
        <v>5.4938130524000002</v>
      </c>
      <c r="F2093">
        <v>3.4305650000000001</v>
      </c>
      <c r="G2093">
        <v>-2.0493450000000002</v>
      </c>
      <c r="H2093">
        <v>1.3812199999999999</v>
      </c>
      <c r="I2093">
        <v>75</v>
      </c>
      <c r="J2093" t="s">
        <v>4440</v>
      </c>
      <c r="P2093" t="b">
        <f t="shared" si="96"/>
        <v>0</v>
      </c>
      <c r="Q2093" t="b">
        <f t="shared" si="97"/>
        <v>0</v>
      </c>
      <c r="R2093" t="b">
        <f t="shared" si="98"/>
        <v>0</v>
      </c>
    </row>
    <row r="2094" spans="1:18" x14ac:dyDescent="0.25">
      <c r="A2094" t="s">
        <v>5755</v>
      </c>
      <c r="B2094" t="s">
        <v>6074</v>
      </c>
      <c r="C2094" t="s">
        <v>6373</v>
      </c>
      <c r="D2094">
        <v>3.1610268347999999</v>
      </c>
      <c r="E2094">
        <v>6.8783208348000002</v>
      </c>
      <c r="F2094">
        <v>3.7172939999999999</v>
      </c>
      <c r="G2094">
        <v>-0.85442499999999999</v>
      </c>
      <c r="H2094">
        <v>2.8628689999999999</v>
      </c>
      <c r="I2094">
        <v>56</v>
      </c>
      <c r="J2094" t="s">
        <v>4440</v>
      </c>
      <c r="P2094" t="b">
        <f t="shared" si="96"/>
        <v>0</v>
      </c>
      <c r="Q2094" t="b">
        <f t="shared" si="97"/>
        <v>0</v>
      </c>
      <c r="R2094" t="b">
        <f t="shared" si="98"/>
        <v>0</v>
      </c>
    </row>
    <row r="2095" spans="1:18" x14ac:dyDescent="0.25">
      <c r="A2095" t="s">
        <v>5000</v>
      </c>
      <c r="B2095" t="s">
        <v>5657</v>
      </c>
      <c r="C2095" t="s">
        <v>5658</v>
      </c>
      <c r="D2095">
        <v>3.2567618043</v>
      </c>
      <c r="E2095">
        <v>6.9738758043000004</v>
      </c>
      <c r="F2095">
        <v>3.717114</v>
      </c>
      <c r="G2095">
        <v>-0.44168400000000002</v>
      </c>
      <c r="H2095">
        <v>3.2754300000000001</v>
      </c>
      <c r="I2095">
        <v>58</v>
      </c>
      <c r="J2095" t="s">
        <v>4440</v>
      </c>
      <c r="P2095" t="b">
        <f t="shared" si="96"/>
        <v>0</v>
      </c>
      <c r="Q2095" t="b">
        <f t="shared" si="97"/>
        <v>0</v>
      </c>
      <c r="R2095" t="b">
        <f t="shared" si="98"/>
        <v>0</v>
      </c>
    </row>
    <row r="2096" spans="1:18" x14ac:dyDescent="0.25">
      <c r="A2096" t="s">
        <v>5955</v>
      </c>
      <c r="B2096" t="s">
        <v>6274</v>
      </c>
      <c r="C2096" t="s">
        <v>6561</v>
      </c>
      <c r="D2096">
        <v>3.3780532027999999</v>
      </c>
      <c r="E2096">
        <v>7.6316912027999999</v>
      </c>
      <c r="F2096">
        <v>4.2536379999999996</v>
      </c>
      <c r="G2096">
        <v>-1.193006</v>
      </c>
      <c r="H2096">
        <v>3.060632</v>
      </c>
      <c r="I2096">
        <v>70</v>
      </c>
      <c r="J2096" t="s">
        <v>4440</v>
      </c>
      <c r="P2096" t="b">
        <f t="shared" si="96"/>
        <v>0</v>
      </c>
      <c r="Q2096" t="b">
        <f t="shared" si="97"/>
        <v>0</v>
      </c>
      <c r="R2096" t="b">
        <f t="shared" si="98"/>
        <v>0</v>
      </c>
    </row>
    <row r="2097" spans="1:18" x14ac:dyDescent="0.25">
      <c r="A2097" t="s">
        <v>1043</v>
      </c>
      <c r="B2097" t="s">
        <v>2035</v>
      </c>
      <c r="C2097" t="s">
        <v>3524</v>
      </c>
      <c r="D2097">
        <v>4.5788788764000001</v>
      </c>
      <c r="E2097">
        <v>7.5133718763999999</v>
      </c>
      <c r="F2097">
        <v>2.9344929999999998</v>
      </c>
      <c r="G2097">
        <v>-2.4681109999999999</v>
      </c>
      <c r="H2097">
        <v>0.46638200000000002</v>
      </c>
      <c r="I2097">
        <v>400</v>
      </c>
      <c r="J2097" t="s">
        <v>4440</v>
      </c>
      <c r="P2097" t="b">
        <f t="shared" si="96"/>
        <v>0</v>
      </c>
      <c r="Q2097" t="b">
        <f t="shared" si="97"/>
        <v>0</v>
      </c>
      <c r="R2097" t="b">
        <f t="shared" si="98"/>
        <v>0</v>
      </c>
    </row>
    <row r="2098" spans="1:18" x14ac:dyDescent="0.25">
      <c r="A2098" t="s">
        <v>5909</v>
      </c>
      <c r="B2098" t="s">
        <v>6228</v>
      </c>
      <c r="C2098" t="s">
        <v>6518</v>
      </c>
      <c r="D2098">
        <v>2.5459279344999999</v>
      </c>
      <c r="E2098">
        <v>6.6882329345000002</v>
      </c>
      <c r="F2098">
        <v>4.1423050000000003</v>
      </c>
      <c r="G2098">
        <v>-1.2317400000000001</v>
      </c>
      <c r="H2098">
        <v>2.9105650000000001</v>
      </c>
      <c r="I2098">
        <v>66</v>
      </c>
      <c r="J2098" t="s">
        <v>4440</v>
      </c>
      <c r="P2098" t="b">
        <f t="shared" si="96"/>
        <v>0</v>
      </c>
      <c r="Q2098" t="b">
        <f t="shared" si="97"/>
        <v>0</v>
      </c>
      <c r="R2098" t="b">
        <f t="shared" si="98"/>
        <v>0</v>
      </c>
    </row>
    <row r="2099" spans="1:18" x14ac:dyDescent="0.25">
      <c r="A2099" t="s">
        <v>906</v>
      </c>
      <c r="B2099" t="s">
        <v>2665</v>
      </c>
      <c r="C2099" t="s">
        <v>4135</v>
      </c>
      <c r="D2099">
        <v>2.5270708999</v>
      </c>
      <c r="E2099">
        <v>6.4994848998999997</v>
      </c>
      <c r="F2099">
        <v>3.9724139999999899</v>
      </c>
      <c r="G2099">
        <v>-1.4106780000000001</v>
      </c>
      <c r="H2099">
        <v>2.5617359999999998</v>
      </c>
      <c r="I2099">
        <v>86</v>
      </c>
      <c r="J2099" t="s">
        <v>4440</v>
      </c>
      <c r="P2099" t="b">
        <f t="shared" si="96"/>
        <v>0</v>
      </c>
      <c r="Q2099" t="b">
        <f t="shared" si="97"/>
        <v>0</v>
      </c>
      <c r="R2099" t="b">
        <f t="shared" si="98"/>
        <v>0</v>
      </c>
    </row>
    <row r="2100" spans="1:18" x14ac:dyDescent="0.25">
      <c r="A2100" t="s">
        <v>332</v>
      </c>
      <c r="B2100" t="s">
        <v>1995</v>
      </c>
      <c r="C2100" t="s">
        <v>3484</v>
      </c>
      <c r="D2100">
        <v>2.3014401888</v>
      </c>
      <c r="E2100">
        <v>5.8520961888</v>
      </c>
      <c r="F2100">
        <v>3.550656</v>
      </c>
      <c r="G2100">
        <v>-0.37776500000000002</v>
      </c>
      <c r="H2100">
        <v>3.1728909999999999</v>
      </c>
      <c r="I2100">
        <v>69</v>
      </c>
      <c r="J2100" t="s">
        <v>4440</v>
      </c>
      <c r="P2100" t="b">
        <f t="shared" si="96"/>
        <v>0</v>
      </c>
      <c r="Q2100" t="b">
        <f t="shared" si="97"/>
        <v>0</v>
      </c>
      <c r="R2100" t="b">
        <f t="shared" si="98"/>
        <v>0</v>
      </c>
    </row>
    <row r="2101" spans="1:18" x14ac:dyDescent="0.25">
      <c r="A2101" t="s">
        <v>1124</v>
      </c>
      <c r="B2101" t="s">
        <v>2237</v>
      </c>
      <c r="C2101" t="s">
        <v>3722</v>
      </c>
      <c r="D2101">
        <v>3.2693509911</v>
      </c>
      <c r="E2101">
        <v>6.6444599910999997</v>
      </c>
      <c r="F2101">
        <v>3.3751090000000001</v>
      </c>
      <c r="G2101">
        <v>-1.371837</v>
      </c>
      <c r="H2101">
        <v>2.0032719999999999</v>
      </c>
      <c r="I2101">
        <v>64</v>
      </c>
      <c r="J2101" t="s">
        <v>4440</v>
      </c>
      <c r="P2101" t="b">
        <f t="shared" si="96"/>
        <v>0</v>
      </c>
      <c r="Q2101" t="b">
        <f t="shared" si="97"/>
        <v>0</v>
      </c>
      <c r="R2101" t="b">
        <f t="shared" si="98"/>
        <v>0</v>
      </c>
    </row>
    <row r="2102" spans="1:18" x14ac:dyDescent="0.25">
      <c r="A2102" t="s">
        <v>4565</v>
      </c>
      <c r="B2102" t="s">
        <v>4659</v>
      </c>
      <c r="C2102" t="s">
        <v>5040</v>
      </c>
      <c r="D2102">
        <v>2.6658994822999902</v>
      </c>
      <c r="E2102">
        <v>6.7329084823000001</v>
      </c>
      <c r="F2102">
        <v>4.0670089999999997</v>
      </c>
      <c r="G2102">
        <v>-1.5760350000000001</v>
      </c>
      <c r="H2102">
        <v>2.490974</v>
      </c>
      <c r="I2102">
        <v>76</v>
      </c>
      <c r="J2102" t="s">
        <v>4440</v>
      </c>
      <c r="P2102" t="b">
        <f t="shared" si="96"/>
        <v>0</v>
      </c>
      <c r="Q2102" t="b">
        <f t="shared" si="97"/>
        <v>0</v>
      </c>
      <c r="R2102" t="b">
        <f t="shared" si="98"/>
        <v>0</v>
      </c>
    </row>
    <row r="2103" spans="1:18" x14ac:dyDescent="0.25">
      <c r="A2103" t="s">
        <v>279</v>
      </c>
      <c r="B2103" t="s">
        <v>2076</v>
      </c>
      <c r="C2103" t="s">
        <v>3564</v>
      </c>
      <c r="D2103">
        <v>3.2554565041000001</v>
      </c>
      <c r="E2103">
        <v>6.5781475041000004</v>
      </c>
      <c r="F2103">
        <v>3.3226909999999998</v>
      </c>
      <c r="G2103">
        <v>-1.583774</v>
      </c>
      <c r="H2103">
        <v>1.738917</v>
      </c>
      <c r="I2103">
        <v>212</v>
      </c>
      <c r="J2103" t="s">
        <v>4440</v>
      </c>
      <c r="P2103" t="b">
        <f t="shared" si="96"/>
        <v>0</v>
      </c>
      <c r="Q2103" t="b">
        <f t="shared" si="97"/>
        <v>0</v>
      </c>
      <c r="R2103" t="b">
        <f t="shared" si="98"/>
        <v>0</v>
      </c>
    </row>
    <row r="2104" spans="1:18" x14ac:dyDescent="0.25">
      <c r="A2104" t="s">
        <v>5857</v>
      </c>
      <c r="B2104" t="s">
        <v>6176</v>
      </c>
      <c r="C2104" t="s">
        <v>6470</v>
      </c>
      <c r="D2104">
        <v>4.1320185821999997</v>
      </c>
      <c r="E2104">
        <v>7.5118145822000004</v>
      </c>
      <c r="F2104">
        <v>3.3797959999999998</v>
      </c>
      <c r="G2104">
        <v>-1.392004</v>
      </c>
      <c r="H2104">
        <v>1.987792</v>
      </c>
      <c r="I2104">
        <v>45</v>
      </c>
      <c r="J2104" t="s">
        <v>4440</v>
      </c>
      <c r="P2104" t="b">
        <f t="shared" si="96"/>
        <v>0</v>
      </c>
      <c r="Q2104" t="b">
        <f t="shared" si="97"/>
        <v>0</v>
      </c>
      <c r="R2104" t="b">
        <f t="shared" si="98"/>
        <v>0</v>
      </c>
    </row>
    <row r="2105" spans="1:18" x14ac:dyDescent="0.25">
      <c r="A2105" t="s">
        <v>342</v>
      </c>
      <c r="B2105" t="s">
        <v>2450</v>
      </c>
      <c r="C2105" t="s">
        <v>3929</v>
      </c>
      <c r="D2105">
        <v>2.7470300008999899</v>
      </c>
      <c r="E2105">
        <v>6.9841980008999904</v>
      </c>
      <c r="F2105">
        <v>4.2371679999999996</v>
      </c>
      <c r="G2105">
        <v>-1.585035</v>
      </c>
      <c r="H2105">
        <v>2.6521330000000001</v>
      </c>
      <c r="I2105">
        <v>61</v>
      </c>
      <c r="J2105" t="s">
        <v>4440</v>
      </c>
      <c r="P2105" t="b">
        <f t="shared" si="96"/>
        <v>0</v>
      </c>
      <c r="Q2105" t="b">
        <f t="shared" si="97"/>
        <v>0</v>
      </c>
      <c r="R2105" t="b">
        <f t="shared" si="98"/>
        <v>0</v>
      </c>
    </row>
    <row r="2106" spans="1:18" x14ac:dyDescent="0.25">
      <c r="A2106" t="s">
        <v>849</v>
      </c>
      <c r="B2106" t="s">
        <v>2644</v>
      </c>
      <c r="C2106" t="s">
        <v>4114</v>
      </c>
      <c r="D2106">
        <v>2.3927703015000001</v>
      </c>
      <c r="E2106">
        <v>5.7491673015</v>
      </c>
      <c r="F2106">
        <v>3.3563969999999999</v>
      </c>
      <c r="G2106">
        <v>-0.585762</v>
      </c>
      <c r="H2106">
        <v>2.770635</v>
      </c>
      <c r="I2106">
        <v>82</v>
      </c>
      <c r="J2106" t="s">
        <v>4440</v>
      </c>
      <c r="P2106" t="b">
        <f t="shared" si="96"/>
        <v>0</v>
      </c>
      <c r="Q2106" t="b">
        <f t="shared" si="97"/>
        <v>0</v>
      </c>
      <c r="R2106" t="b">
        <f t="shared" si="98"/>
        <v>0</v>
      </c>
    </row>
    <row r="2107" spans="1:18" x14ac:dyDescent="0.25">
      <c r="A2107" t="s">
        <v>272</v>
      </c>
      <c r="B2107" t="s">
        <v>1912</v>
      </c>
      <c r="C2107" t="s">
        <v>3401</v>
      </c>
      <c r="D2107">
        <v>2.8522353534999998</v>
      </c>
      <c r="E2107">
        <v>5.1097493534999998</v>
      </c>
      <c r="F2107">
        <v>2.257514</v>
      </c>
      <c r="G2107">
        <v>0.32877699999999999</v>
      </c>
      <c r="H2107">
        <v>2.5862910000000001</v>
      </c>
      <c r="I2107">
        <v>27</v>
      </c>
      <c r="J2107" t="s">
        <v>4440</v>
      </c>
      <c r="P2107" t="b">
        <f t="shared" si="96"/>
        <v>0</v>
      </c>
      <c r="Q2107" t="b">
        <f t="shared" si="97"/>
        <v>0</v>
      </c>
      <c r="R2107" t="b">
        <f t="shared" si="98"/>
        <v>0</v>
      </c>
    </row>
    <row r="2108" spans="1:18" x14ac:dyDescent="0.25">
      <c r="A2108" t="s">
        <v>5739</v>
      </c>
      <c r="B2108" t="s">
        <v>6058</v>
      </c>
      <c r="C2108" t="s">
        <v>6357</v>
      </c>
      <c r="D2108">
        <v>2.0038160176000002</v>
      </c>
      <c r="E2108">
        <v>6.0515250175999897</v>
      </c>
      <c r="F2108">
        <v>4.0477089999999896</v>
      </c>
      <c r="G2108">
        <v>-2.1581519999999998</v>
      </c>
      <c r="H2108">
        <v>1.8895569999999999</v>
      </c>
      <c r="I2108">
        <v>168</v>
      </c>
      <c r="J2108" t="s">
        <v>4440</v>
      </c>
      <c r="P2108" t="b">
        <f t="shared" si="96"/>
        <v>0</v>
      </c>
      <c r="Q2108" t="b">
        <f t="shared" si="97"/>
        <v>0</v>
      </c>
      <c r="R2108" t="b">
        <f t="shared" si="98"/>
        <v>0</v>
      </c>
    </row>
    <row r="2109" spans="1:18" x14ac:dyDescent="0.25">
      <c r="A2109" t="s">
        <v>485</v>
      </c>
      <c r="B2109" t="s">
        <v>2298</v>
      </c>
      <c r="C2109" t="s">
        <v>3782</v>
      </c>
      <c r="D2109">
        <v>1.60073140649999</v>
      </c>
      <c r="E2109">
        <v>5.7992874064999897</v>
      </c>
      <c r="F2109">
        <v>4.198556</v>
      </c>
      <c r="G2109">
        <v>-4.6880000000000003E-3</v>
      </c>
      <c r="H2109">
        <v>4.1938680000000002</v>
      </c>
      <c r="I2109">
        <v>38</v>
      </c>
      <c r="J2109" t="s">
        <v>4440</v>
      </c>
      <c r="P2109" t="b">
        <f t="shared" si="96"/>
        <v>0</v>
      </c>
      <c r="Q2109" t="b">
        <f t="shared" si="97"/>
        <v>0</v>
      </c>
      <c r="R2109" t="b">
        <f t="shared" si="98"/>
        <v>0</v>
      </c>
    </row>
    <row r="2110" spans="1:18" x14ac:dyDescent="0.25">
      <c r="A2110" t="s">
        <v>269</v>
      </c>
      <c r="B2110" t="s">
        <v>2497</v>
      </c>
      <c r="C2110" t="s">
        <v>3974</v>
      </c>
      <c r="D2110">
        <v>3.0367666175999899</v>
      </c>
      <c r="E2110">
        <v>5.2701606175999904</v>
      </c>
      <c r="F2110">
        <v>2.2333939999999899</v>
      </c>
      <c r="G2110">
        <v>-0.79354999999999998</v>
      </c>
      <c r="H2110">
        <v>1.4398439999999999</v>
      </c>
      <c r="I2110">
        <v>136</v>
      </c>
      <c r="J2110" t="s">
        <v>4440</v>
      </c>
      <c r="P2110" t="b">
        <f t="shared" si="96"/>
        <v>0</v>
      </c>
      <c r="Q2110" t="b">
        <f t="shared" si="97"/>
        <v>0</v>
      </c>
      <c r="R2110" t="b">
        <f t="shared" si="98"/>
        <v>0</v>
      </c>
    </row>
    <row r="2111" spans="1:18" x14ac:dyDescent="0.25">
      <c r="A2111" t="s">
        <v>664</v>
      </c>
      <c r="B2111" t="s">
        <v>2685</v>
      </c>
      <c r="C2111" t="s">
        <v>4155</v>
      </c>
      <c r="D2111">
        <v>2.7271377595000001</v>
      </c>
      <c r="E2111">
        <v>4.9732747594999998</v>
      </c>
      <c r="F2111">
        <v>2.2461370000000001</v>
      </c>
      <c r="G2111">
        <v>0.78761400000000004</v>
      </c>
      <c r="H2111">
        <v>3.0337510000000001</v>
      </c>
      <c r="I2111">
        <v>40</v>
      </c>
      <c r="J2111" t="s">
        <v>4440</v>
      </c>
      <c r="P2111" t="b">
        <f t="shared" si="96"/>
        <v>0</v>
      </c>
      <c r="Q2111" t="b">
        <f t="shared" si="97"/>
        <v>0</v>
      </c>
      <c r="R2111" t="b">
        <f t="shared" si="98"/>
        <v>0</v>
      </c>
    </row>
    <row r="2112" spans="1:18" x14ac:dyDescent="0.25">
      <c r="A2112" t="s">
        <v>571</v>
      </c>
      <c r="B2112" t="s">
        <v>1862</v>
      </c>
      <c r="C2112" t="s">
        <v>3351</v>
      </c>
      <c r="D2112">
        <v>2.7037422426000002</v>
      </c>
      <c r="E2112">
        <v>6.2465542426000003</v>
      </c>
      <c r="F2112">
        <v>3.5428120000000001</v>
      </c>
      <c r="G2112">
        <v>-1.400439</v>
      </c>
      <c r="H2112">
        <v>2.1423730000000001</v>
      </c>
      <c r="I2112">
        <v>144</v>
      </c>
      <c r="J2112" t="s">
        <v>4440</v>
      </c>
      <c r="P2112" t="b">
        <f t="shared" si="96"/>
        <v>0</v>
      </c>
      <c r="Q2112" t="b">
        <f t="shared" si="97"/>
        <v>0</v>
      </c>
      <c r="R2112" t="b">
        <f t="shared" si="98"/>
        <v>0</v>
      </c>
    </row>
    <row r="2113" spans="1:18" x14ac:dyDescent="0.25">
      <c r="A2113" t="s">
        <v>5716</v>
      </c>
      <c r="B2113" t="s">
        <v>6035</v>
      </c>
      <c r="C2113" t="s">
        <v>6335</v>
      </c>
      <c r="D2113">
        <v>2.9428577074</v>
      </c>
      <c r="E2113">
        <v>6.4456407073999999</v>
      </c>
      <c r="F2113">
        <v>3.502783</v>
      </c>
      <c r="G2113">
        <v>-0.103204</v>
      </c>
      <c r="H2113">
        <v>3.3995790000000001</v>
      </c>
      <c r="I2113">
        <v>76</v>
      </c>
      <c r="J2113" t="s">
        <v>4440</v>
      </c>
      <c r="P2113" t="b">
        <f t="shared" si="96"/>
        <v>0</v>
      </c>
      <c r="Q2113" t="b">
        <f t="shared" si="97"/>
        <v>0</v>
      </c>
      <c r="R2113" t="b">
        <f t="shared" si="98"/>
        <v>0</v>
      </c>
    </row>
    <row r="2114" spans="1:18" x14ac:dyDescent="0.25">
      <c r="A2114" t="s">
        <v>699</v>
      </c>
      <c r="B2114" t="s">
        <v>2530</v>
      </c>
      <c r="C2114" t="s">
        <v>4006</v>
      </c>
      <c r="D2114">
        <v>3.1169210124000002</v>
      </c>
      <c r="E2114">
        <v>5.7937360124000001</v>
      </c>
      <c r="F2114">
        <v>2.6768149999999999</v>
      </c>
      <c r="G2114">
        <v>0.71075100000000002</v>
      </c>
      <c r="H2114">
        <v>3.3875660000000001</v>
      </c>
      <c r="I2114">
        <v>78</v>
      </c>
      <c r="J2114" t="s">
        <v>4440</v>
      </c>
      <c r="P2114" t="b">
        <f t="shared" si="96"/>
        <v>0</v>
      </c>
      <c r="Q2114" t="b">
        <f t="shared" si="97"/>
        <v>0</v>
      </c>
      <c r="R2114" t="b">
        <f t="shared" si="98"/>
        <v>0</v>
      </c>
    </row>
    <row r="2115" spans="1:18" x14ac:dyDescent="0.25">
      <c r="A2115" t="s">
        <v>337</v>
      </c>
      <c r="B2115" t="s">
        <v>1943</v>
      </c>
      <c r="C2115" t="s">
        <v>3432</v>
      </c>
      <c r="D2115">
        <v>3.4458759752999999</v>
      </c>
      <c r="E2115">
        <v>7.2268389752999997</v>
      </c>
      <c r="F2115">
        <v>3.7809629999999999</v>
      </c>
      <c r="G2115">
        <v>-0.85074799999999995</v>
      </c>
      <c r="H2115">
        <v>2.930215</v>
      </c>
      <c r="I2115">
        <v>54</v>
      </c>
      <c r="J2115" t="s">
        <v>4440</v>
      </c>
      <c r="P2115" t="b">
        <f t="shared" ref="P2115:P2170" si="99">IF(AND($M$5 &lt; -D2115, $M$4 &gt; -E2115, F2115 &gt; 1.9, F2115 &lt; 2.5), TRUE, FALSE)</f>
        <v>0</v>
      </c>
      <c r="Q2115" t="b">
        <f t="shared" ref="Q2115:Q2170" si="100">IF(AND($M$6 &lt; -D2115, $M$4 &gt; -E2115, F2115 &gt; 1.9, F2115 &lt; 2.5), TRUE, FALSE)</f>
        <v>0</v>
      </c>
      <c r="R2115" t="b">
        <f t="shared" ref="R2115:R2170" si="101">IF(AND($M$7 &lt; -D2115, $M$4 &gt; -E2115, F2115 &gt; 1.9, F2115 &lt; 2.5), TRUE, FALSE)</f>
        <v>0</v>
      </c>
    </row>
    <row r="2116" spans="1:18" x14ac:dyDescent="0.25">
      <c r="A2116" t="s">
        <v>1077</v>
      </c>
      <c r="B2116" t="s">
        <v>1859</v>
      </c>
      <c r="C2116" t="s">
        <v>3348</v>
      </c>
      <c r="D2116">
        <v>4.1026254225000001</v>
      </c>
      <c r="E2116">
        <v>5.7219504225</v>
      </c>
      <c r="F2116">
        <v>1.6193249999999999</v>
      </c>
      <c r="G2116">
        <v>-1.42432</v>
      </c>
      <c r="H2116">
        <v>0.19500500000000001</v>
      </c>
      <c r="I2116">
        <v>160</v>
      </c>
      <c r="J2116" t="s">
        <v>4440</v>
      </c>
      <c r="P2116" t="b">
        <f t="shared" si="99"/>
        <v>0</v>
      </c>
      <c r="Q2116" t="b">
        <f t="shared" si="100"/>
        <v>0</v>
      </c>
      <c r="R2116" t="b">
        <f t="shared" si="101"/>
        <v>0</v>
      </c>
    </row>
    <row r="2117" spans="1:18" x14ac:dyDescent="0.25">
      <c r="A2117" t="s">
        <v>4921</v>
      </c>
      <c r="B2117" t="s">
        <v>5051</v>
      </c>
      <c r="C2117" t="s">
        <v>5052</v>
      </c>
      <c r="D2117">
        <v>3.2094606454000001</v>
      </c>
      <c r="E2117">
        <v>6.1733776453999996</v>
      </c>
      <c r="F2117">
        <v>2.9639169999999999</v>
      </c>
      <c r="G2117">
        <v>-0.70355199999999996</v>
      </c>
      <c r="H2117">
        <v>2.2603650000000002</v>
      </c>
      <c r="I2117">
        <v>84</v>
      </c>
      <c r="J2117" t="s">
        <v>4440</v>
      </c>
      <c r="P2117" t="b">
        <f t="shared" si="99"/>
        <v>0</v>
      </c>
      <c r="Q2117" t="b">
        <f t="shared" si="100"/>
        <v>0</v>
      </c>
      <c r="R2117" t="b">
        <f t="shared" si="101"/>
        <v>0</v>
      </c>
    </row>
    <row r="2118" spans="1:18" x14ac:dyDescent="0.25">
      <c r="A2118" t="s">
        <v>853</v>
      </c>
      <c r="B2118" t="s">
        <v>1802</v>
      </c>
      <c r="C2118" t="s">
        <v>3291</v>
      </c>
      <c r="D2118">
        <v>3.2729854356999999</v>
      </c>
      <c r="E2118">
        <v>7.3710624356999999</v>
      </c>
      <c r="F2118">
        <v>4.098077</v>
      </c>
      <c r="G2118">
        <v>-1.206796</v>
      </c>
      <c r="H2118">
        <v>2.8912810000000002</v>
      </c>
      <c r="I2118">
        <v>72</v>
      </c>
      <c r="J2118" t="s">
        <v>4440</v>
      </c>
      <c r="P2118" t="b">
        <f t="shared" si="99"/>
        <v>0</v>
      </c>
      <c r="Q2118" t="b">
        <f t="shared" si="100"/>
        <v>0</v>
      </c>
      <c r="R2118" t="b">
        <f t="shared" si="101"/>
        <v>0</v>
      </c>
    </row>
    <row r="2119" spans="1:18" x14ac:dyDescent="0.25">
      <c r="A2119" t="s">
        <v>4845</v>
      </c>
      <c r="B2119" t="s">
        <v>5577</v>
      </c>
      <c r="C2119" t="s">
        <v>5578</v>
      </c>
      <c r="D2119">
        <v>2.8569204381</v>
      </c>
      <c r="E2119">
        <v>5.9972174380999999</v>
      </c>
      <c r="F2119">
        <v>3.1402969999999999</v>
      </c>
      <c r="G2119">
        <v>-0.75507000000000002</v>
      </c>
      <c r="H2119">
        <v>2.385227</v>
      </c>
      <c r="I2119">
        <v>268</v>
      </c>
      <c r="J2119" t="s">
        <v>4440</v>
      </c>
      <c r="P2119" t="b">
        <f t="shared" si="99"/>
        <v>0</v>
      </c>
      <c r="Q2119" t="b">
        <f t="shared" si="100"/>
        <v>0</v>
      </c>
      <c r="R2119" t="b">
        <f t="shared" si="101"/>
        <v>0</v>
      </c>
    </row>
    <row r="2120" spans="1:18" x14ac:dyDescent="0.25">
      <c r="A2120" t="s">
        <v>1355</v>
      </c>
      <c r="B2120" t="s">
        <v>2874</v>
      </c>
      <c r="C2120" t="s">
        <v>4338</v>
      </c>
      <c r="D2120">
        <v>2.6290640853999898</v>
      </c>
      <c r="E2120">
        <v>6.2806510853999997</v>
      </c>
      <c r="F2120">
        <v>3.6515870000000001</v>
      </c>
      <c r="G2120">
        <v>-0.21874099999999999</v>
      </c>
      <c r="H2120">
        <v>3.4328460000000001</v>
      </c>
      <c r="I2120">
        <v>100</v>
      </c>
      <c r="J2120" t="s">
        <v>4440</v>
      </c>
      <c r="P2120" t="b">
        <f t="shared" si="99"/>
        <v>0</v>
      </c>
      <c r="Q2120" t="b">
        <f t="shared" si="100"/>
        <v>0</v>
      </c>
      <c r="R2120" t="b">
        <f t="shared" si="101"/>
        <v>0</v>
      </c>
    </row>
    <row r="2121" spans="1:18" x14ac:dyDescent="0.25">
      <c r="A2121" t="s">
        <v>4842</v>
      </c>
      <c r="B2121" t="s">
        <v>5307</v>
      </c>
      <c r="C2121" t="s">
        <v>3537</v>
      </c>
      <c r="D2121">
        <v>2.7731201747999998</v>
      </c>
      <c r="E2121">
        <v>6.5483171748000002</v>
      </c>
      <c r="F2121">
        <v>3.7751969999999999</v>
      </c>
      <c r="G2121">
        <v>-1.184442</v>
      </c>
      <c r="H2121">
        <v>2.5907550000000001</v>
      </c>
      <c r="I2121">
        <v>70</v>
      </c>
      <c r="J2121" t="s">
        <v>4440</v>
      </c>
      <c r="P2121" t="b">
        <f t="shared" si="99"/>
        <v>0</v>
      </c>
      <c r="Q2121" t="b">
        <f t="shared" si="100"/>
        <v>0</v>
      </c>
      <c r="R2121" t="b">
        <f t="shared" si="101"/>
        <v>0</v>
      </c>
    </row>
    <row r="2122" spans="1:18" x14ac:dyDescent="0.25">
      <c r="A2122" t="s">
        <v>5855</v>
      </c>
      <c r="B2122" t="s">
        <v>6174</v>
      </c>
      <c r="C2122" t="s">
        <v>6468</v>
      </c>
      <c r="D2122">
        <v>2.4918923114</v>
      </c>
      <c r="E2122">
        <v>5.4373853113999999</v>
      </c>
      <c r="F2122">
        <v>2.9454929999999999</v>
      </c>
      <c r="G2122">
        <v>-1.4372689999999999</v>
      </c>
      <c r="H2122">
        <v>1.508224</v>
      </c>
      <c r="I2122">
        <v>80</v>
      </c>
      <c r="J2122" t="s">
        <v>4440</v>
      </c>
      <c r="P2122" t="b">
        <f t="shared" si="99"/>
        <v>0</v>
      </c>
      <c r="Q2122" t="b">
        <f t="shared" si="100"/>
        <v>0</v>
      </c>
      <c r="R2122" t="b">
        <f t="shared" si="101"/>
        <v>0</v>
      </c>
    </row>
    <row r="2123" spans="1:18" x14ac:dyDescent="0.25">
      <c r="A2123" t="s">
        <v>655</v>
      </c>
      <c r="B2123" t="s">
        <v>2923</v>
      </c>
      <c r="C2123" t="s">
        <v>4382</v>
      </c>
      <c r="D2123">
        <v>1.7967211204</v>
      </c>
      <c r="E2123">
        <v>5.6519411204000001</v>
      </c>
      <c r="F2123">
        <v>3.8552200000000001</v>
      </c>
      <c r="G2123">
        <v>-8.9219000000000007E-2</v>
      </c>
      <c r="H2123">
        <v>3.7660010000000002</v>
      </c>
      <c r="I2123">
        <v>82</v>
      </c>
      <c r="J2123" t="s">
        <v>4440</v>
      </c>
      <c r="P2123" t="b">
        <f t="shared" si="99"/>
        <v>0</v>
      </c>
      <c r="Q2123" t="b">
        <f t="shared" si="100"/>
        <v>0</v>
      </c>
      <c r="R2123" t="b">
        <f t="shared" si="101"/>
        <v>0</v>
      </c>
    </row>
    <row r="2124" spans="1:18" x14ac:dyDescent="0.25">
      <c r="A2124" t="s">
        <v>807</v>
      </c>
      <c r="B2124" t="s">
        <v>2446</v>
      </c>
      <c r="C2124" t="s">
        <v>3925</v>
      </c>
      <c r="D2124">
        <v>2.4342894572999998</v>
      </c>
      <c r="E2124">
        <v>5.9320914573000003</v>
      </c>
      <c r="F2124">
        <v>3.4978020000000001</v>
      </c>
      <c r="G2124">
        <v>-1.1628909999999999</v>
      </c>
      <c r="H2124">
        <v>2.334911</v>
      </c>
      <c r="I2124">
        <v>110</v>
      </c>
      <c r="J2124" t="s">
        <v>4440</v>
      </c>
      <c r="P2124" t="b">
        <f t="shared" si="99"/>
        <v>0</v>
      </c>
      <c r="Q2124" t="b">
        <f t="shared" si="100"/>
        <v>0</v>
      </c>
      <c r="R2124" t="b">
        <f t="shared" si="101"/>
        <v>0</v>
      </c>
    </row>
    <row r="2125" spans="1:18" x14ac:dyDescent="0.25">
      <c r="A2125" t="s">
        <v>310</v>
      </c>
      <c r="B2125" t="s">
        <v>2136</v>
      </c>
      <c r="C2125" t="s">
        <v>3623</v>
      </c>
      <c r="D2125">
        <v>4.1520738343999897</v>
      </c>
      <c r="E2125">
        <v>6.7224178343999998</v>
      </c>
      <c r="F2125">
        <v>2.570344</v>
      </c>
      <c r="G2125">
        <v>0.48909000000000002</v>
      </c>
      <c r="H2125">
        <v>3.059434</v>
      </c>
      <c r="I2125">
        <v>92</v>
      </c>
      <c r="J2125" t="s">
        <v>4440</v>
      </c>
      <c r="P2125" t="b">
        <f t="shared" si="99"/>
        <v>0</v>
      </c>
      <c r="Q2125" t="b">
        <f t="shared" si="100"/>
        <v>0</v>
      </c>
      <c r="R2125" t="b">
        <f t="shared" si="101"/>
        <v>0</v>
      </c>
    </row>
    <row r="2126" spans="1:18" x14ac:dyDescent="0.25">
      <c r="A2126" t="s">
        <v>354</v>
      </c>
      <c r="B2126" t="s">
        <v>1932</v>
      </c>
      <c r="C2126" t="s">
        <v>3421</v>
      </c>
      <c r="D2126">
        <v>2.0942111241000001</v>
      </c>
      <c r="E2126">
        <v>6.2919461240999999</v>
      </c>
      <c r="F2126">
        <v>4.1977349999999998</v>
      </c>
      <c r="G2126">
        <v>-1.073329</v>
      </c>
      <c r="H2126">
        <v>3.124406</v>
      </c>
      <c r="I2126">
        <v>88</v>
      </c>
      <c r="J2126" t="s">
        <v>4440</v>
      </c>
      <c r="P2126" t="b">
        <f t="shared" si="99"/>
        <v>0</v>
      </c>
      <c r="Q2126" t="b">
        <f t="shared" si="100"/>
        <v>0</v>
      </c>
      <c r="R2126" t="b">
        <f t="shared" si="101"/>
        <v>0</v>
      </c>
    </row>
    <row r="2127" spans="1:18" x14ac:dyDescent="0.25">
      <c r="A2127" t="s">
        <v>557</v>
      </c>
      <c r="B2127" t="s">
        <v>1990</v>
      </c>
      <c r="C2127" t="s">
        <v>3479</v>
      </c>
      <c r="D2127">
        <v>2.9736889454000002</v>
      </c>
      <c r="E2127">
        <v>5.1098659454000002</v>
      </c>
      <c r="F2127">
        <v>2.136177</v>
      </c>
      <c r="G2127">
        <v>1.060821</v>
      </c>
      <c r="H2127">
        <v>3.1969979999999998</v>
      </c>
      <c r="I2127">
        <v>40</v>
      </c>
      <c r="J2127" t="s">
        <v>4440</v>
      </c>
      <c r="P2127" t="b">
        <f t="shared" si="99"/>
        <v>0</v>
      </c>
      <c r="Q2127" t="b">
        <f t="shared" si="100"/>
        <v>0</v>
      </c>
      <c r="R2127" t="b">
        <f t="shared" si="101"/>
        <v>0</v>
      </c>
    </row>
    <row r="2128" spans="1:18" x14ac:dyDescent="0.25">
      <c r="A2128" t="s">
        <v>938</v>
      </c>
      <c r="B2128" t="s">
        <v>2727</v>
      </c>
      <c r="C2128" t="s">
        <v>4194</v>
      </c>
      <c r="D2128">
        <v>1.57645952749999</v>
      </c>
      <c r="E2128">
        <v>5.5666615275</v>
      </c>
      <c r="F2128">
        <v>3.990202</v>
      </c>
      <c r="G2128">
        <v>0.222914</v>
      </c>
      <c r="H2128">
        <v>4.2131160000000003</v>
      </c>
      <c r="I2128">
        <v>67</v>
      </c>
      <c r="J2128" t="s">
        <v>4440</v>
      </c>
      <c r="P2128" t="b">
        <f t="shared" si="99"/>
        <v>0</v>
      </c>
      <c r="Q2128" t="b">
        <f t="shared" si="100"/>
        <v>0</v>
      </c>
      <c r="R2128" t="b">
        <f t="shared" si="101"/>
        <v>0</v>
      </c>
    </row>
    <row r="2129" spans="1:18" x14ac:dyDescent="0.25">
      <c r="A2129" t="s">
        <v>1365</v>
      </c>
      <c r="B2129" t="s">
        <v>2154</v>
      </c>
      <c r="C2129" t="s">
        <v>3641</v>
      </c>
      <c r="D2129">
        <v>3.2501918573999999</v>
      </c>
      <c r="E2129">
        <v>7.2287018573999999</v>
      </c>
      <c r="F2129">
        <v>3.97851</v>
      </c>
      <c r="G2129">
        <v>-1.0972440000000001</v>
      </c>
      <c r="H2129">
        <v>2.8812660000000001</v>
      </c>
      <c r="I2129">
        <v>55</v>
      </c>
      <c r="J2129" t="s">
        <v>4440</v>
      </c>
      <c r="P2129" t="b">
        <f t="shared" si="99"/>
        <v>0</v>
      </c>
      <c r="Q2129" t="b">
        <f t="shared" si="100"/>
        <v>0</v>
      </c>
      <c r="R2129" t="b">
        <f t="shared" si="101"/>
        <v>0</v>
      </c>
    </row>
    <row r="2130" spans="1:18" x14ac:dyDescent="0.25">
      <c r="A2130" t="s">
        <v>1184</v>
      </c>
      <c r="B2130" t="s">
        <v>1576</v>
      </c>
      <c r="C2130" t="s">
        <v>3065</v>
      </c>
      <c r="D2130">
        <v>2.8104132673999902</v>
      </c>
      <c r="E2130">
        <v>5.2710062673999998</v>
      </c>
      <c r="F2130">
        <v>2.4605929999999998</v>
      </c>
      <c r="G2130">
        <v>0.69105700000000003</v>
      </c>
      <c r="H2130">
        <v>3.1516500000000001</v>
      </c>
      <c r="I2130">
        <v>50</v>
      </c>
      <c r="J2130" t="s">
        <v>4440</v>
      </c>
      <c r="P2130" t="b">
        <f t="shared" si="99"/>
        <v>0</v>
      </c>
      <c r="Q2130" t="b">
        <f t="shared" si="100"/>
        <v>0</v>
      </c>
      <c r="R2130" t="b">
        <f t="shared" si="101"/>
        <v>0</v>
      </c>
    </row>
    <row r="2131" spans="1:18" x14ac:dyDescent="0.25">
      <c r="A2131" t="s">
        <v>39</v>
      </c>
      <c r="B2131" t="s">
        <v>2522</v>
      </c>
      <c r="C2131" t="s">
        <v>3998</v>
      </c>
      <c r="D2131">
        <v>2.2627880646</v>
      </c>
      <c r="E2131">
        <v>5.4278430646000002</v>
      </c>
      <c r="F2131">
        <v>3.1650550000000002</v>
      </c>
      <c r="G2131">
        <v>3.6770999999999998E-2</v>
      </c>
      <c r="H2131">
        <v>3.2018260000000001</v>
      </c>
      <c r="I2131">
        <v>60</v>
      </c>
      <c r="J2131" t="s">
        <v>4440</v>
      </c>
      <c r="P2131" t="b">
        <f t="shared" si="99"/>
        <v>0</v>
      </c>
      <c r="Q2131" t="b">
        <f t="shared" si="100"/>
        <v>0</v>
      </c>
      <c r="R2131" t="b">
        <f t="shared" si="101"/>
        <v>0</v>
      </c>
    </row>
    <row r="2132" spans="1:18" x14ac:dyDescent="0.25">
      <c r="A2132" t="s">
        <v>1286</v>
      </c>
      <c r="B2132" t="s">
        <v>1992</v>
      </c>
      <c r="C2132" t="s">
        <v>3481</v>
      </c>
      <c r="D2132">
        <v>3.2764614908</v>
      </c>
      <c r="E2132">
        <v>7.2810114908000001</v>
      </c>
      <c r="F2132">
        <v>4.0045500000000001</v>
      </c>
      <c r="G2132">
        <v>-1.0478099999999999</v>
      </c>
      <c r="H2132">
        <v>2.9567399999999999</v>
      </c>
      <c r="I2132">
        <v>80</v>
      </c>
      <c r="J2132" t="s">
        <v>4440</v>
      </c>
      <c r="P2132" t="b">
        <f t="shared" si="99"/>
        <v>0</v>
      </c>
      <c r="Q2132" t="b">
        <f t="shared" si="100"/>
        <v>0</v>
      </c>
      <c r="R2132" t="b">
        <f t="shared" si="101"/>
        <v>0</v>
      </c>
    </row>
    <row r="2133" spans="1:18" x14ac:dyDescent="0.25">
      <c r="A2133" t="s">
        <v>216</v>
      </c>
      <c r="B2133" t="s">
        <v>2091</v>
      </c>
      <c r="C2133" t="s">
        <v>3579</v>
      </c>
      <c r="D2133">
        <v>2.8281193203999901</v>
      </c>
      <c r="E2133">
        <v>5.8776303203999998</v>
      </c>
      <c r="F2133">
        <v>3.0495109999999999</v>
      </c>
      <c r="G2133">
        <v>-0.25788</v>
      </c>
      <c r="H2133">
        <v>2.7916310000000002</v>
      </c>
      <c r="I2133">
        <v>65</v>
      </c>
      <c r="J2133" t="s">
        <v>4440</v>
      </c>
      <c r="P2133" t="b">
        <f t="shared" si="99"/>
        <v>0</v>
      </c>
      <c r="Q2133" t="b">
        <f t="shared" si="100"/>
        <v>0</v>
      </c>
      <c r="R2133" t="b">
        <f t="shared" si="101"/>
        <v>0</v>
      </c>
    </row>
    <row r="2134" spans="1:18" x14ac:dyDescent="0.25">
      <c r="A2134" t="s">
        <v>805</v>
      </c>
      <c r="B2134" t="s">
        <v>1850</v>
      </c>
      <c r="C2134" t="s">
        <v>3339</v>
      </c>
      <c r="D2134">
        <v>2.5126718983999998</v>
      </c>
      <c r="E2134">
        <v>5.9763528984000001</v>
      </c>
      <c r="F2134">
        <v>3.4636809999999998</v>
      </c>
      <c r="G2134">
        <v>-0.62411700000000003</v>
      </c>
      <c r="H2134">
        <v>2.8395640000000002</v>
      </c>
      <c r="I2134">
        <v>35</v>
      </c>
      <c r="J2134" t="s">
        <v>4440</v>
      </c>
      <c r="P2134" t="b">
        <f t="shared" si="99"/>
        <v>0</v>
      </c>
      <c r="Q2134" t="b">
        <f t="shared" si="100"/>
        <v>0</v>
      </c>
      <c r="R2134" t="b">
        <f t="shared" si="101"/>
        <v>0</v>
      </c>
    </row>
    <row r="2135" spans="1:18" x14ac:dyDescent="0.25">
      <c r="A2135" t="s">
        <v>1073</v>
      </c>
      <c r="B2135" t="s">
        <v>2158</v>
      </c>
      <c r="C2135" t="s">
        <v>3645</v>
      </c>
      <c r="D2135">
        <v>2.1811458772999899</v>
      </c>
      <c r="E2135">
        <v>6.3160108773000001</v>
      </c>
      <c r="F2135">
        <v>4.1348649999999996</v>
      </c>
      <c r="G2135">
        <v>-1.1178600000000001</v>
      </c>
      <c r="H2135">
        <v>3.0170050000000002</v>
      </c>
      <c r="I2135">
        <v>81</v>
      </c>
      <c r="J2135" t="s">
        <v>4440</v>
      </c>
      <c r="P2135" t="b">
        <f t="shared" si="99"/>
        <v>0</v>
      </c>
      <c r="Q2135" t="b">
        <f t="shared" si="100"/>
        <v>0</v>
      </c>
      <c r="R2135" t="b">
        <f t="shared" si="101"/>
        <v>0</v>
      </c>
    </row>
    <row r="2136" spans="1:18" x14ac:dyDescent="0.25">
      <c r="A2136" t="s">
        <v>1349</v>
      </c>
      <c r="B2136" t="s">
        <v>2539</v>
      </c>
      <c r="C2136" t="s">
        <v>4014</v>
      </c>
      <c r="D2136">
        <v>2.5817698842999901</v>
      </c>
      <c r="E2136">
        <v>6.1943378842999897</v>
      </c>
      <c r="F2136">
        <v>3.612568</v>
      </c>
      <c r="G2136">
        <v>-0.71297699999999997</v>
      </c>
      <c r="H2136">
        <v>2.899591</v>
      </c>
      <c r="I2136">
        <v>86</v>
      </c>
      <c r="J2136" t="s">
        <v>4440</v>
      </c>
      <c r="P2136" t="b">
        <f t="shared" si="99"/>
        <v>0</v>
      </c>
      <c r="Q2136" t="b">
        <f t="shared" si="100"/>
        <v>0</v>
      </c>
      <c r="R2136" t="b">
        <f t="shared" si="101"/>
        <v>0</v>
      </c>
    </row>
    <row r="2137" spans="1:18" x14ac:dyDescent="0.25">
      <c r="A2137" t="s">
        <v>4636</v>
      </c>
      <c r="B2137" t="s">
        <v>4683</v>
      </c>
      <c r="C2137" t="s">
        <v>5165</v>
      </c>
      <c r="D2137">
        <v>1.9346788645999899</v>
      </c>
      <c r="E2137">
        <v>6.0901928645999996</v>
      </c>
      <c r="F2137">
        <v>4.1555140000000002</v>
      </c>
      <c r="G2137">
        <v>-0.51435799999999998</v>
      </c>
      <c r="H2137">
        <v>3.6411560000000001</v>
      </c>
      <c r="I2137">
        <v>86</v>
      </c>
      <c r="J2137" t="s">
        <v>4440</v>
      </c>
      <c r="P2137" t="b">
        <f t="shared" si="99"/>
        <v>0</v>
      </c>
      <c r="Q2137" t="b">
        <f t="shared" si="100"/>
        <v>0</v>
      </c>
      <c r="R2137" t="b">
        <f t="shared" si="101"/>
        <v>0</v>
      </c>
    </row>
    <row r="2138" spans="1:18" x14ac:dyDescent="0.25">
      <c r="A2138" t="s">
        <v>5777</v>
      </c>
      <c r="B2138" t="s">
        <v>6096</v>
      </c>
      <c r="C2138" t="s">
        <v>6393</v>
      </c>
      <c r="D2138">
        <v>2.7753337439999899</v>
      </c>
      <c r="E2138">
        <v>6.1712537439999897</v>
      </c>
      <c r="F2138">
        <v>3.3959199999999998</v>
      </c>
      <c r="G2138">
        <v>-1.473921</v>
      </c>
      <c r="H2138">
        <v>1.921999</v>
      </c>
      <c r="I2138">
        <v>192</v>
      </c>
      <c r="J2138" t="s">
        <v>4440</v>
      </c>
      <c r="P2138" t="b">
        <f t="shared" si="99"/>
        <v>0</v>
      </c>
      <c r="Q2138" t="b">
        <f t="shared" si="100"/>
        <v>0</v>
      </c>
      <c r="R2138" t="b">
        <f t="shared" si="101"/>
        <v>0</v>
      </c>
    </row>
    <row r="2139" spans="1:18" x14ac:dyDescent="0.25">
      <c r="A2139" t="s">
        <v>1479</v>
      </c>
      <c r="B2139" t="s">
        <v>1752</v>
      </c>
      <c r="C2139" t="s">
        <v>3241</v>
      </c>
      <c r="D2139">
        <v>1.6879446681999899</v>
      </c>
      <c r="E2139">
        <v>6.0358536681999997</v>
      </c>
      <c r="F2139">
        <v>4.3479089999999996</v>
      </c>
      <c r="G2139">
        <v>-0.88385000000000002</v>
      </c>
      <c r="H2139">
        <v>3.4640590000000002</v>
      </c>
      <c r="I2139">
        <v>90</v>
      </c>
      <c r="J2139" t="s">
        <v>4440</v>
      </c>
      <c r="P2139" t="b">
        <f t="shared" si="99"/>
        <v>0</v>
      </c>
      <c r="Q2139" t="b">
        <f t="shared" si="100"/>
        <v>0</v>
      </c>
      <c r="R2139" t="b">
        <f t="shared" si="101"/>
        <v>0</v>
      </c>
    </row>
    <row r="2140" spans="1:18" x14ac:dyDescent="0.25">
      <c r="A2140" t="s">
        <v>1255</v>
      </c>
      <c r="B2140" t="s">
        <v>1782</v>
      </c>
      <c r="C2140" t="s">
        <v>3271</v>
      </c>
      <c r="D2140">
        <v>3.2306940780999902</v>
      </c>
      <c r="E2140">
        <v>5.4116260780999896</v>
      </c>
      <c r="F2140">
        <v>2.1809319999999999</v>
      </c>
      <c r="G2140">
        <v>0.70132799999999995</v>
      </c>
      <c r="H2140">
        <v>2.88226</v>
      </c>
      <c r="I2140">
        <v>84</v>
      </c>
      <c r="J2140" t="s">
        <v>4440</v>
      </c>
      <c r="P2140" t="b">
        <f t="shared" si="99"/>
        <v>0</v>
      </c>
      <c r="Q2140" t="b">
        <f t="shared" si="100"/>
        <v>0</v>
      </c>
      <c r="R2140" t="b">
        <f t="shared" si="101"/>
        <v>0</v>
      </c>
    </row>
    <row r="2141" spans="1:18" x14ac:dyDescent="0.25">
      <c r="A2141" t="s">
        <v>4779</v>
      </c>
      <c r="B2141" t="s">
        <v>5324</v>
      </c>
      <c r="C2141" t="s">
        <v>4152</v>
      </c>
      <c r="D2141">
        <v>2.6934168324999899</v>
      </c>
      <c r="E2141">
        <v>5.7846688324999898</v>
      </c>
      <c r="F2141">
        <v>3.0912519999999999</v>
      </c>
      <c r="G2141">
        <v>-0.65066800000000002</v>
      </c>
      <c r="H2141">
        <v>2.4405839999999999</v>
      </c>
      <c r="I2141">
        <v>74</v>
      </c>
      <c r="J2141" t="s">
        <v>4440</v>
      </c>
      <c r="P2141" t="b">
        <f t="shared" si="99"/>
        <v>0</v>
      </c>
      <c r="Q2141" t="b">
        <f t="shared" si="100"/>
        <v>0</v>
      </c>
      <c r="R2141" t="b">
        <f t="shared" si="101"/>
        <v>0</v>
      </c>
    </row>
    <row r="2142" spans="1:18" x14ac:dyDescent="0.25">
      <c r="A2142" t="s">
        <v>650</v>
      </c>
      <c r="B2142" t="s">
        <v>1717</v>
      </c>
      <c r="C2142" t="s">
        <v>3206</v>
      </c>
      <c r="D2142">
        <v>3.1122359262999999</v>
      </c>
      <c r="E2142">
        <v>5.9859899263000003</v>
      </c>
      <c r="F2142">
        <v>2.8737539999999999</v>
      </c>
      <c r="G2142">
        <v>-8.3901000000000003E-2</v>
      </c>
      <c r="H2142">
        <v>2.7898529999999999</v>
      </c>
      <c r="I2142">
        <v>92</v>
      </c>
      <c r="J2142" t="s">
        <v>4440</v>
      </c>
      <c r="P2142" t="b">
        <f t="shared" si="99"/>
        <v>0</v>
      </c>
      <c r="Q2142" t="b">
        <f t="shared" si="100"/>
        <v>0</v>
      </c>
      <c r="R2142" t="b">
        <f t="shared" si="101"/>
        <v>0</v>
      </c>
    </row>
    <row r="2143" spans="1:18" x14ac:dyDescent="0.25">
      <c r="A2143" t="s">
        <v>5967</v>
      </c>
      <c r="B2143" t="s">
        <v>6286</v>
      </c>
      <c r="C2143" t="s">
        <v>6573</v>
      </c>
      <c r="D2143">
        <v>1.9896808106999999</v>
      </c>
      <c r="E2143">
        <v>6.0010018107</v>
      </c>
      <c r="F2143">
        <v>4.0113209999999997</v>
      </c>
      <c r="G2143">
        <v>-1.8408819999999999</v>
      </c>
      <c r="H2143">
        <v>2.170439</v>
      </c>
      <c r="I2143">
        <v>420</v>
      </c>
      <c r="J2143" t="s">
        <v>4440</v>
      </c>
      <c r="P2143" t="b">
        <f t="shared" si="99"/>
        <v>0</v>
      </c>
      <c r="Q2143" t="b">
        <f t="shared" si="100"/>
        <v>0</v>
      </c>
      <c r="R2143" t="b">
        <f t="shared" si="101"/>
        <v>0</v>
      </c>
    </row>
    <row r="2144" spans="1:18" x14ac:dyDescent="0.25">
      <c r="A2144" t="s">
        <v>616</v>
      </c>
      <c r="B2144" t="s">
        <v>1878</v>
      </c>
      <c r="C2144" t="s">
        <v>3367</v>
      </c>
      <c r="D2144">
        <v>3.2362458436999999</v>
      </c>
      <c r="E2144">
        <v>5.7630168437</v>
      </c>
      <c r="F2144">
        <v>2.5267709999999899</v>
      </c>
      <c r="G2144">
        <v>0.30071399999999998</v>
      </c>
      <c r="H2144">
        <v>2.8274849999999998</v>
      </c>
      <c r="I2144">
        <v>75</v>
      </c>
      <c r="J2144" t="s">
        <v>4440</v>
      </c>
      <c r="P2144" t="b">
        <f t="shared" si="99"/>
        <v>0</v>
      </c>
      <c r="Q2144" t="b">
        <f t="shared" si="100"/>
        <v>0</v>
      </c>
      <c r="R2144" t="b">
        <f t="shared" si="101"/>
        <v>0</v>
      </c>
    </row>
    <row r="2145" spans="1:18" x14ac:dyDescent="0.25">
      <c r="A2145" t="s">
        <v>1249</v>
      </c>
      <c r="B2145" t="s">
        <v>2981</v>
      </c>
      <c r="C2145" t="s">
        <v>4433</v>
      </c>
      <c r="D2145">
        <v>2.7035645191</v>
      </c>
      <c r="E2145">
        <v>5.1056255191000002</v>
      </c>
      <c r="F2145">
        <v>2.4020609999999998</v>
      </c>
      <c r="G2145">
        <v>0.80623</v>
      </c>
      <c r="H2145">
        <v>3.208291</v>
      </c>
      <c r="I2145">
        <v>34</v>
      </c>
      <c r="J2145" t="s">
        <v>4440</v>
      </c>
      <c r="P2145" t="b">
        <f t="shared" si="99"/>
        <v>0</v>
      </c>
      <c r="Q2145" t="b">
        <f t="shared" si="100"/>
        <v>0</v>
      </c>
      <c r="R2145" t="b">
        <f t="shared" si="101"/>
        <v>0</v>
      </c>
    </row>
    <row r="2146" spans="1:18" x14ac:dyDescent="0.25">
      <c r="A2146" t="s">
        <v>5883</v>
      </c>
      <c r="B2146" t="s">
        <v>6202</v>
      </c>
      <c r="C2146" t="s">
        <v>6495</v>
      </c>
      <c r="D2146">
        <v>2.7928009213999898</v>
      </c>
      <c r="E2146">
        <v>6.1204989213999896</v>
      </c>
      <c r="F2146">
        <v>3.3276979999999998</v>
      </c>
      <c r="G2146">
        <v>-1.3890089999999999</v>
      </c>
      <c r="H2146">
        <v>1.9386890000000001</v>
      </c>
      <c r="I2146">
        <v>216</v>
      </c>
      <c r="J2146" t="s">
        <v>4440</v>
      </c>
      <c r="P2146" t="b">
        <f t="shared" si="99"/>
        <v>0</v>
      </c>
      <c r="Q2146" t="b">
        <f t="shared" si="100"/>
        <v>0</v>
      </c>
      <c r="R2146" t="b">
        <f t="shared" si="101"/>
        <v>0</v>
      </c>
    </row>
    <row r="2147" spans="1:18" x14ac:dyDescent="0.25">
      <c r="A2147" t="s">
        <v>4948</v>
      </c>
      <c r="B2147" t="s">
        <v>5218</v>
      </c>
      <c r="C2147" t="s">
        <v>5219</v>
      </c>
      <c r="D2147">
        <v>3.0805069780999998</v>
      </c>
      <c r="E2147">
        <v>5.8238289780999999</v>
      </c>
      <c r="F2147">
        <v>2.743322</v>
      </c>
      <c r="G2147">
        <v>-0.69483600000000001</v>
      </c>
      <c r="H2147">
        <v>2.048486</v>
      </c>
      <c r="I2147">
        <v>84</v>
      </c>
      <c r="J2147" t="s">
        <v>4440</v>
      </c>
      <c r="P2147" t="b">
        <f t="shared" si="99"/>
        <v>0</v>
      </c>
      <c r="Q2147" t="b">
        <f t="shared" si="100"/>
        <v>0</v>
      </c>
      <c r="R2147" t="b">
        <f t="shared" si="101"/>
        <v>0</v>
      </c>
    </row>
    <row r="2148" spans="1:18" x14ac:dyDescent="0.25">
      <c r="A2148" t="s">
        <v>521</v>
      </c>
      <c r="B2148" t="s">
        <v>2761</v>
      </c>
      <c r="C2148" t="s">
        <v>4228</v>
      </c>
      <c r="D2148">
        <v>3.1951382228999998</v>
      </c>
      <c r="E2148">
        <v>6.5278252228999998</v>
      </c>
      <c r="F2148">
        <v>3.332687</v>
      </c>
      <c r="G2148">
        <v>-0.65968899999999997</v>
      </c>
      <c r="H2148">
        <v>2.6729980000000002</v>
      </c>
      <c r="I2148">
        <v>71</v>
      </c>
      <c r="J2148" t="s">
        <v>4440</v>
      </c>
      <c r="P2148" t="b">
        <f t="shared" si="99"/>
        <v>0</v>
      </c>
      <c r="Q2148" t="b">
        <f t="shared" si="100"/>
        <v>0</v>
      </c>
      <c r="R2148" t="b">
        <f t="shared" si="101"/>
        <v>0</v>
      </c>
    </row>
    <row r="2149" spans="1:18" x14ac:dyDescent="0.25">
      <c r="A2149" t="s">
        <v>5945</v>
      </c>
      <c r="B2149" t="s">
        <v>6264</v>
      </c>
      <c r="C2149" t="s">
        <v>6551</v>
      </c>
      <c r="D2149">
        <v>3.3796925261999999</v>
      </c>
      <c r="E2149">
        <v>6.4590235262000002</v>
      </c>
      <c r="F2149">
        <v>3.0793309999999998</v>
      </c>
      <c r="G2149">
        <v>-1.77918</v>
      </c>
      <c r="H2149">
        <v>1.3001510000000001</v>
      </c>
      <c r="I2149">
        <v>57</v>
      </c>
      <c r="J2149" t="s">
        <v>4440</v>
      </c>
      <c r="P2149" t="b">
        <f t="shared" si="99"/>
        <v>0</v>
      </c>
      <c r="Q2149" t="b">
        <f t="shared" si="100"/>
        <v>0</v>
      </c>
      <c r="R2149" t="b">
        <f t="shared" si="101"/>
        <v>0</v>
      </c>
    </row>
    <row r="2150" spans="1:18" x14ac:dyDescent="0.25">
      <c r="A2150" t="s">
        <v>1006</v>
      </c>
      <c r="B2150" t="s">
        <v>2946</v>
      </c>
      <c r="C2150" t="s">
        <v>4403</v>
      </c>
      <c r="D2150">
        <v>2.2916717764999999</v>
      </c>
      <c r="E2150">
        <v>5.7893907765000003</v>
      </c>
      <c r="F2150">
        <v>3.497719</v>
      </c>
      <c r="G2150">
        <v>-0.45013399999999998</v>
      </c>
      <c r="H2150">
        <v>3.0475850000000002</v>
      </c>
      <c r="I2150">
        <v>256</v>
      </c>
      <c r="J2150" t="s">
        <v>4440</v>
      </c>
      <c r="P2150" t="b">
        <f t="shared" si="99"/>
        <v>0</v>
      </c>
      <c r="Q2150" t="b">
        <f t="shared" si="100"/>
        <v>0</v>
      </c>
      <c r="R2150" t="b">
        <f t="shared" si="101"/>
        <v>0</v>
      </c>
    </row>
    <row r="2151" spans="1:18" x14ac:dyDescent="0.25">
      <c r="A2151" t="s">
        <v>918</v>
      </c>
      <c r="B2151" t="s">
        <v>1944</v>
      </c>
      <c r="C2151" t="s">
        <v>3433</v>
      </c>
      <c r="D2151">
        <v>2.2310028998999898</v>
      </c>
      <c r="E2151">
        <v>6.6840738998999996</v>
      </c>
      <c r="F2151">
        <v>4.4530709999999996</v>
      </c>
      <c r="G2151">
        <v>-1.2635460000000001</v>
      </c>
      <c r="H2151">
        <v>3.1895250000000002</v>
      </c>
      <c r="I2151">
        <v>51</v>
      </c>
      <c r="J2151" t="s">
        <v>4440</v>
      </c>
      <c r="P2151" t="b">
        <f t="shared" si="99"/>
        <v>0</v>
      </c>
      <c r="Q2151" t="b">
        <f t="shared" si="100"/>
        <v>0</v>
      </c>
      <c r="R2151" t="b">
        <f t="shared" si="101"/>
        <v>0</v>
      </c>
    </row>
    <row r="2152" spans="1:18" x14ac:dyDescent="0.25">
      <c r="A2152" t="s">
        <v>180</v>
      </c>
      <c r="B2152" t="s">
        <v>2212</v>
      </c>
      <c r="C2152" t="s">
        <v>3698</v>
      </c>
      <c r="D2152">
        <v>3.3426077229999902</v>
      </c>
      <c r="E2152">
        <v>6.5744027229999897</v>
      </c>
      <c r="F2152">
        <v>3.231795</v>
      </c>
      <c r="G2152">
        <v>-1.039992</v>
      </c>
      <c r="H2152">
        <v>2.1918030000000002</v>
      </c>
      <c r="I2152">
        <v>66</v>
      </c>
      <c r="J2152" t="s">
        <v>4440</v>
      </c>
      <c r="P2152" t="b">
        <f t="shared" si="99"/>
        <v>0</v>
      </c>
      <c r="Q2152" t="b">
        <f t="shared" si="100"/>
        <v>0</v>
      </c>
      <c r="R2152" t="b">
        <f t="shared" si="101"/>
        <v>0</v>
      </c>
    </row>
    <row r="2153" spans="1:18" x14ac:dyDescent="0.25">
      <c r="A2153" t="s">
        <v>1315</v>
      </c>
      <c r="B2153" t="s">
        <v>2148</v>
      </c>
      <c r="C2153" t="s">
        <v>3635</v>
      </c>
      <c r="D2153">
        <v>3.0953710505999998</v>
      </c>
      <c r="E2153">
        <v>6.3451320506000002</v>
      </c>
      <c r="F2153">
        <v>3.2497609999999999</v>
      </c>
      <c r="G2153">
        <v>-0.40442699999999998</v>
      </c>
      <c r="H2153">
        <v>2.8453339999999998</v>
      </c>
      <c r="I2153">
        <v>86</v>
      </c>
      <c r="J2153" t="s">
        <v>4440</v>
      </c>
      <c r="P2153" t="b">
        <f t="shared" si="99"/>
        <v>0</v>
      </c>
      <c r="Q2153" t="b">
        <f t="shared" si="100"/>
        <v>0</v>
      </c>
      <c r="R2153" t="b">
        <f t="shared" si="101"/>
        <v>0</v>
      </c>
    </row>
    <row r="2154" spans="1:18" x14ac:dyDescent="0.25">
      <c r="A2154" t="s">
        <v>63</v>
      </c>
      <c r="B2154" t="s">
        <v>2864</v>
      </c>
      <c r="C2154" t="s">
        <v>4328</v>
      </c>
      <c r="D2154">
        <v>2.9964569075999998</v>
      </c>
      <c r="E2154">
        <v>6.9217249075999998</v>
      </c>
      <c r="F2154">
        <v>3.925268</v>
      </c>
      <c r="G2154">
        <v>-1.0737969999999999</v>
      </c>
      <c r="H2154">
        <v>2.8514710000000001</v>
      </c>
      <c r="I2154">
        <v>43</v>
      </c>
      <c r="J2154" t="s">
        <v>4440</v>
      </c>
      <c r="P2154" t="b">
        <f t="shared" si="99"/>
        <v>0</v>
      </c>
      <c r="Q2154" t="b">
        <f t="shared" si="100"/>
        <v>0</v>
      </c>
      <c r="R2154" t="b">
        <f t="shared" si="101"/>
        <v>0</v>
      </c>
    </row>
    <row r="2155" spans="1:18" x14ac:dyDescent="0.25">
      <c r="A2155" t="s">
        <v>4960</v>
      </c>
      <c r="B2155" t="s">
        <v>5095</v>
      </c>
      <c r="C2155" t="s">
        <v>5096</v>
      </c>
      <c r="D2155">
        <v>4.3667001533000001</v>
      </c>
      <c r="E2155">
        <v>6.6598061532999999</v>
      </c>
      <c r="F2155">
        <v>2.2931059999999999</v>
      </c>
      <c r="G2155">
        <v>-3.454402</v>
      </c>
      <c r="H2155">
        <v>-1.1612960000000001</v>
      </c>
      <c r="I2155">
        <v>432</v>
      </c>
      <c r="J2155" t="s">
        <v>4440</v>
      </c>
      <c r="P2155" t="b">
        <f t="shared" si="99"/>
        <v>0</v>
      </c>
      <c r="Q2155" t="b">
        <f t="shared" si="100"/>
        <v>0</v>
      </c>
      <c r="R2155" t="b">
        <f t="shared" si="101"/>
        <v>0</v>
      </c>
    </row>
    <row r="2156" spans="1:18" x14ac:dyDescent="0.25">
      <c r="A2156" t="s">
        <v>710</v>
      </c>
      <c r="B2156" t="s">
        <v>2883</v>
      </c>
      <c r="C2156" t="s">
        <v>4346</v>
      </c>
      <c r="D2156">
        <v>2.8357579201999998</v>
      </c>
      <c r="E2156">
        <v>5.4821849201999999</v>
      </c>
      <c r="F2156">
        <v>2.6464270000000001</v>
      </c>
      <c r="G2156">
        <v>-1.8907959999999999</v>
      </c>
      <c r="H2156">
        <v>0.75563100000000005</v>
      </c>
      <c r="I2156">
        <v>156</v>
      </c>
      <c r="J2156" t="s">
        <v>4440</v>
      </c>
      <c r="P2156" t="b">
        <f t="shared" si="99"/>
        <v>0</v>
      </c>
      <c r="Q2156" t="b">
        <f t="shared" si="100"/>
        <v>0</v>
      </c>
      <c r="R2156" t="b">
        <f t="shared" si="101"/>
        <v>0</v>
      </c>
    </row>
    <row r="2157" spans="1:18" x14ac:dyDescent="0.25">
      <c r="A2157" t="s">
        <v>905</v>
      </c>
      <c r="B2157" t="s">
        <v>2031</v>
      </c>
      <c r="C2157" t="s">
        <v>3520</v>
      </c>
      <c r="D2157">
        <v>2.1944459529999998</v>
      </c>
      <c r="E2157">
        <v>5.8240929530000001</v>
      </c>
      <c r="F2157">
        <v>3.6296469999999998</v>
      </c>
      <c r="G2157">
        <v>-0.52207000000000003</v>
      </c>
      <c r="H2157">
        <v>3.107577</v>
      </c>
      <c r="I2157">
        <v>53</v>
      </c>
      <c r="J2157" t="s">
        <v>4440</v>
      </c>
      <c r="P2157" t="b">
        <f t="shared" si="99"/>
        <v>0</v>
      </c>
      <c r="Q2157" t="b">
        <f t="shared" si="100"/>
        <v>0</v>
      </c>
      <c r="R2157" t="b">
        <f t="shared" si="101"/>
        <v>0</v>
      </c>
    </row>
    <row r="2158" spans="1:18" x14ac:dyDescent="0.25">
      <c r="A2158" t="s">
        <v>4787</v>
      </c>
      <c r="B2158" t="s">
        <v>5298</v>
      </c>
      <c r="C2158" t="s">
        <v>5299</v>
      </c>
      <c r="D2158">
        <v>3.1392407512</v>
      </c>
      <c r="E2158">
        <v>5.3130287512000001</v>
      </c>
      <c r="F2158">
        <v>2.1737880000000001</v>
      </c>
      <c r="G2158">
        <v>-0.212008</v>
      </c>
      <c r="H2158">
        <v>1.9617800000000001</v>
      </c>
      <c r="I2158">
        <v>66</v>
      </c>
      <c r="J2158" t="s">
        <v>4440</v>
      </c>
      <c r="P2158" t="b">
        <f t="shared" si="99"/>
        <v>0</v>
      </c>
      <c r="Q2158" t="b">
        <f t="shared" si="100"/>
        <v>0</v>
      </c>
      <c r="R2158" t="b">
        <f t="shared" si="101"/>
        <v>0</v>
      </c>
    </row>
    <row r="2159" spans="1:18" x14ac:dyDescent="0.25">
      <c r="A2159" t="s">
        <v>4758</v>
      </c>
      <c r="B2159" t="s">
        <v>5266</v>
      </c>
      <c r="C2159" t="s">
        <v>5267</v>
      </c>
      <c r="D2159">
        <v>2.8489649132000001</v>
      </c>
      <c r="E2159">
        <v>6.6387529132000003</v>
      </c>
      <c r="F2159">
        <v>3.7897879999999899</v>
      </c>
      <c r="G2159">
        <v>-1.035439</v>
      </c>
      <c r="H2159">
        <v>2.7543489999999999</v>
      </c>
      <c r="I2159">
        <v>83</v>
      </c>
      <c r="J2159" t="s">
        <v>4440</v>
      </c>
      <c r="P2159" t="b">
        <f t="shared" si="99"/>
        <v>0</v>
      </c>
      <c r="Q2159" t="b">
        <f t="shared" si="100"/>
        <v>0</v>
      </c>
      <c r="R2159" t="b">
        <f t="shared" si="101"/>
        <v>0</v>
      </c>
    </row>
    <row r="2160" spans="1:18" x14ac:dyDescent="0.25">
      <c r="A2160" t="s">
        <v>5924</v>
      </c>
      <c r="B2160" t="s">
        <v>6243</v>
      </c>
      <c r="C2160" t="s">
        <v>6532</v>
      </c>
      <c r="D2160">
        <v>2.1102828241999898</v>
      </c>
      <c r="E2160">
        <v>4.7836518241999997</v>
      </c>
      <c r="F2160">
        <v>2.6733690000000001</v>
      </c>
      <c r="G2160">
        <v>-3.0224000000000001E-2</v>
      </c>
      <c r="H2160">
        <v>2.6431450000000001</v>
      </c>
      <c r="I2160">
        <v>160</v>
      </c>
      <c r="J2160" t="s">
        <v>4440</v>
      </c>
      <c r="P2160" t="b">
        <f t="shared" si="99"/>
        <v>0</v>
      </c>
      <c r="Q2160" t="b">
        <f t="shared" si="100"/>
        <v>0</v>
      </c>
      <c r="R2160" t="b">
        <f t="shared" si="101"/>
        <v>0</v>
      </c>
    </row>
    <row r="2161" spans="1:18" x14ac:dyDescent="0.25">
      <c r="A2161" t="s">
        <v>4586</v>
      </c>
      <c r="B2161" t="s">
        <v>4666</v>
      </c>
      <c r="C2161" t="s">
        <v>5089</v>
      </c>
      <c r="D2161">
        <v>2.9905838571999999</v>
      </c>
      <c r="E2161">
        <v>6.3157778571999996</v>
      </c>
      <c r="F2161">
        <v>3.3251940000000002</v>
      </c>
      <c r="G2161">
        <v>-1.2618480000000001</v>
      </c>
      <c r="H2161">
        <v>2.0633460000000001</v>
      </c>
      <c r="I2161">
        <v>152</v>
      </c>
      <c r="J2161" t="s">
        <v>4440</v>
      </c>
      <c r="P2161" t="b">
        <f t="shared" si="99"/>
        <v>0</v>
      </c>
      <c r="Q2161" t="b">
        <f t="shared" si="100"/>
        <v>0</v>
      </c>
      <c r="R2161" t="b">
        <f t="shared" si="101"/>
        <v>0</v>
      </c>
    </row>
    <row r="2162" spans="1:18" x14ac:dyDescent="0.25">
      <c r="A2162" t="s">
        <v>4610</v>
      </c>
      <c r="B2162" t="s">
        <v>4670</v>
      </c>
      <c r="C2162" t="s">
        <v>5119</v>
      </c>
      <c r="D2162">
        <v>3.6489935514999998</v>
      </c>
      <c r="E2162">
        <v>6.4564045515000004</v>
      </c>
      <c r="F2162">
        <v>2.8074110000000001</v>
      </c>
      <c r="G2162">
        <v>-2.4694989999999999</v>
      </c>
      <c r="H2162">
        <v>0.33791199999999999</v>
      </c>
      <c r="I2162">
        <v>74</v>
      </c>
      <c r="J2162" t="s">
        <v>4440</v>
      </c>
      <c r="P2162" t="b">
        <f t="shared" si="99"/>
        <v>0</v>
      </c>
      <c r="Q2162" t="b">
        <f t="shared" si="100"/>
        <v>0</v>
      </c>
      <c r="R2162" t="b">
        <f t="shared" si="101"/>
        <v>0</v>
      </c>
    </row>
    <row r="2163" spans="1:18" x14ac:dyDescent="0.25">
      <c r="A2163" t="s">
        <v>5947</v>
      </c>
      <c r="B2163" t="s">
        <v>6266</v>
      </c>
      <c r="C2163" t="s">
        <v>6553</v>
      </c>
      <c r="D2163">
        <v>2.7554313502999999</v>
      </c>
      <c r="E2163">
        <v>5.7076513502999999</v>
      </c>
      <c r="F2163">
        <v>2.9522200000000001</v>
      </c>
      <c r="G2163">
        <v>-2.4524759999999999</v>
      </c>
      <c r="H2163">
        <v>0.49974400000000002</v>
      </c>
      <c r="I2163">
        <v>148</v>
      </c>
      <c r="J2163" t="s">
        <v>4440</v>
      </c>
      <c r="P2163" t="b">
        <f t="shared" si="99"/>
        <v>0</v>
      </c>
      <c r="Q2163" t="b">
        <f t="shared" si="100"/>
        <v>0</v>
      </c>
      <c r="R2163" t="b">
        <f t="shared" si="101"/>
        <v>0</v>
      </c>
    </row>
    <row r="2164" spans="1:18" x14ac:dyDescent="0.25">
      <c r="A2164" t="s">
        <v>5682</v>
      </c>
      <c r="B2164" t="s">
        <v>6001</v>
      </c>
      <c r="C2164" t="s">
        <v>6303</v>
      </c>
      <c r="D2164">
        <v>2.92883178339999</v>
      </c>
      <c r="E2164">
        <v>6.7758717833999897</v>
      </c>
      <c r="F2164">
        <v>3.8470399999999998</v>
      </c>
      <c r="G2164">
        <v>-1.492346</v>
      </c>
      <c r="H2164">
        <v>2.3546939999999998</v>
      </c>
      <c r="I2164">
        <v>136</v>
      </c>
      <c r="J2164" t="s">
        <v>4440</v>
      </c>
      <c r="P2164" t="b">
        <f t="shared" si="99"/>
        <v>0</v>
      </c>
      <c r="Q2164" t="b">
        <f t="shared" si="100"/>
        <v>0</v>
      </c>
      <c r="R2164" t="b">
        <f t="shared" si="101"/>
        <v>0</v>
      </c>
    </row>
    <row r="2165" spans="1:18" x14ac:dyDescent="0.25">
      <c r="A2165" t="s">
        <v>4789</v>
      </c>
      <c r="B2165" t="s">
        <v>5268</v>
      </c>
      <c r="C2165" t="s">
        <v>5269</v>
      </c>
      <c r="D2165">
        <v>2.9069971282999898</v>
      </c>
      <c r="E2165">
        <v>6.2619991282999896</v>
      </c>
      <c r="F2165">
        <v>3.3550019999999998</v>
      </c>
      <c r="G2165">
        <v>-0.96196800000000005</v>
      </c>
      <c r="H2165">
        <v>2.3930340000000001</v>
      </c>
      <c r="I2165">
        <v>160</v>
      </c>
      <c r="J2165" t="s">
        <v>4440</v>
      </c>
      <c r="P2165" t="b">
        <f t="shared" si="99"/>
        <v>0</v>
      </c>
      <c r="Q2165" t="b">
        <f t="shared" si="100"/>
        <v>0</v>
      </c>
      <c r="R2165" t="b">
        <f t="shared" si="101"/>
        <v>0</v>
      </c>
    </row>
    <row r="2166" spans="1:18" x14ac:dyDescent="0.25">
      <c r="A2166" t="s">
        <v>240</v>
      </c>
      <c r="B2166" t="s">
        <v>1707</v>
      </c>
      <c r="C2166" t="s">
        <v>3196</v>
      </c>
      <c r="D2166">
        <v>1.73874871399999</v>
      </c>
      <c r="E2166">
        <v>4.6166407139999999</v>
      </c>
      <c r="F2166">
        <v>2.8778920000000001</v>
      </c>
      <c r="G2166">
        <v>-1.1778</v>
      </c>
      <c r="H2166">
        <v>1.7000919999999999</v>
      </c>
      <c r="I2166">
        <v>90</v>
      </c>
      <c r="J2166" t="s">
        <v>4440</v>
      </c>
      <c r="P2166" t="b">
        <f t="shared" si="99"/>
        <v>0</v>
      </c>
      <c r="Q2166" t="b">
        <f t="shared" si="100"/>
        <v>0</v>
      </c>
      <c r="R2166" t="b">
        <f t="shared" si="101"/>
        <v>0</v>
      </c>
    </row>
    <row r="2167" spans="1:18" x14ac:dyDescent="0.25">
      <c r="A2167" t="s">
        <v>622</v>
      </c>
      <c r="B2167" t="s">
        <v>1847</v>
      </c>
      <c r="C2167" t="s">
        <v>3336</v>
      </c>
      <c r="D2167">
        <v>1.7479786106999899</v>
      </c>
      <c r="E2167">
        <v>4.6810636106999999</v>
      </c>
      <c r="F2167">
        <v>2.9330850000000002</v>
      </c>
      <c r="G2167">
        <v>-0.69687299999999996</v>
      </c>
      <c r="H2167">
        <v>2.2362120000000001</v>
      </c>
      <c r="I2167">
        <v>228</v>
      </c>
      <c r="J2167" t="s">
        <v>4440</v>
      </c>
      <c r="P2167" t="b">
        <f t="shared" si="99"/>
        <v>0</v>
      </c>
      <c r="Q2167" t="b">
        <f t="shared" si="100"/>
        <v>0</v>
      </c>
      <c r="R2167" t="b">
        <f t="shared" si="101"/>
        <v>0</v>
      </c>
    </row>
    <row r="2168" spans="1:18" x14ac:dyDescent="0.25">
      <c r="A2168" t="s">
        <v>1399</v>
      </c>
      <c r="B2168" t="s">
        <v>2069</v>
      </c>
      <c r="C2168" t="s">
        <v>3557</v>
      </c>
      <c r="D2168">
        <v>2.3771253051999999</v>
      </c>
      <c r="E2168">
        <v>6.5730083052000001</v>
      </c>
      <c r="F2168">
        <v>4.1958830000000003</v>
      </c>
      <c r="G2168">
        <v>-2.5669019999999998</v>
      </c>
      <c r="H2168">
        <v>1.628981</v>
      </c>
      <c r="I2168">
        <v>162</v>
      </c>
      <c r="J2168" t="s">
        <v>4440</v>
      </c>
      <c r="P2168" t="b">
        <f t="shared" si="99"/>
        <v>0</v>
      </c>
      <c r="Q2168" t="b">
        <f t="shared" si="100"/>
        <v>0</v>
      </c>
      <c r="R2168" t="b">
        <f t="shared" si="101"/>
        <v>0</v>
      </c>
    </row>
    <row r="2169" spans="1:18" x14ac:dyDescent="0.25">
      <c r="A2169" t="s">
        <v>4811</v>
      </c>
      <c r="B2169" t="s">
        <v>5502</v>
      </c>
      <c r="C2169" t="s">
        <v>5503</v>
      </c>
      <c r="D2169">
        <v>3.4738019171999999</v>
      </c>
      <c r="E2169">
        <v>6.2291719172000004</v>
      </c>
      <c r="F2169">
        <v>2.7553700000000001</v>
      </c>
      <c r="G2169">
        <v>-3.4053270000000002</v>
      </c>
      <c r="H2169">
        <v>-0.64995700000000001</v>
      </c>
      <c r="I2169">
        <v>296</v>
      </c>
      <c r="J2169" t="s">
        <v>4440</v>
      </c>
      <c r="P2169" t="b">
        <f t="shared" si="99"/>
        <v>0</v>
      </c>
      <c r="Q2169" t="b">
        <f t="shared" si="100"/>
        <v>0</v>
      </c>
      <c r="R2169" t="b">
        <f t="shared" si="101"/>
        <v>0</v>
      </c>
    </row>
    <row r="2170" spans="1:18" x14ac:dyDescent="0.25">
      <c r="A2170" t="s">
        <v>1370</v>
      </c>
      <c r="B2170" t="s">
        <v>1681</v>
      </c>
      <c r="C2170" t="s">
        <v>3170</v>
      </c>
      <c r="D2170">
        <v>2.8067317706999999</v>
      </c>
      <c r="E2170">
        <v>6.5987797707000002</v>
      </c>
      <c r="F2170">
        <v>3.7920479999999999</v>
      </c>
      <c r="G2170">
        <v>-1.664703</v>
      </c>
      <c r="H2170">
        <v>2.127345</v>
      </c>
      <c r="I2170">
        <v>236</v>
      </c>
      <c r="J2170" t="s">
        <v>4440</v>
      </c>
      <c r="P2170" t="b">
        <f t="shared" si="99"/>
        <v>0</v>
      </c>
      <c r="Q2170" t="b">
        <f t="shared" si="100"/>
        <v>0</v>
      </c>
      <c r="R2170" t="b">
        <f t="shared" si="101"/>
        <v>0</v>
      </c>
    </row>
  </sheetData>
  <autoFilter ref="P1:R2171" xr:uid="{6071CA9A-15D3-4618-8BA5-5D9035BE9546}"/>
  <sortState xmlns:xlrd2="http://schemas.microsoft.com/office/spreadsheetml/2017/richdata2" ref="A2:J2170">
    <sortCondition ref="B1:B2170"/>
  </sortState>
  <mergeCells count="3">
    <mergeCell ref="M1:N1"/>
    <mergeCell ref="M3:N3"/>
    <mergeCell ref="M8:N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A7C1D-9132-4F28-A8C6-A3336E43FC84}">
  <sheetPr>
    <tabColor theme="3"/>
  </sheetPr>
  <dimension ref="A1:BH46"/>
  <sheetViews>
    <sheetView zoomScale="85" zoomScaleNormal="85" workbookViewId="0">
      <selection activeCell="A3" sqref="A3:AF3"/>
    </sheetView>
  </sheetViews>
  <sheetFormatPr defaultRowHeight="15" x14ac:dyDescent="0.25"/>
  <cols>
    <col min="1" max="1" width="16.42578125" customWidth="1"/>
    <col min="2" max="2" width="40.7109375" customWidth="1"/>
    <col min="3" max="3" width="21.7109375" customWidth="1"/>
    <col min="4" max="10" width="11" customWidth="1"/>
    <col min="13" max="14" width="11" customWidth="1"/>
    <col min="17" max="18" width="11" customWidth="1"/>
    <col min="21" max="22" width="11" customWidth="1"/>
    <col min="25" max="26" width="11" customWidth="1"/>
    <col min="29" max="30" width="11" customWidth="1"/>
    <col min="33" max="34" width="11" customWidth="1"/>
    <col min="35" max="35" width="9.140625" style="12"/>
    <col min="36" max="36" width="13.42578125" customWidth="1"/>
    <col min="38" max="38" width="13.42578125" customWidth="1"/>
    <col min="40" max="40" width="13.42578125" customWidth="1"/>
    <col min="42" max="42" width="13.42578125" customWidth="1"/>
    <col min="44" max="44" width="13.42578125" customWidth="1"/>
    <col min="46" max="46" width="13.42578125" customWidth="1"/>
    <col min="48" max="48" width="9.140625" style="12"/>
    <col min="49" max="49" width="16.42578125" customWidth="1"/>
    <col min="50" max="50" width="34" customWidth="1"/>
    <col min="51" max="51" width="16.42578125" customWidth="1"/>
    <col min="52" max="52" width="9.140625" style="12"/>
    <col min="56" max="56" width="9.140625" style="12"/>
    <col min="57" max="58" width="12.5703125" customWidth="1"/>
    <col min="59" max="60" width="15.28515625" customWidth="1"/>
  </cols>
  <sheetData>
    <row r="1" spans="1:60" x14ac:dyDescent="0.25">
      <c r="A1" s="55" t="s">
        <v>5978</v>
      </c>
      <c r="B1" s="65" t="s">
        <v>5987</v>
      </c>
      <c r="C1" s="65" t="s">
        <v>5994</v>
      </c>
      <c r="D1" s="59" t="s">
        <v>5979</v>
      </c>
      <c r="E1" s="60"/>
      <c r="F1" s="60"/>
      <c r="G1" s="60"/>
      <c r="H1" s="67"/>
      <c r="I1" s="59" t="s">
        <v>5980</v>
      </c>
      <c r="J1" s="60"/>
      <c r="K1" s="60"/>
      <c r="L1" s="67"/>
      <c r="M1" s="59" t="s">
        <v>5981</v>
      </c>
      <c r="N1" s="60"/>
      <c r="O1" s="60"/>
      <c r="P1" s="67"/>
      <c r="Q1" s="59" t="s">
        <v>5982</v>
      </c>
      <c r="R1" s="60"/>
      <c r="S1" s="60"/>
      <c r="T1" s="67"/>
      <c r="U1" s="59" t="s">
        <v>5983</v>
      </c>
      <c r="V1" s="60"/>
      <c r="W1" s="60"/>
      <c r="X1" s="67"/>
      <c r="Y1" s="59" t="s">
        <v>5984</v>
      </c>
      <c r="Z1" s="60"/>
      <c r="AA1" s="60"/>
      <c r="AB1" s="67"/>
      <c r="AC1" s="59" t="s">
        <v>5985</v>
      </c>
      <c r="AD1" s="60"/>
      <c r="AE1" s="60"/>
      <c r="AF1" s="67"/>
      <c r="AG1" s="65" t="s">
        <v>3</v>
      </c>
      <c r="AH1" s="65" t="s">
        <v>5986</v>
      </c>
      <c r="AJ1" s="65" t="s">
        <v>5988</v>
      </c>
      <c r="AK1" s="65" t="s">
        <v>5986</v>
      </c>
      <c r="AL1" s="65" t="s">
        <v>5989</v>
      </c>
      <c r="AM1" s="65" t="s">
        <v>5986</v>
      </c>
      <c r="AN1" s="65" t="s">
        <v>5990</v>
      </c>
      <c r="AO1" s="65" t="s">
        <v>5986</v>
      </c>
      <c r="AP1" s="65" t="s">
        <v>5991</v>
      </c>
      <c r="AQ1" s="65" t="s">
        <v>5986</v>
      </c>
      <c r="AR1" s="65" t="s">
        <v>5992</v>
      </c>
      <c r="AS1" s="65" t="s">
        <v>5986</v>
      </c>
      <c r="AT1" s="65" t="s">
        <v>5993</v>
      </c>
      <c r="AU1" s="65" t="s">
        <v>5986</v>
      </c>
      <c r="AV1" s="16"/>
      <c r="AW1" s="63" t="s">
        <v>6606</v>
      </c>
      <c r="AX1" s="63" t="s">
        <v>6605</v>
      </c>
      <c r="AY1" s="63" t="s">
        <v>6610</v>
      </c>
      <c r="BA1" s="65" t="s">
        <v>6600</v>
      </c>
      <c r="BB1" s="65" t="s">
        <v>6599</v>
      </c>
      <c r="BC1" s="65" t="s">
        <v>6598</v>
      </c>
      <c r="BE1" s="65" t="s">
        <v>4</v>
      </c>
      <c r="BF1" s="65" t="s">
        <v>5</v>
      </c>
      <c r="BG1" s="57" t="s">
        <v>6601</v>
      </c>
      <c r="BH1" s="55"/>
    </row>
    <row r="2" spans="1:60" x14ac:dyDescent="0.25">
      <c r="A2" s="56"/>
      <c r="B2" s="66"/>
      <c r="C2" s="66"/>
      <c r="D2" s="8" t="s">
        <v>1</v>
      </c>
      <c r="E2" s="9" t="s">
        <v>2</v>
      </c>
      <c r="F2" s="9" t="s">
        <v>3</v>
      </c>
      <c r="G2" s="9" t="s">
        <v>4</v>
      </c>
      <c r="H2" s="10" t="s">
        <v>5</v>
      </c>
      <c r="I2" s="8" t="s">
        <v>4</v>
      </c>
      <c r="J2" s="10" t="s">
        <v>5</v>
      </c>
      <c r="K2" s="20" t="s">
        <v>6583</v>
      </c>
      <c r="L2" s="21" t="s">
        <v>6584</v>
      </c>
      <c r="M2" s="9" t="s">
        <v>4</v>
      </c>
      <c r="N2" s="10" t="s">
        <v>5</v>
      </c>
      <c r="O2" s="20" t="s">
        <v>6583</v>
      </c>
      <c r="P2" s="21" t="s">
        <v>6584</v>
      </c>
      <c r="Q2" s="8" t="s">
        <v>4</v>
      </c>
      <c r="R2" s="10" t="s">
        <v>5</v>
      </c>
      <c r="S2" s="20" t="s">
        <v>6583</v>
      </c>
      <c r="T2" s="21" t="s">
        <v>6584</v>
      </c>
      <c r="U2" s="8" t="s">
        <v>4</v>
      </c>
      <c r="V2" s="10" t="s">
        <v>5</v>
      </c>
      <c r="W2" s="20" t="s">
        <v>6583</v>
      </c>
      <c r="X2" s="21" t="s">
        <v>6584</v>
      </c>
      <c r="Y2" s="8" t="s">
        <v>4</v>
      </c>
      <c r="Z2" s="10" t="s">
        <v>5</v>
      </c>
      <c r="AA2" s="20" t="s">
        <v>6583</v>
      </c>
      <c r="AB2" s="21" t="s">
        <v>6584</v>
      </c>
      <c r="AC2" s="8" t="s">
        <v>4</v>
      </c>
      <c r="AD2" s="10" t="s">
        <v>5</v>
      </c>
      <c r="AE2" s="20" t="s">
        <v>6583</v>
      </c>
      <c r="AF2" s="21" t="s">
        <v>6584</v>
      </c>
      <c r="AG2" s="66"/>
      <c r="AH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16"/>
      <c r="AW2" s="63"/>
      <c r="AX2" s="63"/>
      <c r="AY2" s="63"/>
      <c r="BA2" s="66"/>
      <c r="BB2" s="66"/>
      <c r="BC2" s="66"/>
      <c r="BE2" s="66"/>
      <c r="BF2" s="66"/>
      <c r="BG2" s="8" t="s">
        <v>6604</v>
      </c>
      <c r="BH2" s="10" t="s">
        <v>6603</v>
      </c>
    </row>
    <row r="3" spans="1:60" ht="15" customHeight="1" x14ac:dyDescent="0.25">
      <c r="A3" s="6" t="s">
        <v>225</v>
      </c>
      <c r="B3" s="7" t="s">
        <v>1898</v>
      </c>
      <c r="C3" s="11" t="s">
        <v>3387</v>
      </c>
      <c r="D3" s="17">
        <v>3.6714694653999902</v>
      </c>
      <c r="E3" s="15">
        <v>5.7614644653999996</v>
      </c>
      <c r="F3" s="15">
        <v>2.089995</v>
      </c>
      <c r="G3" s="15">
        <v>-2.1822360000000001</v>
      </c>
      <c r="H3" s="14">
        <v>-9.2241000000000004E-2</v>
      </c>
      <c r="I3" s="5">
        <v>-6.5288581729999997</v>
      </c>
      <c r="J3" s="6">
        <v>-2.9484095039999998</v>
      </c>
      <c r="K3" t="s">
        <v>6782</v>
      </c>
      <c r="L3" t="e" vm="200">
        <v>#VALUE!</v>
      </c>
      <c r="M3" s="5">
        <v>-5.8165998050000001</v>
      </c>
      <c r="N3" s="6">
        <v>-2.9121911319999998</v>
      </c>
      <c r="O3" s="19" t="s">
        <v>6783</v>
      </c>
      <c r="P3" t="e" vm="189">
        <v>#VALUE!</v>
      </c>
      <c r="Q3" s="5">
        <v>-5.2673105044000001</v>
      </c>
      <c r="R3" s="6">
        <v>-2.429896297</v>
      </c>
      <c r="S3" t="s">
        <v>6784</v>
      </c>
      <c r="T3" t="e" vm="190">
        <v>#VALUE!</v>
      </c>
      <c r="U3" s="5">
        <v>-5.2696234730000002</v>
      </c>
      <c r="V3" s="6">
        <v>-2.318601675</v>
      </c>
      <c r="W3" s="19" t="s">
        <v>6785</v>
      </c>
      <c r="X3" t="e" vm="191">
        <v>#VALUE!</v>
      </c>
      <c r="Y3" s="5">
        <v>-6.7885637660000002</v>
      </c>
      <c r="Z3" s="6">
        <v>-3.17842746</v>
      </c>
      <c r="AA3" s="27" t="s">
        <v>6786</v>
      </c>
      <c r="AB3" t="e" vm="192">
        <v>#VALUE!</v>
      </c>
      <c r="AC3" s="5">
        <v>-5.8082459049999997</v>
      </c>
      <c r="AD3" s="6">
        <v>-2.44124345</v>
      </c>
      <c r="AE3" t="s">
        <v>6787</v>
      </c>
      <c r="AF3" t="e" vm="193">
        <v>#VALUE!</v>
      </c>
      <c r="AG3" s="7">
        <f>MIN(J3,N3,R3,V3,Z3,AD3)-MAX(I3,M3,Q3,U3,Y3,AC3)</f>
        <v>2.0888830444000002</v>
      </c>
      <c r="AH3" s="7">
        <f>ABS(AG3-$F3)</f>
        <v>1.1119555999998809E-3</v>
      </c>
      <c r="AJ3" s="7">
        <f>ABS(J3-I3)</f>
        <v>3.5804486689999999</v>
      </c>
      <c r="AK3" s="7">
        <f>ABS(AJ3-'MOF vs Ligand (Sextuple)'!$F3)</f>
        <v>1.4904536689999999</v>
      </c>
      <c r="AL3" s="7">
        <f>ABS(N3-M3)</f>
        <v>2.9044086730000003</v>
      </c>
      <c r="AM3" s="7">
        <f>ABS(AL3-'MOF vs Ligand (Sextuple)'!$F3)</f>
        <v>0.81441367300000023</v>
      </c>
      <c r="AN3" s="7">
        <f>ABS(R3-Q3)</f>
        <v>2.8374142074000002</v>
      </c>
      <c r="AO3" s="7">
        <f>ABS(AN3-'MOF vs Ligand (Sextuple)'!$F3)</f>
        <v>0.74741920740000012</v>
      </c>
      <c r="AP3" s="7">
        <f>ABS(V3-U3)</f>
        <v>2.9510217980000002</v>
      </c>
      <c r="AQ3" s="7">
        <f>ABS(AP3-'MOF vs Ligand (Sextuple)'!$F3)</f>
        <v>0.86102679800000015</v>
      </c>
      <c r="AR3" s="7">
        <f>ABS(Z3-Y3)</f>
        <v>3.6101363060000002</v>
      </c>
      <c r="AS3" s="7">
        <f>ABS(AR3-'MOF vs Ligand (Sextuple)'!$F3)</f>
        <v>1.5201413060000002</v>
      </c>
      <c r="AT3" s="7">
        <f>ABS(AD3-AC3)</f>
        <v>3.3670024549999997</v>
      </c>
      <c r="AU3" s="7">
        <f>ABS(AT3-'MOF vs Ligand (Sextuple)'!$F3)</f>
        <v>1.2770074549999997</v>
      </c>
      <c r="AW3" s="37" t="s">
        <v>6608</v>
      </c>
      <c r="AX3" s="37" t="s">
        <v>6609</v>
      </c>
      <c r="AY3" s="37" t="s">
        <v>6595</v>
      </c>
      <c r="BA3" s="7">
        <f>IF((-$D3) &gt; Hybrids!$M$7, 1, 0)</f>
        <v>0</v>
      </c>
      <c r="BB3" s="7">
        <f>IF((-$D3) &gt; Hybrids!$M$6, 1, 0)</f>
        <v>0</v>
      </c>
      <c r="BC3" s="7">
        <f>IF(($D3*-1) &gt; Hybrids!$M$5, 1, 0)</f>
        <v>1</v>
      </c>
      <c r="BE3" s="7">
        <f>MAX(I3,M3,Q3,U3,Y3,AC3)</f>
        <v>-5.2673105044000001</v>
      </c>
      <c r="BF3" s="7">
        <f>MIN(J3,N3,R3,V3,Z3,AD3)</f>
        <v>-3.17842746</v>
      </c>
      <c r="BG3" s="5">
        <f>ABS(BE3-(E3*-1))</f>
        <v>0.49415396099999942</v>
      </c>
      <c r="BH3" s="6">
        <f>ABS(BF3-(D3*-1))</f>
        <v>0.49304200539999021</v>
      </c>
    </row>
    <row r="4" spans="1:60" s="12" customFormat="1" x14ac:dyDescent="0.25"/>
    <row r="5" spans="1:60" x14ac:dyDescent="0.25">
      <c r="AW5" s="40"/>
      <c r="AX5" s="40"/>
      <c r="AY5" s="40"/>
    </row>
    <row r="6" spans="1:60" x14ac:dyDescent="0.25">
      <c r="AW6" s="40"/>
      <c r="AX6" s="40"/>
      <c r="AY6" s="40"/>
    </row>
    <row r="7" spans="1:60" x14ac:dyDescent="0.25">
      <c r="AW7" s="40"/>
      <c r="AX7" s="40"/>
      <c r="AY7" s="40"/>
    </row>
    <row r="8" spans="1:60" x14ac:dyDescent="0.25">
      <c r="AW8" s="40"/>
      <c r="AX8" s="40"/>
      <c r="AY8" s="40"/>
    </row>
    <row r="9" spans="1:60" x14ac:dyDescent="0.25">
      <c r="AW9" s="40"/>
      <c r="AX9" s="40"/>
      <c r="AY9" s="40"/>
    </row>
    <row r="10" spans="1:60" x14ac:dyDescent="0.25">
      <c r="AW10" s="40"/>
      <c r="AX10" s="40"/>
      <c r="AY10" s="40"/>
    </row>
    <row r="12" spans="1:60" x14ac:dyDescent="0.25">
      <c r="AW12" s="40"/>
      <c r="AX12" s="40"/>
      <c r="AY12" s="40"/>
    </row>
    <row r="13" spans="1:60" x14ac:dyDescent="0.25">
      <c r="AW13" s="40"/>
      <c r="AX13" s="40"/>
      <c r="AY13" s="40"/>
    </row>
    <row r="14" spans="1:60" x14ac:dyDescent="0.25">
      <c r="AW14" s="40"/>
      <c r="AX14" s="40"/>
      <c r="AY14" s="40"/>
    </row>
    <row r="15" spans="1:60" x14ac:dyDescent="0.25">
      <c r="AW15" s="40"/>
      <c r="AX15" s="40"/>
      <c r="AY15" s="40"/>
    </row>
    <row r="16" spans="1:60" x14ac:dyDescent="0.25">
      <c r="AW16" s="40"/>
      <c r="AX16" s="40"/>
      <c r="AY16" s="40"/>
    </row>
    <row r="17" spans="49:51" x14ac:dyDescent="0.25">
      <c r="AW17" s="40"/>
      <c r="AX17" s="40"/>
      <c r="AY17" s="40"/>
    </row>
    <row r="18" spans="49:51" x14ac:dyDescent="0.25">
      <c r="AW18" s="40"/>
      <c r="AX18" s="40"/>
      <c r="AY18" s="40"/>
    </row>
    <row r="19" spans="49:51" x14ac:dyDescent="0.25">
      <c r="AW19" s="40"/>
      <c r="AX19" s="40"/>
      <c r="AY19" s="40"/>
    </row>
    <row r="20" spans="49:51" x14ac:dyDescent="0.25">
      <c r="AW20" s="40"/>
      <c r="AX20" s="40"/>
      <c r="AY20" s="40"/>
    </row>
    <row r="21" spans="49:51" x14ac:dyDescent="0.25">
      <c r="AW21" s="40"/>
      <c r="AX21" s="40"/>
      <c r="AY21" s="40"/>
    </row>
    <row r="22" spans="49:51" x14ac:dyDescent="0.25">
      <c r="AW22" s="40"/>
      <c r="AX22" s="40"/>
      <c r="AY22" s="40"/>
    </row>
    <row r="23" spans="49:51" x14ac:dyDescent="0.25">
      <c r="AW23" s="40"/>
      <c r="AX23" s="40"/>
      <c r="AY23" s="40"/>
    </row>
    <row r="24" spans="49:51" x14ac:dyDescent="0.25">
      <c r="AW24" s="40"/>
      <c r="AX24" s="40"/>
      <c r="AY24" s="40"/>
    </row>
    <row r="26" spans="49:51" x14ac:dyDescent="0.25">
      <c r="AW26" s="40"/>
      <c r="AX26" s="40"/>
      <c r="AY26" s="40"/>
    </row>
    <row r="27" spans="49:51" x14ac:dyDescent="0.25">
      <c r="AW27" s="40"/>
      <c r="AX27" s="40"/>
      <c r="AY27" s="40"/>
    </row>
    <row r="28" spans="49:51" x14ac:dyDescent="0.25">
      <c r="AW28" s="40"/>
      <c r="AX28" s="40"/>
      <c r="AY28" s="40"/>
    </row>
    <row r="29" spans="49:51" x14ac:dyDescent="0.25">
      <c r="AW29" s="40"/>
      <c r="AX29" s="40"/>
      <c r="AY29" s="40"/>
    </row>
    <row r="30" spans="49:51" x14ac:dyDescent="0.25">
      <c r="AW30" s="40"/>
      <c r="AX30" s="40"/>
      <c r="AY30" s="40"/>
    </row>
    <row r="31" spans="49:51" x14ac:dyDescent="0.25">
      <c r="AW31" s="40"/>
      <c r="AX31" s="40"/>
      <c r="AY31" s="40"/>
    </row>
    <row r="32" spans="49:51" x14ac:dyDescent="0.25">
      <c r="AW32" s="40"/>
      <c r="AX32" s="40"/>
      <c r="AY32" s="40"/>
    </row>
    <row r="33" spans="49:51" x14ac:dyDescent="0.25">
      <c r="AW33" s="40"/>
      <c r="AX33" s="40"/>
      <c r="AY33" s="40"/>
    </row>
    <row r="34" spans="49:51" x14ac:dyDescent="0.25">
      <c r="AW34" s="40"/>
      <c r="AX34" s="40"/>
      <c r="AY34" s="40"/>
    </row>
    <row r="35" spans="49:51" x14ac:dyDescent="0.25">
      <c r="AW35" s="40"/>
      <c r="AX35" s="40"/>
      <c r="AY35" s="40"/>
    </row>
    <row r="36" spans="49:51" x14ac:dyDescent="0.25">
      <c r="AW36" s="40"/>
      <c r="AX36" s="40"/>
      <c r="AY36" s="40"/>
    </row>
    <row r="37" spans="49:51" x14ac:dyDescent="0.25">
      <c r="AW37" s="40"/>
      <c r="AX37" s="40"/>
      <c r="AY37" s="40"/>
    </row>
    <row r="38" spans="49:51" x14ac:dyDescent="0.25">
      <c r="AW38" s="40"/>
      <c r="AX38" s="40"/>
      <c r="AY38" s="40"/>
    </row>
    <row r="39" spans="49:51" x14ac:dyDescent="0.25">
      <c r="AW39" s="40"/>
      <c r="AX39" s="40"/>
      <c r="AY39" s="40"/>
    </row>
    <row r="40" spans="49:51" x14ac:dyDescent="0.25">
      <c r="AW40" s="40"/>
      <c r="AX40" s="40"/>
      <c r="AY40" s="40"/>
    </row>
    <row r="41" spans="49:51" x14ac:dyDescent="0.25">
      <c r="AW41" s="40"/>
      <c r="AX41" s="40"/>
      <c r="AY41" s="40"/>
    </row>
    <row r="42" spans="49:51" x14ac:dyDescent="0.25">
      <c r="AW42" s="40"/>
      <c r="AX42" s="40"/>
      <c r="AY42" s="40"/>
    </row>
    <row r="43" spans="49:51" x14ac:dyDescent="0.25">
      <c r="AW43" s="40"/>
      <c r="AX43" s="40"/>
      <c r="AY43" s="40"/>
    </row>
    <row r="44" spans="49:51" x14ac:dyDescent="0.25">
      <c r="AW44" s="40"/>
      <c r="AX44" s="40"/>
      <c r="AY44" s="40"/>
    </row>
    <row r="45" spans="49:51" x14ac:dyDescent="0.25">
      <c r="AW45" s="40"/>
      <c r="AX45" s="40"/>
      <c r="AY45" s="40"/>
    </row>
    <row r="46" spans="49:51" x14ac:dyDescent="0.25">
      <c r="AW46" s="40"/>
      <c r="AX46" s="40"/>
      <c r="AY46" s="40"/>
    </row>
  </sheetData>
  <mergeCells count="33">
    <mergeCell ref="BF1:BF2"/>
    <mergeCell ref="BG1:BH1"/>
    <mergeCell ref="AW1:AW2"/>
    <mergeCell ref="AX1:AX2"/>
    <mergeCell ref="AY1:AY2"/>
    <mergeCell ref="BC1:BC2"/>
    <mergeCell ref="BE1:BE2"/>
    <mergeCell ref="BB1:BB2"/>
    <mergeCell ref="BA1:BA2"/>
    <mergeCell ref="AP1:AP2"/>
    <mergeCell ref="AO1:AO2"/>
    <mergeCell ref="AN1:AN2"/>
    <mergeCell ref="AM1:AM2"/>
    <mergeCell ref="AC1:AF1"/>
    <mergeCell ref="AL1:AL2"/>
    <mergeCell ref="AK1:AK2"/>
    <mergeCell ref="AJ1:AJ2"/>
    <mergeCell ref="AG1:AG2"/>
    <mergeCell ref="AH1:AH2"/>
    <mergeCell ref="AU1:AU2"/>
    <mergeCell ref="AT1:AT2"/>
    <mergeCell ref="AS1:AS2"/>
    <mergeCell ref="AR1:AR2"/>
    <mergeCell ref="AQ1:AQ2"/>
    <mergeCell ref="Y1:AB1"/>
    <mergeCell ref="U1:X1"/>
    <mergeCell ref="Q1:T1"/>
    <mergeCell ref="A1:A2"/>
    <mergeCell ref="B1:B2"/>
    <mergeCell ref="C1:C2"/>
    <mergeCell ref="D1:H1"/>
    <mergeCell ref="M1:P1"/>
    <mergeCell ref="I1:L1"/>
  </mergeCells>
  <conditionalFormatting sqref="AC3 Y3 U3 Q3 M3 I3">
    <cfRule type="top10" dxfId="29" priority="26" rank="1"/>
  </conditionalFormatting>
  <conditionalFormatting sqref="AD3 Z3 V3 R3 N3 J3">
    <cfRule type="top10" dxfId="28" priority="25" bottom="1" rank="1"/>
  </conditionalFormatting>
  <conditionalFormatting sqref="AH3">
    <cfRule type="cellIs" dxfId="27" priority="183" operator="greaterThan">
      <formula>1</formula>
    </cfRule>
    <cfRule type="cellIs" dxfId="26" priority="184" operator="greaterThan">
      <formula>0.5</formula>
    </cfRule>
    <cfRule type="cellIs" dxfId="25" priority="185" operator="greaterThan">
      <formula>0.3</formula>
    </cfRule>
    <cfRule type="cellIs" dxfId="24" priority="186" operator="greaterThan">
      <formula>0.2</formula>
    </cfRule>
  </conditionalFormatting>
  <conditionalFormatting sqref="AK3">
    <cfRule type="cellIs" dxfId="23" priority="21" operator="greaterThan">
      <formula>1</formula>
    </cfRule>
    <cfRule type="cellIs" dxfId="22" priority="22" operator="greaterThan">
      <formula>0.5</formula>
    </cfRule>
    <cfRule type="cellIs" dxfId="21" priority="23" operator="greaterThan">
      <formula>0.3</formula>
    </cfRule>
    <cfRule type="cellIs" dxfId="20" priority="24" operator="greaterThan">
      <formula>0.2</formula>
    </cfRule>
  </conditionalFormatting>
  <conditionalFormatting sqref="AM3">
    <cfRule type="cellIs" dxfId="19" priority="17" operator="greaterThan">
      <formula>1</formula>
    </cfRule>
    <cfRule type="cellIs" dxfId="18" priority="18" operator="greaterThan">
      <formula>0.5</formula>
    </cfRule>
    <cfRule type="cellIs" dxfId="17" priority="19" operator="greaterThan">
      <formula>0.3</formula>
    </cfRule>
    <cfRule type="cellIs" dxfId="16" priority="20" operator="greaterThan">
      <formula>0.2</formula>
    </cfRule>
  </conditionalFormatting>
  <conditionalFormatting sqref="AO3">
    <cfRule type="cellIs" dxfId="15" priority="13" operator="greaterThan">
      <formula>1</formula>
    </cfRule>
    <cfRule type="cellIs" dxfId="14" priority="14" operator="greaterThan">
      <formula>0.5</formula>
    </cfRule>
    <cfRule type="cellIs" dxfId="13" priority="15" operator="greaterThan">
      <formula>0.3</formula>
    </cfRule>
    <cfRule type="cellIs" dxfId="12" priority="16" operator="greaterThan">
      <formula>0.2</formula>
    </cfRule>
  </conditionalFormatting>
  <conditionalFormatting sqref="AQ3">
    <cfRule type="cellIs" dxfId="11" priority="9" operator="greaterThan">
      <formula>1</formula>
    </cfRule>
    <cfRule type="cellIs" dxfId="10" priority="10" operator="greaterThan">
      <formula>0.5</formula>
    </cfRule>
    <cfRule type="cellIs" dxfId="9" priority="11" operator="greaterThan">
      <formula>0.3</formula>
    </cfRule>
    <cfRule type="cellIs" dxfId="8" priority="12" operator="greaterThan">
      <formula>0.2</formula>
    </cfRule>
  </conditionalFormatting>
  <conditionalFormatting sqref="AS3">
    <cfRule type="cellIs" dxfId="7" priority="5" operator="greaterThan">
      <formula>1</formula>
    </cfRule>
    <cfRule type="cellIs" dxfId="6" priority="6" operator="greaterThan">
      <formula>0.5</formula>
    </cfRule>
    <cfRule type="cellIs" dxfId="5" priority="7" operator="greaterThan">
      <formula>0.3</formula>
    </cfRule>
    <cfRule type="cellIs" dxfId="4" priority="8" operator="greaterThan">
      <formula>0.2</formula>
    </cfRule>
  </conditionalFormatting>
  <conditionalFormatting sqref="AU3">
    <cfRule type="cellIs" dxfId="3" priority="1" operator="greaterThan">
      <formula>1</formula>
    </cfRule>
    <cfRule type="cellIs" dxfId="2" priority="2" operator="greaterThan">
      <formula>0.5</formula>
    </cfRule>
    <cfRule type="cellIs" dxfId="1" priority="3" operator="greaterThan">
      <formula>0.3</formula>
    </cfRule>
    <cfRule type="cellIs" dxfId="0" priority="4" operator="greaterThan">
      <formula>0.2</formula>
    </cfRule>
  </conditionalFormatting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22831-2305-4AD9-820D-690FD6A48B14}">
  <dimension ref="A1:C94"/>
  <sheetViews>
    <sheetView zoomScale="90" zoomScaleNormal="90" workbookViewId="0">
      <selection activeCell="B1" sqref="B1"/>
    </sheetView>
  </sheetViews>
  <sheetFormatPr defaultRowHeight="15" x14ac:dyDescent="0.25"/>
  <sheetData>
    <row r="1" spans="1:3" x14ac:dyDescent="0.25">
      <c r="A1" t="s">
        <v>4470</v>
      </c>
      <c r="B1">
        <f>COUNTIF(Hybrids!$C$2:$C$2170,"*"&amp;A1&amp;"*")</f>
        <v>880</v>
      </c>
      <c r="C1">
        <f>(B1/2169)*100</f>
        <v>40.57169202397418</v>
      </c>
    </row>
    <row r="2" spans="1:3" x14ac:dyDescent="0.25">
      <c r="A2" t="s">
        <v>4472</v>
      </c>
      <c r="B2">
        <f>COUNTIF(Hybrids!$C$2:$C$2170,"*"&amp;A2&amp;"*")</f>
        <v>864</v>
      </c>
      <c r="C2">
        <f t="shared" ref="C2:C65" si="0">(B2/2169)*100</f>
        <v>39.834024896265561</v>
      </c>
    </row>
    <row r="3" spans="1:3" x14ac:dyDescent="0.25">
      <c r="A3" t="s">
        <v>4466</v>
      </c>
      <c r="B3">
        <f>COUNTIF(Hybrids!$C$2:$C$2170,"*"&amp;A3&amp;"*")</f>
        <v>407</v>
      </c>
      <c r="C3">
        <f t="shared" si="0"/>
        <v>18.76440756108806</v>
      </c>
    </row>
    <row r="4" spans="1:3" x14ac:dyDescent="0.25">
      <c r="A4" t="s">
        <v>4506</v>
      </c>
      <c r="B4">
        <f>COUNTIF(Hybrids!$C$2:$C$2170,"*"&amp;A4&amp;"*")</f>
        <v>275</v>
      </c>
      <c r="C4">
        <f t="shared" si="0"/>
        <v>12.678653757491931</v>
      </c>
    </row>
    <row r="5" spans="1:3" x14ac:dyDescent="0.25">
      <c r="A5" t="s">
        <v>4501</v>
      </c>
      <c r="B5">
        <f>COUNTIF(Hybrids!$C$2:$C$2170,"*"&amp;A5&amp;"*")</f>
        <v>176</v>
      </c>
      <c r="C5">
        <f t="shared" si="0"/>
        <v>8.1143384047948359</v>
      </c>
    </row>
    <row r="6" spans="1:3" x14ac:dyDescent="0.25">
      <c r="A6" t="s">
        <v>4469</v>
      </c>
      <c r="B6">
        <f>COUNTIF(Hybrids!$C$2:$C$2170,"*"&amp;A6&amp;"*")</f>
        <v>141</v>
      </c>
      <c r="C6">
        <f t="shared" si="0"/>
        <v>6.5006915629322277</v>
      </c>
    </row>
    <row r="7" spans="1:3" x14ac:dyDescent="0.25">
      <c r="A7" t="s">
        <v>4468</v>
      </c>
      <c r="B7">
        <f>COUNTIF(Hybrids!$C$2:$C$2170,"*"&amp;A7&amp;"*")</f>
        <v>87</v>
      </c>
      <c r="C7">
        <f t="shared" si="0"/>
        <v>4.0110650069156293</v>
      </c>
    </row>
    <row r="8" spans="1:3" x14ac:dyDescent="0.25">
      <c r="A8" t="s">
        <v>4475</v>
      </c>
      <c r="B8">
        <f>COUNTIF(Hybrids!$C$2:$C$2170,"*"&amp;A8&amp;"*")</f>
        <v>85</v>
      </c>
      <c r="C8">
        <f t="shared" si="0"/>
        <v>3.9188566159520515</v>
      </c>
    </row>
    <row r="9" spans="1:3" x14ac:dyDescent="0.25">
      <c r="A9" t="s">
        <v>4471</v>
      </c>
      <c r="B9">
        <f>COUNTIF(Hybrids!$C$2:$C$2170,"*"&amp;A9&amp;"*")</f>
        <v>79</v>
      </c>
      <c r="C9">
        <f t="shared" si="0"/>
        <v>3.642231443061319</v>
      </c>
    </row>
    <row r="10" spans="1:3" x14ac:dyDescent="0.25">
      <c r="A10" t="s">
        <v>4496</v>
      </c>
      <c r="B10">
        <f>COUNTIF(Hybrids!$C$2:$C$2170,"*"&amp;A10&amp;"*")</f>
        <v>63</v>
      </c>
      <c r="C10">
        <f t="shared" si="0"/>
        <v>2.904564315352697</v>
      </c>
    </row>
    <row r="11" spans="1:3" x14ac:dyDescent="0.25">
      <c r="A11" t="s">
        <v>4467</v>
      </c>
      <c r="B11">
        <f>COUNTIF(Hybrids!$C$2:$C$2170,"*"&amp;A11&amp;"*")</f>
        <v>46</v>
      </c>
      <c r="C11">
        <f t="shared" si="0"/>
        <v>2.1207929921622868</v>
      </c>
    </row>
    <row r="12" spans="1:3" x14ac:dyDescent="0.25">
      <c r="A12" t="s">
        <v>4491</v>
      </c>
      <c r="B12">
        <f>COUNTIF(Hybrids!$C$2:$C$2170,"*"&amp;A12&amp;"*")</f>
        <v>40</v>
      </c>
      <c r="C12">
        <f t="shared" si="0"/>
        <v>1.8441678192715538</v>
      </c>
    </row>
    <row r="13" spans="1:3" x14ac:dyDescent="0.25">
      <c r="A13" t="s">
        <v>4498</v>
      </c>
      <c r="B13">
        <f>COUNTIF(Hybrids!$C$2:$C$2170,"*"&amp;A13&amp;"*")</f>
        <v>30</v>
      </c>
      <c r="C13">
        <f t="shared" si="0"/>
        <v>1.3831258644536653</v>
      </c>
    </row>
    <row r="14" spans="1:3" x14ac:dyDescent="0.25">
      <c r="A14" t="s">
        <v>4474</v>
      </c>
      <c r="B14">
        <f>COUNTIF(Hybrids!$C$2:$C$2170,"*"&amp;A14&amp;"*")</f>
        <v>29</v>
      </c>
      <c r="C14">
        <f t="shared" si="0"/>
        <v>1.3370216689718764</v>
      </c>
    </row>
    <row r="15" spans="1:3" x14ac:dyDescent="0.25">
      <c r="A15" t="s">
        <v>4505</v>
      </c>
      <c r="B15">
        <f>COUNTIF(Hybrids!$C$2:$C$2170,"*"&amp;A15&amp;"*")</f>
        <v>25</v>
      </c>
      <c r="C15">
        <f t="shared" si="0"/>
        <v>1.1526048870447212</v>
      </c>
    </row>
    <row r="16" spans="1:3" x14ac:dyDescent="0.25">
      <c r="A16" t="s">
        <v>4477</v>
      </c>
      <c r="B16">
        <f>COUNTIF(Hybrids!$C$2:$C$2170,"*"&amp;A16&amp;"*")</f>
        <v>16</v>
      </c>
      <c r="C16">
        <f t="shared" si="0"/>
        <v>0.73766712770862142</v>
      </c>
    </row>
    <row r="17" spans="1:3" x14ac:dyDescent="0.25">
      <c r="A17" t="s">
        <v>4481</v>
      </c>
      <c r="B17">
        <f>COUNTIF(Hybrids!$C$2:$C$2170,"*"&amp;A17&amp;"*")</f>
        <v>16</v>
      </c>
      <c r="C17">
        <f t="shared" si="0"/>
        <v>0.73766712770862142</v>
      </c>
    </row>
    <row r="18" spans="1:3" x14ac:dyDescent="0.25">
      <c r="A18" t="s">
        <v>4500</v>
      </c>
      <c r="B18">
        <f>COUNTIF(Hybrids!$C$2:$C$2170,"*"&amp;A18&amp;"*")</f>
        <v>15</v>
      </c>
      <c r="C18">
        <f t="shared" si="0"/>
        <v>0.69156293222683263</v>
      </c>
    </row>
    <row r="19" spans="1:3" x14ac:dyDescent="0.25">
      <c r="A19" t="s">
        <v>4480</v>
      </c>
      <c r="B19">
        <f>COUNTIF(Hybrids!$C$2:$C$2170,"*"&amp;A19&amp;"*")</f>
        <v>15</v>
      </c>
      <c r="C19">
        <f t="shared" si="0"/>
        <v>0.69156293222683263</v>
      </c>
    </row>
    <row r="20" spans="1:3" x14ac:dyDescent="0.25">
      <c r="A20" t="s">
        <v>4487</v>
      </c>
      <c r="B20">
        <f>COUNTIF(Hybrids!$C$2:$C$2170,"*"&amp;A20&amp;"*")</f>
        <v>15</v>
      </c>
      <c r="C20">
        <f t="shared" si="0"/>
        <v>0.69156293222683263</v>
      </c>
    </row>
    <row r="21" spans="1:3" x14ac:dyDescent="0.25">
      <c r="A21" t="s">
        <v>4473</v>
      </c>
      <c r="B21">
        <f>COUNTIF(Hybrids!$C$2:$C$2170,"*"&amp;A21&amp;"*")</f>
        <v>14</v>
      </c>
      <c r="C21">
        <f t="shared" si="0"/>
        <v>0.64545873674504373</v>
      </c>
    </row>
    <row r="22" spans="1:3" x14ac:dyDescent="0.25">
      <c r="A22" t="s">
        <v>4483</v>
      </c>
      <c r="B22">
        <f>COUNTIF(Hybrids!$C$2:$C$2170,"*"&amp;A22&amp;"*")</f>
        <v>12</v>
      </c>
      <c r="C22">
        <f t="shared" si="0"/>
        <v>0.55325034578146615</v>
      </c>
    </row>
    <row r="23" spans="1:3" x14ac:dyDescent="0.25">
      <c r="A23" t="s">
        <v>4492</v>
      </c>
      <c r="B23">
        <f>COUNTIF(Hybrids!$C$2:$C$2170,"*"&amp;A23&amp;"*")</f>
        <v>11</v>
      </c>
      <c r="C23">
        <f t="shared" si="0"/>
        <v>0.50714615029967725</v>
      </c>
    </row>
    <row r="24" spans="1:3" x14ac:dyDescent="0.25">
      <c r="A24" t="s">
        <v>4478</v>
      </c>
      <c r="B24">
        <f>COUNTIF(Hybrids!$C$2:$C$2170,"*"&amp;A24&amp;"*")</f>
        <v>9</v>
      </c>
      <c r="C24">
        <f t="shared" si="0"/>
        <v>0.41493775933609961</v>
      </c>
    </row>
    <row r="25" spans="1:3" x14ac:dyDescent="0.25">
      <c r="A25" t="s">
        <v>4510</v>
      </c>
      <c r="B25">
        <f>COUNTIF(Hybrids!$C$2:$C$2170,"*"&amp;A25&amp;"*")</f>
        <v>9</v>
      </c>
      <c r="C25">
        <f t="shared" si="0"/>
        <v>0.41493775933609961</v>
      </c>
    </row>
    <row r="26" spans="1:3" x14ac:dyDescent="0.25">
      <c r="A26" t="s">
        <v>4494</v>
      </c>
      <c r="B26">
        <f>COUNTIF(Hybrids!$C$2:$C$2170,"*"&amp;A26&amp;"*")</f>
        <v>9</v>
      </c>
      <c r="C26">
        <f t="shared" si="0"/>
        <v>0.41493775933609961</v>
      </c>
    </row>
    <row r="27" spans="1:3" x14ac:dyDescent="0.25">
      <c r="A27" t="s">
        <v>4485</v>
      </c>
      <c r="B27">
        <f>COUNTIF(Hybrids!$C$2:$C$2170,"*"&amp;A27&amp;"*")</f>
        <v>9</v>
      </c>
      <c r="C27">
        <f t="shared" si="0"/>
        <v>0.41493775933609961</v>
      </c>
    </row>
    <row r="28" spans="1:3" x14ac:dyDescent="0.25">
      <c r="A28" t="s">
        <v>4479</v>
      </c>
      <c r="B28">
        <f>COUNTIF(Hybrids!$C$2:$C$2170,"*"&amp;A28&amp;"*")</f>
        <v>8</v>
      </c>
      <c r="C28">
        <f t="shared" si="0"/>
        <v>0.36883356385431071</v>
      </c>
    </row>
    <row r="29" spans="1:3" x14ac:dyDescent="0.25">
      <c r="A29" t="s">
        <v>4507</v>
      </c>
      <c r="B29">
        <f>COUNTIF(Hybrids!$C$2:$C$2170,"*"&amp;A29&amp;"*")</f>
        <v>8</v>
      </c>
      <c r="C29">
        <f t="shared" si="0"/>
        <v>0.36883356385431071</v>
      </c>
    </row>
    <row r="30" spans="1:3" x14ac:dyDescent="0.25">
      <c r="A30" t="s">
        <v>4495</v>
      </c>
      <c r="B30">
        <f>COUNTIF(Hybrids!$C$2:$C$2170,"*"&amp;A30&amp;"*")</f>
        <v>8</v>
      </c>
      <c r="C30">
        <f t="shared" si="0"/>
        <v>0.36883356385431071</v>
      </c>
    </row>
    <row r="31" spans="1:3" x14ac:dyDescent="0.25">
      <c r="A31" t="s">
        <v>4484</v>
      </c>
      <c r="B31">
        <f>COUNTIF(Hybrids!$C$2:$C$2170,"*"&amp;A31&amp;"*")</f>
        <v>7</v>
      </c>
      <c r="C31">
        <f t="shared" si="0"/>
        <v>0.32272936837252186</v>
      </c>
    </row>
    <row r="32" spans="1:3" x14ac:dyDescent="0.25">
      <c r="A32" t="s">
        <v>4490</v>
      </c>
      <c r="B32">
        <f>COUNTIF(Hybrids!$C$2:$C$2170,"*"&amp;A32&amp;"*")</f>
        <v>7</v>
      </c>
      <c r="C32">
        <f t="shared" si="0"/>
        <v>0.32272936837252186</v>
      </c>
    </row>
    <row r="33" spans="1:3" x14ac:dyDescent="0.25">
      <c r="A33" t="s">
        <v>4497</v>
      </c>
      <c r="B33">
        <f>COUNTIF(Hybrids!$C$2:$C$2170,"*"&amp;A33&amp;"*")</f>
        <v>7</v>
      </c>
      <c r="C33">
        <f t="shared" si="0"/>
        <v>0.32272936837252186</v>
      </c>
    </row>
    <row r="34" spans="1:3" x14ac:dyDescent="0.25">
      <c r="A34" t="s">
        <v>4509</v>
      </c>
      <c r="B34">
        <f>COUNTIF(Hybrids!$C$2:$C$2170,"*"&amp;A34&amp;"*")</f>
        <v>6</v>
      </c>
      <c r="C34">
        <f t="shared" si="0"/>
        <v>0.27662517289073307</v>
      </c>
    </row>
    <row r="35" spans="1:3" x14ac:dyDescent="0.25">
      <c r="A35" t="s">
        <v>4519</v>
      </c>
      <c r="B35">
        <f>COUNTIF(Hybrids!$C$2:$C$2170,"*"&amp;A35&amp;"*")</f>
        <v>6</v>
      </c>
      <c r="C35">
        <f t="shared" si="0"/>
        <v>0.27662517289073307</v>
      </c>
    </row>
    <row r="36" spans="1:3" x14ac:dyDescent="0.25">
      <c r="A36" t="s">
        <v>4499</v>
      </c>
      <c r="B36">
        <f>COUNTIF(Hybrids!$C$2:$C$2170,"*"&amp;A36&amp;"*")</f>
        <v>6</v>
      </c>
      <c r="C36">
        <f t="shared" si="0"/>
        <v>0.27662517289073307</v>
      </c>
    </row>
    <row r="37" spans="1:3" x14ac:dyDescent="0.25">
      <c r="A37" t="s">
        <v>4502</v>
      </c>
      <c r="B37">
        <f>COUNTIF(Hybrids!$C$2:$C$2170,"*"&amp;A37&amp;"*")</f>
        <v>5</v>
      </c>
      <c r="C37">
        <f t="shared" si="0"/>
        <v>0.23052097740894423</v>
      </c>
    </row>
    <row r="38" spans="1:3" x14ac:dyDescent="0.25">
      <c r="A38" t="s">
        <v>4476</v>
      </c>
      <c r="B38">
        <f>COUNTIF(Hybrids!$C$2:$C$2170,"*"&amp;A38&amp;"*")</f>
        <v>5</v>
      </c>
      <c r="C38">
        <f t="shared" si="0"/>
        <v>0.23052097740894423</v>
      </c>
    </row>
    <row r="39" spans="1:3" x14ac:dyDescent="0.25">
      <c r="A39" t="s">
        <v>4488</v>
      </c>
      <c r="B39">
        <f>COUNTIF(Hybrids!$C$2:$C$2170,"*"&amp;A39&amp;"*")</f>
        <v>5</v>
      </c>
      <c r="C39">
        <f t="shared" si="0"/>
        <v>0.23052097740894423</v>
      </c>
    </row>
    <row r="40" spans="1:3" x14ac:dyDescent="0.25">
      <c r="A40" t="s">
        <v>4489</v>
      </c>
      <c r="B40">
        <f>COUNTIF(Hybrids!$C$2:$C$2170,"*"&amp;A40&amp;"*")</f>
        <v>5</v>
      </c>
      <c r="C40">
        <f t="shared" si="0"/>
        <v>0.23052097740894423</v>
      </c>
    </row>
    <row r="41" spans="1:3" x14ac:dyDescent="0.25">
      <c r="A41" t="s">
        <v>4508</v>
      </c>
      <c r="B41">
        <f>COUNTIF(Hybrids!$C$2:$C$2170,"*"&amp;A41&amp;"*")</f>
        <v>5</v>
      </c>
      <c r="C41">
        <f t="shared" si="0"/>
        <v>0.23052097740894423</v>
      </c>
    </row>
    <row r="42" spans="1:3" x14ac:dyDescent="0.25">
      <c r="A42" t="s">
        <v>4503</v>
      </c>
      <c r="B42">
        <f>COUNTIF(Hybrids!$C$2:$C$2170,"*"&amp;A42&amp;"*")</f>
        <v>5</v>
      </c>
      <c r="C42">
        <f t="shared" si="0"/>
        <v>0.23052097740894423</v>
      </c>
    </row>
    <row r="43" spans="1:3" x14ac:dyDescent="0.25">
      <c r="A43" t="s">
        <v>4486</v>
      </c>
      <c r="B43">
        <f>COUNTIF(Hybrids!$C$2:$C$2170,"*"&amp;A43&amp;"*")</f>
        <v>4</v>
      </c>
      <c r="C43">
        <f t="shared" si="0"/>
        <v>0.18441678192715535</v>
      </c>
    </row>
    <row r="44" spans="1:3" x14ac:dyDescent="0.25">
      <c r="A44" t="s">
        <v>4482</v>
      </c>
      <c r="B44">
        <f>COUNTIF(Hybrids!$C$2:$C$2170,"*"&amp;A44&amp;"*")</f>
        <v>3</v>
      </c>
      <c r="C44">
        <f t="shared" si="0"/>
        <v>0.13831258644536654</v>
      </c>
    </row>
    <row r="45" spans="1:3" x14ac:dyDescent="0.25">
      <c r="A45" t="s">
        <v>4518</v>
      </c>
      <c r="B45">
        <f>COUNTIF(Hybrids!$C$2:$C$2170,"*"&amp;A45&amp;"*")</f>
        <v>3</v>
      </c>
      <c r="C45">
        <f t="shared" si="0"/>
        <v>0.13831258644536654</v>
      </c>
    </row>
    <row r="46" spans="1:3" x14ac:dyDescent="0.25">
      <c r="A46" t="s">
        <v>4493</v>
      </c>
      <c r="B46">
        <f>COUNTIF(Hybrids!$C$2:$C$2170,"*"&amp;A46&amp;"*")</f>
        <v>2</v>
      </c>
      <c r="C46">
        <f t="shared" si="0"/>
        <v>9.2208390963577677E-2</v>
      </c>
    </row>
    <row r="47" spans="1:3" x14ac:dyDescent="0.25">
      <c r="A47" t="s">
        <v>4504</v>
      </c>
      <c r="B47">
        <f>COUNTIF(Hybrids!$C$2:$C$2170,"*"&amp;A47&amp;"*")</f>
        <v>2</v>
      </c>
      <c r="C47">
        <f t="shared" si="0"/>
        <v>9.2208390963577677E-2</v>
      </c>
    </row>
    <row r="48" spans="1:3" x14ac:dyDescent="0.25">
      <c r="A48" t="s">
        <v>4513</v>
      </c>
      <c r="B48">
        <f>COUNTIF(Hybrids!$C$2:$C$2170,"*"&amp;A48&amp;"*")</f>
        <v>2</v>
      </c>
      <c r="C48">
        <f t="shared" si="0"/>
        <v>9.2208390963577677E-2</v>
      </c>
    </row>
    <row r="49" spans="1:3" x14ac:dyDescent="0.25">
      <c r="A49" t="s">
        <v>4515</v>
      </c>
      <c r="B49">
        <f>COUNTIF(Hybrids!$C$2:$C$2170,"*"&amp;A49&amp;"*")</f>
        <v>2</v>
      </c>
      <c r="C49">
        <f t="shared" si="0"/>
        <v>9.2208390963577677E-2</v>
      </c>
    </row>
    <row r="50" spans="1:3" x14ac:dyDescent="0.25">
      <c r="A50" t="s">
        <v>4516</v>
      </c>
      <c r="B50">
        <f>COUNTIF(Hybrids!$C$2:$C$2170,"*"&amp;A50&amp;"*")</f>
        <v>2</v>
      </c>
      <c r="C50">
        <f t="shared" si="0"/>
        <v>9.2208390963577677E-2</v>
      </c>
    </row>
    <row r="51" spans="1:3" x14ac:dyDescent="0.25">
      <c r="A51" t="s">
        <v>4530</v>
      </c>
      <c r="B51">
        <f>COUNTIF(Hybrids!$C$2:$C$2170,"*"&amp;A51&amp;"*")</f>
        <v>2</v>
      </c>
      <c r="C51">
        <f t="shared" si="0"/>
        <v>9.2208390963577677E-2</v>
      </c>
    </row>
    <row r="52" spans="1:3" x14ac:dyDescent="0.25">
      <c r="A52" t="s">
        <v>4538</v>
      </c>
      <c r="B52">
        <f>COUNTIF(Hybrids!$C$2:$C$2170,"*"&amp;A52&amp;"*")</f>
        <v>2</v>
      </c>
      <c r="C52">
        <f t="shared" si="0"/>
        <v>9.2208390963577677E-2</v>
      </c>
    </row>
    <row r="53" spans="1:3" x14ac:dyDescent="0.25">
      <c r="A53" t="s">
        <v>4552</v>
      </c>
      <c r="B53">
        <f>COUNTIF(Hybrids!$C$2:$C$2170,"*"&amp;A53&amp;"*")</f>
        <v>2</v>
      </c>
      <c r="C53">
        <f t="shared" si="0"/>
        <v>9.2208390963577677E-2</v>
      </c>
    </row>
    <row r="54" spans="1:3" x14ac:dyDescent="0.25">
      <c r="A54" t="s">
        <v>4558</v>
      </c>
      <c r="B54">
        <f>COUNTIF(Hybrids!$C$2:$C$2170,"*"&amp;A54&amp;"*")</f>
        <v>2</v>
      </c>
      <c r="C54">
        <f t="shared" si="0"/>
        <v>9.2208390963577677E-2</v>
      </c>
    </row>
    <row r="55" spans="1:3" x14ac:dyDescent="0.25">
      <c r="A55" t="s">
        <v>4559</v>
      </c>
      <c r="B55">
        <f>COUNTIF(Hybrids!$C$2:$C$2170,"*"&amp;A55&amp;"*")</f>
        <v>2</v>
      </c>
      <c r="C55">
        <f t="shared" si="0"/>
        <v>9.2208390963577677E-2</v>
      </c>
    </row>
    <row r="56" spans="1:3" x14ac:dyDescent="0.25">
      <c r="A56" t="s">
        <v>4511</v>
      </c>
      <c r="B56">
        <f>COUNTIF(Hybrids!$C$2:$C$2170,"*"&amp;A56&amp;"*")</f>
        <v>1</v>
      </c>
      <c r="C56">
        <f t="shared" si="0"/>
        <v>4.6104195481788839E-2</v>
      </c>
    </row>
    <row r="57" spans="1:3" x14ac:dyDescent="0.25">
      <c r="A57" t="s">
        <v>4512</v>
      </c>
      <c r="B57">
        <f>COUNTIF(Hybrids!$C$2:$C$2170,"*"&amp;A57&amp;"*")</f>
        <v>1</v>
      </c>
      <c r="C57">
        <f t="shared" si="0"/>
        <v>4.6104195481788839E-2</v>
      </c>
    </row>
    <row r="58" spans="1:3" x14ac:dyDescent="0.25">
      <c r="A58" t="s">
        <v>4514</v>
      </c>
      <c r="B58">
        <f>COUNTIF(Hybrids!$C$2:$C$2170,"*"&amp;A58&amp;"*")</f>
        <v>1</v>
      </c>
      <c r="C58">
        <f t="shared" si="0"/>
        <v>4.6104195481788839E-2</v>
      </c>
    </row>
    <row r="59" spans="1:3" x14ac:dyDescent="0.25">
      <c r="A59" t="s">
        <v>4555</v>
      </c>
      <c r="B59">
        <f>COUNTIF(Hybrids!$C$2:$C$2170,"*"&amp;A59&amp;"*")</f>
        <v>1</v>
      </c>
      <c r="C59">
        <f t="shared" si="0"/>
        <v>4.6104195481788839E-2</v>
      </c>
    </row>
    <row r="60" spans="1:3" x14ac:dyDescent="0.25">
      <c r="A60" t="s">
        <v>4517</v>
      </c>
      <c r="B60">
        <f>COUNTIF(Hybrids!$C$2:$C$2170,"*"&amp;A60&amp;"*")</f>
        <v>1</v>
      </c>
      <c r="C60">
        <f t="shared" si="0"/>
        <v>4.6104195481788839E-2</v>
      </c>
    </row>
    <row r="61" spans="1:3" x14ac:dyDescent="0.25">
      <c r="A61" t="s">
        <v>4546</v>
      </c>
      <c r="B61">
        <f>COUNTIF(Hybrids!$C$2:$C$2170,"*"&amp;A61&amp;"*")</f>
        <v>1</v>
      </c>
      <c r="C61">
        <f t="shared" si="0"/>
        <v>4.6104195481788839E-2</v>
      </c>
    </row>
    <row r="62" spans="1:3" x14ac:dyDescent="0.25">
      <c r="A62" t="s">
        <v>4520</v>
      </c>
      <c r="B62">
        <f>COUNTIF(Hybrids!$C$2:$C$2170,"*"&amp;A62&amp;"*")</f>
        <v>0</v>
      </c>
      <c r="C62">
        <f t="shared" si="0"/>
        <v>0</v>
      </c>
    </row>
    <row r="63" spans="1:3" x14ac:dyDescent="0.25">
      <c r="A63" t="s">
        <v>4521</v>
      </c>
      <c r="B63">
        <f>COUNTIF(Hybrids!$C$2:$C$2170,"*"&amp;A63&amp;"*")</f>
        <v>0</v>
      </c>
      <c r="C63">
        <f t="shared" si="0"/>
        <v>0</v>
      </c>
    </row>
    <row r="64" spans="1:3" x14ac:dyDescent="0.25">
      <c r="A64" t="s">
        <v>4522</v>
      </c>
      <c r="B64">
        <f>COUNTIF(Hybrids!$C$2:$C$2170,"*"&amp;A64&amp;"*")</f>
        <v>0</v>
      </c>
      <c r="C64">
        <f t="shared" si="0"/>
        <v>0</v>
      </c>
    </row>
    <row r="65" spans="1:3" x14ac:dyDescent="0.25">
      <c r="A65" t="s">
        <v>4523</v>
      </c>
      <c r="B65">
        <f>COUNTIF(Hybrids!$C$2:$C$2170,"*"&amp;A65&amp;"*")</f>
        <v>0</v>
      </c>
      <c r="C65">
        <f t="shared" si="0"/>
        <v>0</v>
      </c>
    </row>
    <row r="66" spans="1:3" x14ac:dyDescent="0.25">
      <c r="A66" t="s">
        <v>4524</v>
      </c>
      <c r="B66">
        <f>COUNTIF(Hybrids!$C$2:$C$2170,"*"&amp;A66&amp;"*")</f>
        <v>0</v>
      </c>
      <c r="C66">
        <f t="shared" ref="C66:C94" si="1">(B66/2169)*100</f>
        <v>0</v>
      </c>
    </row>
    <row r="67" spans="1:3" x14ac:dyDescent="0.25">
      <c r="A67" t="s">
        <v>4525</v>
      </c>
      <c r="B67">
        <f>COUNTIF(Hybrids!$C$2:$C$2170,"*"&amp;A67&amp;"*")</f>
        <v>0</v>
      </c>
      <c r="C67">
        <f t="shared" si="1"/>
        <v>0</v>
      </c>
    </row>
    <row r="68" spans="1:3" x14ac:dyDescent="0.25">
      <c r="A68" t="s">
        <v>4526</v>
      </c>
      <c r="B68">
        <f>COUNTIF(Hybrids!$C$2:$C$2170,"*"&amp;A68&amp;"*")</f>
        <v>0</v>
      </c>
      <c r="C68">
        <f t="shared" si="1"/>
        <v>0</v>
      </c>
    </row>
    <row r="69" spans="1:3" x14ac:dyDescent="0.25">
      <c r="A69" t="s">
        <v>4527</v>
      </c>
      <c r="B69">
        <f>COUNTIF(Hybrids!$C$2:$C$2170,"*"&amp;A69&amp;"*")</f>
        <v>0</v>
      </c>
      <c r="C69">
        <f t="shared" si="1"/>
        <v>0</v>
      </c>
    </row>
    <row r="70" spans="1:3" x14ac:dyDescent="0.25">
      <c r="A70" t="s">
        <v>4528</v>
      </c>
      <c r="B70">
        <f>COUNTIF(Hybrids!$C$2:$C$2170,"*"&amp;A70&amp;"*")</f>
        <v>0</v>
      </c>
      <c r="C70">
        <f t="shared" si="1"/>
        <v>0</v>
      </c>
    </row>
    <row r="71" spans="1:3" x14ac:dyDescent="0.25">
      <c r="A71" t="s">
        <v>4529</v>
      </c>
      <c r="B71">
        <f>COUNTIF(Hybrids!$C$2:$C$2170,"*"&amp;A71&amp;"*")</f>
        <v>0</v>
      </c>
      <c r="C71">
        <f t="shared" si="1"/>
        <v>0</v>
      </c>
    </row>
    <row r="72" spans="1:3" x14ac:dyDescent="0.25">
      <c r="A72" t="s">
        <v>4531</v>
      </c>
      <c r="B72">
        <f>COUNTIF(Hybrids!$C$2:$C$2170,"*"&amp;A72&amp;"*")</f>
        <v>0</v>
      </c>
      <c r="C72">
        <f t="shared" si="1"/>
        <v>0</v>
      </c>
    </row>
    <row r="73" spans="1:3" x14ac:dyDescent="0.25">
      <c r="A73" t="s">
        <v>4532</v>
      </c>
      <c r="B73">
        <f>COUNTIF(Hybrids!$C$2:$C$2170,"*"&amp;A73&amp;"*")</f>
        <v>0</v>
      </c>
      <c r="C73">
        <f t="shared" si="1"/>
        <v>0</v>
      </c>
    </row>
    <row r="74" spans="1:3" x14ac:dyDescent="0.25">
      <c r="A74" t="s">
        <v>4533</v>
      </c>
      <c r="B74">
        <f>COUNTIF(Hybrids!$C$2:$C$2170,"*"&amp;A74&amp;"*")</f>
        <v>0</v>
      </c>
      <c r="C74">
        <f t="shared" si="1"/>
        <v>0</v>
      </c>
    </row>
    <row r="75" spans="1:3" x14ac:dyDescent="0.25">
      <c r="A75" t="s">
        <v>4534</v>
      </c>
      <c r="B75">
        <f>COUNTIF(Hybrids!$C$2:$C$2170,"*"&amp;A75&amp;"*")</f>
        <v>0</v>
      </c>
      <c r="C75">
        <f t="shared" si="1"/>
        <v>0</v>
      </c>
    </row>
    <row r="76" spans="1:3" x14ac:dyDescent="0.25">
      <c r="A76" t="s">
        <v>4535</v>
      </c>
      <c r="B76">
        <f>COUNTIF(Hybrids!$C$2:$C$2170,"*"&amp;A76&amp;"*")</f>
        <v>0</v>
      </c>
      <c r="C76">
        <f t="shared" si="1"/>
        <v>0</v>
      </c>
    </row>
    <row r="77" spans="1:3" x14ac:dyDescent="0.25">
      <c r="A77" t="s">
        <v>4536</v>
      </c>
      <c r="B77">
        <f>COUNTIF(Hybrids!$C$2:$C$2170,"*"&amp;A77&amp;"*")</f>
        <v>0</v>
      </c>
      <c r="C77">
        <f t="shared" si="1"/>
        <v>0</v>
      </c>
    </row>
    <row r="78" spans="1:3" x14ac:dyDescent="0.25">
      <c r="A78" t="s">
        <v>4537</v>
      </c>
      <c r="B78">
        <f>COUNTIF(Hybrids!$C$2:$C$2170,"*"&amp;A78&amp;"*")</f>
        <v>0</v>
      </c>
      <c r="C78">
        <f t="shared" si="1"/>
        <v>0</v>
      </c>
    </row>
    <row r="79" spans="1:3" x14ac:dyDescent="0.25">
      <c r="A79" t="s">
        <v>4539</v>
      </c>
      <c r="B79">
        <f>COUNTIF(Hybrids!$C$2:$C$2170,"*"&amp;A79&amp;"*")</f>
        <v>0</v>
      </c>
      <c r="C79">
        <f t="shared" si="1"/>
        <v>0</v>
      </c>
    </row>
    <row r="80" spans="1:3" x14ac:dyDescent="0.25">
      <c r="A80" t="s">
        <v>4540</v>
      </c>
      <c r="B80">
        <f>COUNTIF(Hybrids!$C$2:$C$2170,"*"&amp;A80&amp;"*")</f>
        <v>0</v>
      </c>
      <c r="C80">
        <f t="shared" si="1"/>
        <v>0</v>
      </c>
    </row>
    <row r="81" spans="1:3" x14ac:dyDescent="0.25">
      <c r="A81" t="s">
        <v>4541</v>
      </c>
      <c r="B81">
        <f>COUNTIF(Hybrids!$C$2:$C$2170,"*"&amp;A81&amp;"*")</f>
        <v>0</v>
      </c>
      <c r="C81">
        <f t="shared" si="1"/>
        <v>0</v>
      </c>
    </row>
    <row r="82" spans="1:3" x14ac:dyDescent="0.25">
      <c r="A82" t="s">
        <v>4542</v>
      </c>
      <c r="B82">
        <f>COUNTIF(Hybrids!$C$2:$C$2170,"*"&amp;A82&amp;"*")</f>
        <v>0</v>
      </c>
      <c r="C82">
        <f t="shared" si="1"/>
        <v>0</v>
      </c>
    </row>
    <row r="83" spans="1:3" x14ac:dyDescent="0.25">
      <c r="A83" t="s">
        <v>4543</v>
      </c>
      <c r="B83">
        <f>COUNTIF(Hybrids!$C$2:$C$2170,"*"&amp;A83&amp;"*")</f>
        <v>0</v>
      </c>
      <c r="C83">
        <f t="shared" si="1"/>
        <v>0</v>
      </c>
    </row>
    <row r="84" spans="1:3" x14ac:dyDescent="0.25">
      <c r="A84" t="s">
        <v>4544</v>
      </c>
      <c r="B84">
        <f>COUNTIF(Hybrids!$C$2:$C$2170,"*"&amp;A84&amp;"*")</f>
        <v>0</v>
      </c>
      <c r="C84">
        <f t="shared" si="1"/>
        <v>0</v>
      </c>
    </row>
    <row r="85" spans="1:3" x14ac:dyDescent="0.25">
      <c r="A85" t="s">
        <v>4545</v>
      </c>
      <c r="B85">
        <f>COUNTIF(Hybrids!$C$2:$C$2170,"*"&amp;A85&amp;"*")</f>
        <v>0</v>
      </c>
      <c r="C85">
        <f t="shared" si="1"/>
        <v>0</v>
      </c>
    </row>
    <row r="86" spans="1:3" x14ac:dyDescent="0.25">
      <c r="A86" t="s">
        <v>4547</v>
      </c>
      <c r="B86">
        <f>COUNTIF(Hybrids!$C$2:$C$2170,"*"&amp;A86&amp;"*")</f>
        <v>0</v>
      </c>
      <c r="C86">
        <f t="shared" si="1"/>
        <v>0</v>
      </c>
    </row>
    <row r="87" spans="1:3" x14ac:dyDescent="0.25">
      <c r="A87" t="s">
        <v>4548</v>
      </c>
      <c r="B87">
        <f>COUNTIF(Hybrids!$C$2:$C$2170,"*"&amp;A87&amp;"*")</f>
        <v>0</v>
      </c>
      <c r="C87">
        <f t="shared" si="1"/>
        <v>0</v>
      </c>
    </row>
    <row r="88" spans="1:3" x14ac:dyDescent="0.25">
      <c r="A88" t="s">
        <v>4549</v>
      </c>
      <c r="B88">
        <f>COUNTIF(Hybrids!$C$2:$C$2170,"*"&amp;A88&amp;"*")</f>
        <v>0</v>
      </c>
      <c r="C88">
        <f t="shared" si="1"/>
        <v>0</v>
      </c>
    </row>
    <row r="89" spans="1:3" x14ac:dyDescent="0.25">
      <c r="A89" t="s">
        <v>4550</v>
      </c>
      <c r="B89">
        <f>COUNTIF(Hybrids!$C$2:$C$2170,"*"&amp;A89&amp;"*")</f>
        <v>0</v>
      </c>
      <c r="C89">
        <f t="shared" si="1"/>
        <v>0</v>
      </c>
    </row>
    <row r="90" spans="1:3" x14ac:dyDescent="0.25">
      <c r="A90" t="s">
        <v>4551</v>
      </c>
      <c r="B90">
        <f>COUNTIF(Hybrids!$C$2:$C$2170,"*"&amp;A90&amp;"*")</f>
        <v>0</v>
      </c>
      <c r="C90">
        <f t="shared" si="1"/>
        <v>0</v>
      </c>
    </row>
    <row r="91" spans="1:3" x14ac:dyDescent="0.25">
      <c r="A91" t="s">
        <v>4553</v>
      </c>
      <c r="B91">
        <f>COUNTIF(Hybrids!$C$2:$C$2170,"*"&amp;A91&amp;"*")</f>
        <v>0</v>
      </c>
      <c r="C91">
        <f t="shared" si="1"/>
        <v>0</v>
      </c>
    </row>
    <row r="92" spans="1:3" x14ac:dyDescent="0.25">
      <c r="A92" t="s">
        <v>4554</v>
      </c>
      <c r="B92">
        <f>COUNTIF(Hybrids!$C$2:$C$2170,"*"&amp;A92&amp;"*")</f>
        <v>0</v>
      </c>
      <c r="C92">
        <f t="shared" si="1"/>
        <v>0</v>
      </c>
    </row>
    <row r="93" spans="1:3" x14ac:dyDescent="0.25">
      <c r="A93" t="s">
        <v>4556</v>
      </c>
      <c r="B93">
        <f>COUNTIF(Hybrids!$C$2:$C$2170,"*"&amp;A93&amp;"*")</f>
        <v>0</v>
      </c>
      <c r="C93">
        <f t="shared" si="1"/>
        <v>0</v>
      </c>
    </row>
    <row r="94" spans="1:3" x14ac:dyDescent="0.25">
      <c r="A94" t="s">
        <v>4557</v>
      </c>
      <c r="B94">
        <f>COUNTIF(Hybrids!$C$2:$C$2170,"*"&amp;A94&amp;"*")</f>
        <v>0</v>
      </c>
      <c r="C94">
        <f t="shared" si="1"/>
        <v>0</v>
      </c>
    </row>
  </sheetData>
  <sortState xmlns:xlrd2="http://schemas.microsoft.com/office/spreadsheetml/2017/richdata2" ref="A1:C94">
    <sortCondition descending="1" ref="B1:B94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8B30D-4D01-4F28-A30A-CF64AD0DFAEB}">
  <dimension ref="A1:AV114"/>
  <sheetViews>
    <sheetView tabSelected="1" topLeftCell="D43" zoomScale="70" zoomScaleNormal="70" workbookViewId="0">
      <selection activeCell="AK110" sqref="AK110"/>
    </sheetView>
  </sheetViews>
  <sheetFormatPr defaultRowHeight="15" x14ac:dyDescent="0.25"/>
  <cols>
    <col min="1" max="1" width="16.42578125" style="5" customWidth="1"/>
    <col min="2" max="2" width="40.7109375" style="5" customWidth="1"/>
    <col min="3" max="3" width="39" style="5" customWidth="1"/>
    <col min="4" max="4" width="11" style="5" customWidth="1"/>
    <col min="5" max="8" width="11" customWidth="1"/>
    <col min="9" max="9" width="11" style="5" customWidth="1"/>
    <col min="10" max="10" width="11" customWidth="1"/>
    <col min="11" max="11" width="21.42578125" style="5" customWidth="1"/>
    <col min="12" max="12" width="9.140625" style="18"/>
    <col min="13" max="13" width="11" style="5" customWidth="1"/>
    <col min="14" max="14" width="11" customWidth="1"/>
    <col min="15" max="15" width="9.140625" style="5"/>
    <col min="17" max="17" width="11" style="5" customWidth="1"/>
    <col min="18" max="18" width="11" customWidth="1"/>
    <col min="19" max="19" width="9.140625" style="5"/>
    <col min="21" max="21" width="11" style="5" customWidth="1"/>
    <col min="22" max="22" width="11" customWidth="1"/>
    <col min="23" max="23" width="9.140625" style="5"/>
    <col min="25" max="25" width="11" style="5" customWidth="1"/>
    <col min="26" max="26" width="11" customWidth="1"/>
    <col min="27" max="27" width="9.140625" style="5"/>
    <col min="29" max="29" width="11" style="5" customWidth="1"/>
    <col min="30" max="30" width="11" customWidth="1"/>
    <col min="31" max="31" width="11" style="5" customWidth="1"/>
    <col min="32" max="32" width="11" style="6" customWidth="1"/>
    <col min="33" max="33" width="9.140625" style="39"/>
    <col min="36" max="36" width="9.140625" style="39"/>
    <col min="37" max="37" width="24.140625" style="5" customWidth="1"/>
    <col min="38" max="38" width="37.85546875" style="5" customWidth="1"/>
    <col min="39" max="39" width="16.42578125" style="7" customWidth="1"/>
    <col min="40" max="40" width="9.140625" style="39"/>
    <col min="43" max="44" width="15.28515625" customWidth="1"/>
  </cols>
  <sheetData>
    <row r="1" spans="1:48" x14ac:dyDescent="0.25">
      <c r="A1" s="57" t="s">
        <v>5978</v>
      </c>
      <c r="B1" s="57" t="s">
        <v>5987</v>
      </c>
      <c r="C1" s="57" t="s">
        <v>5994</v>
      </c>
      <c r="D1" s="59" t="s">
        <v>5979</v>
      </c>
      <c r="E1" s="60"/>
      <c r="F1" s="60"/>
      <c r="G1" s="60"/>
      <c r="H1" s="60"/>
      <c r="I1" s="59" t="s">
        <v>5980</v>
      </c>
      <c r="J1" s="60"/>
      <c r="K1" s="59"/>
      <c r="L1" s="60"/>
      <c r="M1" s="59" t="s">
        <v>5981</v>
      </c>
      <c r="N1" s="60"/>
      <c r="O1" s="59"/>
      <c r="P1" s="60"/>
      <c r="Q1" s="59" t="s">
        <v>5982</v>
      </c>
      <c r="R1" s="60"/>
      <c r="S1" s="59"/>
      <c r="T1" s="60"/>
      <c r="U1" s="59" t="s">
        <v>5983</v>
      </c>
      <c r="V1" s="60"/>
      <c r="W1" s="59"/>
      <c r="X1" s="60"/>
      <c r="Y1" s="59" t="s">
        <v>5984</v>
      </c>
      <c r="Z1" s="60"/>
      <c r="AA1" s="59"/>
      <c r="AB1" s="67"/>
      <c r="AC1" s="60" t="s">
        <v>5985</v>
      </c>
      <c r="AD1" s="60"/>
      <c r="AE1" s="60"/>
      <c r="AF1" s="67"/>
      <c r="AG1" s="39" t="s">
        <v>6595</v>
      </c>
      <c r="AH1" s="65" t="s">
        <v>3</v>
      </c>
      <c r="AI1" s="65" t="s">
        <v>5986</v>
      </c>
      <c r="AJ1" s="39" t="s">
        <v>6595</v>
      </c>
      <c r="AK1" s="61" t="s">
        <v>6606</v>
      </c>
      <c r="AL1" s="61" t="s">
        <v>6605</v>
      </c>
      <c r="AM1" s="63" t="s">
        <v>6610</v>
      </c>
      <c r="AN1" s="39" t="s">
        <v>6595</v>
      </c>
      <c r="AO1" s="57" t="s">
        <v>4</v>
      </c>
      <c r="AP1" s="55" t="s">
        <v>5</v>
      </c>
      <c r="AQ1" s="57" t="s">
        <v>6601</v>
      </c>
      <c r="AR1" s="55"/>
    </row>
    <row r="2" spans="1:48" x14ac:dyDescent="0.25">
      <c r="A2" s="58"/>
      <c r="B2" s="58"/>
      <c r="C2" s="58"/>
      <c r="D2" s="8" t="s">
        <v>1</v>
      </c>
      <c r="E2" s="9" t="s">
        <v>2</v>
      </c>
      <c r="F2" s="9" t="s">
        <v>3</v>
      </c>
      <c r="G2" s="9" t="s">
        <v>4</v>
      </c>
      <c r="H2" s="9" t="s">
        <v>5</v>
      </c>
      <c r="I2" s="8" t="s">
        <v>4</v>
      </c>
      <c r="J2" s="9" t="s">
        <v>5</v>
      </c>
      <c r="K2" s="20" t="s">
        <v>6583</v>
      </c>
      <c r="L2" s="48" t="s">
        <v>6584</v>
      </c>
      <c r="M2" s="8" t="s">
        <v>4</v>
      </c>
      <c r="N2" s="9" t="s">
        <v>5</v>
      </c>
      <c r="O2" s="20" t="s">
        <v>6583</v>
      </c>
      <c r="P2" s="48" t="s">
        <v>6584</v>
      </c>
      <c r="Q2" s="8" t="s">
        <v>4</v>
      </c>
      <c r="R2" s="9" t="s">
        <v>5</v>
      </c>
      <c r="S2" s="20" t="s">
        <v>6583</v>
      </c>
      <c r="T2" s="48" t="s">
        <v>6584</v>
      </c>
      <c r="U2" s="8" t="s">
        <v>4</v>
      </c>
      <c r="V2" s="9" t="s">
        <v>5</v>
      </c>
      <c r="W2" s="8" t="s">
        <v>6583</v>
      </c>
      <c r="X2" s="48" t="s">
        <v>6584</v>
      </c>
      <c r="Y2" s="8" t="s">
        <v>4</v>
      </c>
      <c r="Z2" s="9" t="s">
        <v>5</v>
      </c>
      <c r="AA2" s="8" t="s">
        <v>6583</v>
      </c>
      <c r="AB2" s="9" t="s">
        <v>6584</v>
      </c>
      <c r="AC2" s="8" t="s">
        <v>4</v>
      </c>
      <c r="AD2" s="9" t="s">
        <v>5</v>
      </c>
      <c r="AE2" s="8" t="s">
        <v>6583</v>
      </c>
      <c r="AF2" s="10" t="s">
        <v>6584</v>
      </c>
      <c r="AG2" s="39" t="s">
        <v>6595</v>
      </c>
      <c r="AH2" s="65"/>
      <c r="AI2" s="66"/>
      <c r="AJ2" s="39" t="s">
        <v>6595</v>
      </c>
      <c r="AK2" s="62"/>
      <c r="AL2" s="62"/>
      <c r="AM2" s="64"/>
      <c r="AN2" s="39" t="s">
        <v>6595</v>
      </c>
      <c r="AO2" s="58"/>
      <c r="AP2" s="56"/>
      <c r="AQ2" s="20" t="s">
        <v>6602</v>
      </c>
      <c r="AR2" s="10" t="s">
        <v>6603</v>
      </c>
    </row>
    <row r="3" spans="1:48" x14ac:dyDescent="0.25">
      <c r="A3" s="11" t="s">
        <v>4902</v>
      </c>
      <c r="B3" s="11" t="s">
        <v>5627</v>
      </c>
      <c r="C3" s="11" t="s">
        <v>5628</v>
      </c>
      <c r="D3" s="17">
        <v>3.4207289028000001</v>
      </c>
      <c r="E3" s="15">
        <v>5.8624069028000001</v>
      </c>
      <c r="F3" s="15">
        <v>2.441678</v>
      </c>
      <c r="G3" s="15">
        <v>0.105625</v>
      </c>
      <c r="H3" s="14">
        <v>2.5473029999999999</v>
      </c>
      <c r="I3" s="17">
        <v>-6.9358318570000002</v>
      </c>
      <c r="J3" s="14">
        <v>-2.071903131</v>
      </c>
      <c r="K3" s="17" t="s">
        <v>6587</v>
      </c>
      <c r="L3" s="14" t="e" vm="1">
        <v>#VALUE!</v>
      </c>
      <c r="M3" s="32" t="s">
        <v>6595</v>
      </c>
      <c r="N3" s="34" t="s">
        <v>6595</v>
      </c>
      <c r="O3" s="44" t="s">
        <v>6595</v>
      </c>
      <c r="P3" s="34" t="s">
        <v>6595</v>
      </c>
      <c r="Q3" s="32" t="s">
        <v>6595</v>
      </c>
      <c r="R3" s="34" t="s">
        <v>6595</v>
      </c>
      <c r="S3" s="32" t="s">
        <v>6595</v>
      </c>
      <c r="T3" s="34" t="s">
        <v>6595</v>
      </c>
      <c r="U3" s="32" t="s">
        <v>6595</v>
      </c>
      <c r="V3" s="34" t="s">
        <v>6595</v>
      </c>
      <c r="W3" s="44" t="s">
        <v>6595</v>
      </c>
      <c r="X3" s="34" t="s">
        <v>6595</v>
      </c>
      <c r="Y3" s="32" t="s">
        <v>6595</v>
      </c>
      <c r="Z3" s="34" t="s">
        <v>6595</v>
      </c>
      <c r="AA3" s="45" t="s">
        <v>6595</v>
      </c>
      <c r="AB3" s="34" t="s">
        <v>6595</v>
      </c>
      <c r="AC3" s="32" t="s">
        <v>6595</v>
      </c>
      <c r="AD3" s="34" t="s">
        <v>6595</v>
      </c>
      <c r="AE3" s="32" t="s">
        <v>6595</v>
      </c>
      <c r="AF3" s="30" t="s">
        <v>6595</v>
      </c>
      <c r="AG3" s="39" t="s">
        <v>6595</v>
      </c>
      <c r="AH3" s="11">
        <f t="shared" ref="AH3:AH34" si="0">MIN(J3,N3,R3,V3,Z3,AD3)-MAX(I3,M3,Q3,U3,Y3,AC3)</f>
        <v>4.8639287260000001</v>
      </c>
      <c r="AI3" s="14">
        <f t="shared" ref="AI3:AI34" si="1">ABS(AH3-$F3)</f>
        <v>2.4222507260000001</v>
      </c>
      <c r="AJ3" s="39" t="s">
        <v>6595</v>
      </c>
      <c r="AK3" s="38" t="s">
        <v>6607</v>
      </c>
      <c r="AL3" s="38" t="s">
        <v>6632</v>
      </c>
      <c r="AM3" s="36" t="s">
        <v>6595</v>
      </c>
      <c r="AN3" s="39" t="s">
        <v>6595</v>
      </c>
      <c r="AO3" s="5">
        <f t="shared" ref="AO3:AO34" si="2">MAX(I3,M3,Q3,U3,Y3,AC3)</f>
        <v>-6.9358318570000002</v>
      </c>
      <c r="AP3" s="6">
        <f t="shared" ref="AP3:AP34" si="3">MIN(J3,N3,R3,V3,Z3,AD3)</f>
        <v>-2.071903131</v>
      </c>
      <c r="AQ3" s="5">
        <f t="shared" ref="AQ3:AQ34" si="4">ABS(AO3-(E3*-1))</f>
        <v>1.0734249542000001</v>
      </c>
      <c r="AR3" s="6">
        <f t="shared" ref="AR3:AR34" si="5">ABS(AP3-(D3*-1))</f>
        <v>1.3488257718000001</v>
      </c>
      <c r="AU3" s="13">
        <v>0</v>
      </c>
      <c r="AV3" s="13">
        <v>0</v>
      </c>
    </row>
    <row r="4" spans="1:48" x14ac:dyDescent="0.25">
      <c r="A4" s="7" t="s">
        <v>580</v>
      </c>
      <c r="B4" s="7" t="s">
        <v>2022</v>
      </c>
      <c r="C4" s="7" t="s">
        <v>3511</v>
      </c>
      <c r="D4" s="5">
        <v>3.3192769594999998</v>
      </c>
      <c r="E4">
        <v>5.7235339595000001</v>
      </c>
      <c r="F4">
        <v>2.4042569999999999</v>
      </c>
      <c r="G4">
        <v>1.304659</v>
      </c>
      <c r="H4" s="6">
        <v>3.7089159999999999</v>
      </c>
      <c r="I4" s="5">
        <v>-6.9571111710000002</v>
      </c>
      <c r="J4" s="6">
        <v>-2.1535373280000001</v>
      </c>
      <c r="K4" s="5" t="s">
        <v>6629</v>
      </c>
      <c r="L4" s="6" t="e" vm="2">
        <v>#VALUE!</v>
      </c>
      <c r="M4" s="32" t="s">
        <v>6595</v>
      </c>
      <c r="N4" s="34" t="s">
        <v>6595</v>
      </c>
      <c r="O4" s="32" t="s">
        <v>6595</v>
      </c>
      <c r="P4" s="34" t="s">
        <v>6595</v>
      </c>
      <c r="Q4" s="32" t="s">
        <v>6595</v>
      </c>
      <c r="R4" s="34" t="s">
        <v>6595</v>
      </c>
      <c r="S4" s="32" t="s">
        <v>6595</v>
      </c>
      <c r="T4" s="34" t="s">
        <v>6595</v>
      </c>
      <c r="U4" s="32" t="s">
        <v>6595</v>
      </c>
      <c r="V4" s="34" t="s">
        <v>6595</v>
      </c>
      <c r="W4" s="32" t="s">
        <v>6595</v>
      </c>
      <c r="X4" s="34" t="s">
        <v>6595</v>
      </c>
      <c r="Y4" s="32" t="s">
        <v>6595</v>
      </c>
      <c r="Z4" s="34" t="s">
        <v>6595</v>
      </c>
      <c r="AA4" s="32" t="s">
        <v>6595</v>
      </c>
      <c r="AB4" s="34" t="s">
        <v>6595</v>
      </c>
      <c r="AC4" s="32" t="s">
        <v>6595</v>
      </c>
      <c r="AD4" s="34" t="s">
        <v>6595</v>
      </c>
      <c r="AE4" s="32" t="s">
        <v>6595</v>
      </c>
      <c r="AF4" s="30" t="s">
        <v>6595</v>
      </c>
      <c r="AG4" s="39" t="s">
        <v>6595</v>
      </c>
      <c r="AH4" s="7">
        <f t="shared" si="0"/>
        <v>4.8035738430000006</v>
      </c>
      <c r="AI4" s="6">
        <f t="shared" si="1"/>
        <v>2.3993168430000007</v>
      </c>
      <c r="AJ4" s="39" t="s">
        <v>6595</v>
      </c>
      <c r="AK4" s="38" t="s">
        <v>6608</v>
      </c>
      <c r="AL4" s="38" t="s">
        <v>6632</v>
      </c>
      <c r="AM4" s="36" t="s">
        <v>6633</v>
      </c>
      <c r="AN4" s="39" t="s">
        <v>6595</v>
      </c>
      <c r="AO4" s="5">
        <f t="shared" si="2"/>
        <v>-6.9571111710000002</v>
      </c>
      <c r="AP4" s="6">
        <f t="shared" si="3"/>
        <v>-2.1535373280000001</v>
      </c>
      <c r="AQ4" s="5">
        <f t="shared" si="4"/>
        <v>1.2335772115000001</v>
      </c>
      <c r="AR4" s="6">
        <f t="shared" si="5"/>
        <v>1.1657396314999997</v>
      </c>
      <c r="AU4" s="13">
        <v>5.5</v>
      </c>
      <c r="AV4" s="13">
        <v>5.5</v>
      </c>
    </row>
    <row r="5" spans="1:48" x14ac:dyDescent="0.25">
      <c r="A5" s="7" t="s">
        <v>1176</v>
      </c>
      <c r="B5" s="7" t="s">
        <v>2169</v>
      </c>
      <c r="C5" s="7" t="s">
        <v>3656</v>
      </c>
      <c r="D5" s="5">
        <v>3.4503374814000001</v>
      </c>
      <c r="E5">
        <v>5.7085494814000004</v>
      </c>
      <c r="F5">
        <v>2.2582119999999999</v>
      </c>
      <c r="G5">
        <v>0.66078499999999996</v>
      </c>
      <c r="H5" s="6">
        <v>2.9189970000000001</v>
      </c>
      <c r="I5" s="5">
        <v>-7.016432021</v>
      </c>
      <c r="J5" s="6">
        <v>-2.493081165</v>
      </c>
      <c r="K5" s="5" t="s">
        <v>6628</v>
      </c>
      <c r="L5" s="6" t="e" vm="3">
        <v>#VALUE!</v>
      </c>
      <c r="M5" s="32" t="s">
        <v>6595</v>
      </c>
      <c r="N5" s="34" t="s">
        <v>6595</v>
      </c>
      <c r="O5" s="32" t="s">
        <v>6595</v>
      </c>
      <c r="P5" s="34" t="s">
        <v>6595</v>
      </c>
      <c r="Q5" s="32" t="s">
        <v>6595</v>
      </c>
      <c r="R5" s="34" t="s">
        <v>6595</v>
      </c>
      <c r="S5" s="32" t="s">
        <v>6595</v>
      </c>
      <c r="T5" s="34" t="s">
        <v>6595</v>
      </c>
      <c r="U5" s="32" t="s">
        <v>6595</v>
      </c>
      <c r="V5" s="34" t="s">
        <v>6595</v>
      </c>
      <c r="W5" s="32" t="s">
        <v>6595</v>
      </c>
      <c r="X5" s="34" t="s">
        <v>6595</v>
      </c>
      <c r="Y5" s="32" t="s">
        <v>6595</v>
      </c>
      <c r="Z5" s="34" t="s">
        <v>6595</v>
      </c>
      <c r="AA5" s="32" t="s">
        <v>6595</v>
      </c>
      <c r="AB5" s="34" t="s">
        <v>6595</v>
      </c>
      <c r="AC5" s="32" t="s">
        <v>6595</v>
      </c>
      <c r="AD5" s="34" t="s">
        <v>6595</v>
      </c>
      <c r="AE5" s="32" t="s">
        <v>6595</v>
      </c>
      <c r="AF5" s="30" t="s">
        <v>6595</v>
      </c>
      <c r="AG5" s="39" t="s">
        <v>6595</v>
      </c>
      <c r="AH5" s="7">
        <f t="shared" si="0"/>
        <v>4.5233508560000004</v>
      </c>
      <c r="AI5" s="6">
        <f t="shared" si="1"/>
        <v>2.2651388560000005</v>
      </c>
      <c r="AJ5" s="39" t="s">
        <v>6595</v>
      </c>
      <c r="AK5" s="38" t="s">
        <v>6608</v>
      </c>
      <c r="AL5" s="38" t="s">
        <v>6632</v>
      </c>
      <c r="AM5" s="36" t="s">
        <v>6595</v>
      </c>
      <c r="AN5" s="39" t="s">
        <v>6595</v>
      </c>
      <c r="AO5" s="5">
        <f t="shared" si="2"/>
        <v>-7.016432021</v>
      </c>
      <c r="AP5" s="6">
        <f t="shared" si="3"/>
        <v>-2.493081165</v>
      </c>
      <c r="AQ5" s="5">
        <f t="shared" si="4"/>
        <v>1.3078825395999996</v>
      </c>
      <c r="AR5" s="6">
        <f t="shared" si="5"/>
        <v>0.95725631640000008</v>
      </c>
    </row>
    <row r="6" spans="1:48" x14ac:dyDescent="0.25">
      <c r="A6" s="43" t="s">
        <v>10</v>
      </c>
      <c r="B6" s="6" t="s">
        <v>2004</v>
      </c>
      <c r="C6" s="7" t="s">
        <v>3493</v>
      </c>
      <c r="D6" s="5">
        <v>3.3574631823999899</v>
      </c>
      <c r="E6">
        <v>5.8216221823999996</v>
      </c>
      <c r="F6">
        <v>2.464159</v>
      </c>
      <c r="G6">
        <v>-1.402749</v>
      </c>
      <c r="H6" s="6">
        <v>1.06141</v>
      </c>
      <c r="I6" s="5">
        <v>-7.8163655170000004</v>
      </c>
      <c r="J6" s="6">
        <v>-3.2104824879999998</v>
      </c>
      <c r="K6" s="5" t="s">
        <v>6627</v>
      </c>
      <c r="L6" s="6" t="e" vm="4">
        <v>#VALUE!</v>
      </c>
      <c r="M6" s="32" t="s">
        <v>6595</v>
      </c>
      <c r="N6" s="34" t="s">
        <v>6595</v>
      </c>
      <c r="O6" s="32" t="s">
        <v>6595</v>
      </c>
      <c r="P6" s="34" t="s">
        <v>6595</v>
      </c>
      <c r="Q6" s="32" t="s">
        <v>6595</v>
      </c>
      <c r="R6" s="34" t="s">
        <v>6595</v>
      </c>
      <c r="S6" s="32" t="s">
        <v>6595</v>
      </c>
      <c r="T6" s="34" t="s">
        <v>6595</v>
      </c>
      <c r="U6" s="32" t="s">
        <v>6595</v>
      </c>
      <c r="V6" s="34" t="s">
        <v>6595</v>
      </c>
      <c r="W6" s="32" t="s">
        <v>6595</v>
      </c>
      <c r="X6" s="34" t="s">
        <v>6595</v>
      </c>
      <c r="Y6" s="32" t="s">
        <v>6595</v>
      </c>
      <c r="Z6" s="34" t="s">
        <v>6595</v>
      </c>
      <c r="AA6" s="32" t="s">
        <v>6595</v>
      </c>
      <c r="AB6" s="34" t="s">
        <v>6595</v>
      </c>
      <c r="AC6" s="32" t="s">
        <v>6595</v>
      </c>
      <c r="AD6" s="34" t="s">
        <v>6595</v>
      </c>
      <c r="AE6" s="32" t="s">
        <v>6595</v>
      </c>
      <c r="AF6" s="30" t="s">
        <v>6595</v>
      </c>
      <c r="AG6" s="39" t="s">
        <v>6595</v>
      </c>
      <c r="AH6" s="7">
        <f t="shared" si="0"/>
        <v>4.605883029000001</v>
      </c>
      <c r="AI6" s="6">
        <f t="shared" si="1"/>
        <v>2.141724029000001</v>
      </c>
      <c r="AJ6" s="39" t="s">
        <v>6595</v>
      </c>
      <c r="AK6" s="38" t="s">
        <v>6608</v>
      </c>
      <c r="AL6" s="38" t="s">
        <v>6632</v>
      </c>
      <c r="AM6" s="36" t="s">
        <v>6595</v>
      </c>
      <c r="AN6" s="39" t="s">
        <v>6595</v>
      </c>
      <c r="AO6" s="5">
        <f t="shared" si="2"/>
        <v>-7.8163655170000004</v>
      </c>
      <c r="AP6" s="6">
        <f t="shared" si="3"/>
        <v>-3.2104824879999998</v>
      </c>
      <c r="AQ6" s="5">
        <f t="shared" si="4"/>
        <v>1.9947433346000008</v>
      </c>
      <c r="AR6" s="6">
        <f t="shared" si="5"/>
        <v>0.14698069439999006</v>
      </c>
    </row>
    <row r="7" spans="1:48" x14ac:dyDescent="0.25">
      <c r="A7" s="7" t="s">
        <v>1215</v>
      </c>
      <c r="B7" s="7" t="s">
        <v>2822</v>
      </c>
      <c r="C7" s="7" t="s">
        <v>4286</v>
      </c>
      <c r="D7" s="5">
        <v>3.5699571371999999</v>
      </c>
      <c r="E7">
        <v>5.7466731372000002</v>
      </c>
      <c r="F7">
        <v>2.1767159999999999</v>
      </c>
      <c r="G7">
        <v>0.30708299999999999</v>
      </c>
      <c r="H7" s="6">
        <v>2.4837989999999999</v>
      </c>
      <c r="I7" s="5">
        <v>-6.3326639870000001</v>
      </c>
      <c r="J7" s="6">
        <v>-3.2728238030000001</v>
      </c>
      <c r="K7" s="5" t="s">
        <v>6626</v>
      </c>
      <c r="L7" s="6" t="e" vm="5">
        <v>#VALUE!</v>
      </c>
      <c r="M7" s="32" t="s">
        <v>6595</v>
      </c>
      <c r="N7" s="34" t="s">
        <v>6595</v>
      </c>
      <c r="O7" s="32" t="s">
        <v>6595</v>
      </c>
      <c r="P7" s="34" t="s">
        <v>6595</v>
      </c>
      <c r="Q7" s="32" t="s">
        <v>6595</v>
      </c>
      <c r="R7" s="34" t="s">
        <v>6595</v>
      </c>
      <c r="S7" s="32" t="s">
        <v>6595</v>
      </c>
      <c r="T7" s="34" t="s">
        <v>6595</v>
      </c>
      <c r="U7" s="32" t="s">
        <v>6595</v>
      </c>
      <c r="V7" s="34" t="s">
        <v>6595</v>
      </c>
      <c r="W7" s="32" t="s">
        <v>6595</v>
      </c>
      <c r="X7" s="34" t="s">
        <v>6595</v>
      </c>
      <c r="Y7" s="32" t="s">
        <v>6595</v>
      </c>
      <c r="Z7" s="34" t="s">
        <v>6595</v>
      </c>
      <c r="AA7" s="32" t="s">
        <v>6595</v>
      </c>
      <c r="AB7" s="34" t="s">
        <v>6595</v>
      </c>
      <c r="AC7" s="32" t="s">
        <v>6595</v>
      </c>
      <c r="AD7" s="34" t="s">
        <v>6595</v>
      </c>
      <c r="AE7" s="32" t="s">
        <v>6595</v>
      </c>
      <c r="AF7" s="30" t="s">
        <v>6595</v>
      </c>
      <c r="AG7" s="39" t="s">
        <v>6595</v>
      </c>
      <c r="AH7" s="7">
        <f t="shared" si="0"/>
        <v>3.059840184</v>
      </c>
      <c r="AI7" s="6">
        <f t="shared" si="1"/>
        <v>0.88312418400000015</v>
      </c>
      <c r="AJ7" s="39" t="s">
        <v>6595</v>
      </c>
      <c r="AK7" s="38" t="s">
        <v>6608</v>
      </c>
      <c r="AL7" s="38" t="s">
        <v>6632</v>
      </c>
      <c r="AM7" s="36" t="s">
        <v>6634</v>
      </c>
      <c r="AN7" s="39" t="s">
        <v>6595</v>
      </c>
      <c r="AO7" s="5">
        <f t="shared" si="2"/>
        <v>-6.3326639870000001</v>
      </c>
      <c r="AP7" s="6">
        <f t="shared" si="3"/>
        <v>-3.2728238030000001</v>
      </c>
      <c r="AQ7" s="5">
        <f t="shared" si="4"/>
        <v>0.58599084979999994</v>
      </c>
      <c r="AR7" s="6">
        <f t="shared" si="5"/>
        <v>0.29713333419999977</v>
      </c>
    </row>
    <row r="8" spans="1:48" x14ac:dyDescent="0.25">
      <c r="A8" s="7" t="s">
        <v>566</v>
      </c>
      <c r="B8" s="7" t="s">
        <v>1844</v>
      </c>
      <c r="C8" s="7" t="s">
        <v>3333</v>
      </c>
      <c r="D8" s="5">
        <v>3.5424672820000001</v>
      </c>
      <c r="E8">
        <v>5.770071282</v>
      </c>
      <c r="F8">
        <v>2.2276039999999999</v>
      </c>
      <c r="G8">
        <v>0.42274200000000001</v>
      </c>
      <c r="H8" s="6">
        <v>2.6503459999999999</v>
      </c>
      <c r="I8" s="5">
        <v>-6.1160612509999996</v>
      </c>
      <c r="J8" s="6">
        <v>-2.1444487209999998</v>
      </c>
      <c r="K8" s="5" t="s">
        <v>6625</v>
      </c>
      <c r="L8" s="6" t="e" vm="6">
        <v>#VALUE!</v>
      </c>
      <c r="M8" s="32" t="s">
        <v>6595</v>
      </c>
      <c r="N8" s="34" t="s">
        <v>6595</v>
      </c>
      <c r="O8" s="32" t="s">
        <v>6595</v>
      </c>
      <c r="P8" s="34" t="s">
        <v>6595</v>
      </c>
      <c r="Q8" s="32" t="s">
        <v>6595</v>
      </c>
      <c r="R8" s="34" t="s">
        <v>6595</v>
      </c>
      <c r="S8" s="32" t="s">
        <v>6595</v>
      </c>
      <c r="T8" s="34" t="s">
        <v>6595</v>
      </c>
      <c r="U8" s="32" t="s">
        <v>6595</v>
      </c>
      <c r="V8" s="34" t="s">
        <v>6595</v>
      </c>
      <c r="W8" s="32" t="s">
        <v>6595</v>
      </c>
      <c r="X8" s="34" t="s">
        <v>6595</v>
      </c>
      <c r="Y8" s="32" t="s">
        <v>6595</v>
      </c>
      <c r="Z8" s="34" t="s">
        <v>6595</v>
      </c>
      <c r="AA8" s="32" t="s">
        <v>6595</v>
      </c>
      <c r="AB8" s="34" t="s">
        <v>6595</v>
      </c>
      <c r="AC8" s="32" t="s">
        <v>6595</v>
      </c>
      <c r="AD8" s="34" t="s">
        <v>6595</v>
      </c>
      <c r="AE8" s="32" t="s">
        <v>6595</v>
      </c>
      <c r="AF8" s="30" t="s">
        <v>6595</v>
      </c>
      <c r="AG8" s="39" t="s">
        <v>6595</v>
      </c>
      <c r="AH8" s="7">
        <f t="shared" si="0"/>
        <v>3.9716125299999998</v>
      </c>
      <c r="AI8" s="6">
        <f t="shared" si="1"/>
        <v>1.7440085299999999</v>
      </c>
      <c r="AJ8" s="39" t="s">
        <v>6595</v>
      </c>
      <c r="AK8" s="38" t="s">
        <v>6607</v>
      </c>
      <c r="AL8" s="38" t="s">
        <v>6632</v>
      </c>
      <c r="AM8" s="36" t="s">
        <v>6595</v>
      </c>
      <c r="AN8" s="39" t="s">
        <v>6595</v>
      </c>
      <c r="AO8" s="5">
        <f t="shared" si="2"/>
        <v>-6.1160612509999996</v>
      </c>
      <c r="AP8" s="6">
        <f t="shared" si="3"/>
        <v>-2.1444487209999998</v>
      </c>
      <c r="AQ8" s="5">
        <f t="shared" si="4"/>
        <v>0.34598996899999968</v>
      </c>
      <c r="AR8" s="6">
        <f t="shared" si="5"/>
        <v>1.3980185610000002</v>
      </c>
    </row>
    <row r="9" spans="1:48" x14ac:dyDescent="0.25">
      <c r="A9" s="7" t="s">
        <v>4606</v>
      </c>
      <c r="B9" s="7" t="s">
        <v>4674</v>
      </c>
      <c r="C9" s="7" t="s">
        <v>5132</v>
      </c>
      <c r="D9" s="5">
        <v>3.7464910178999999</v>
      </c>
      <c r="E9">
        <v>5.7525080179000003</v>
      </c>
      <c r="F9">
        <v>2.0060169999999999</v>
      </c>
      <c r="G9">
        <v>0.77294799999999997</v>
      </c>
      <c r="H9" s="6">
        <v>2.7789649999999999</v>
      </c>
      <c r="I9" s="5">
        <v>-6.1636267760000001</v>
      </c>
      <c r="J9" s="6">
        <v>-2.5292451140000001</v>
      </c>
      <c r="K9" s="5" t="s">
        <v>6624</v>
      </c>
      <c r="L9" s="6" t="e" vm="7">
        <v>#VALUE!</v>
      </c>
      <c r="M9" s="32" t="s">
        <v>6595</v>
      </c>
      <c r="N9" s="34" t="s">
        <v>6595</v>
      </c>
      <c r="O9" s="32" t="s">
        <v>6595</v>
      </c>
      <c r="P9" s="34" t="s">
        <v>6595</v>
      </c>
      <c r="Q9" s="32" t="s">
        <v>6595</v>
      </c>
      <c r="R9" s="34" t="s">
        <v>6595</v>
      </c>
      <c r="S9" s="32" t="s">
        <v>6595</v>
      </c>
      <c r="T9" s="34" t="s">
        <v>6595</v>
      </c>
      <c r="U9" s="32" t="s">
        <v>6595</v>
      </c>
      <c r="V9" s="34" t="s">
        <v>6595</v>
      </c>
      <c r="W9" s="32" t="s">
        <v>6595</v>
      </c>
      <c r="X9" s="34" t="s">
        <v>6595</v>
      </c>
      <c r="Y9" s="32" t="s">
        <v>6595</v>
      </c>
      <c r="Z9" s="34" t="s">
        <v>6595</v>
      </c>
      <c r="AA9" s="32" t="s">
        <v>6595</v>
      </c>
      <c r="AB9" s="34" t="s">
        <v>6595</v>
      </c>
      <c r="AC9" s="32" t="s">
        <v>6595</v>
      </c>
      <c r="AD9" s="34" t="s">
        <v>6595</v>
      </c>
      <c r="AE9" s="32" t="s">
        <v>6595</v>
      </c>
      <c r="AF9" s="30" t="s">
        <v>6595</v>
      </c>
      <c r="AG9" s="39" t="s">
        <v>6595</v>
      </c>
      <c r="AH9" s="7">
        <f t="shared" si="0"/>
        <v>3.634381662</v>
      </c>
      <c r="AI9" s="6">
        <f t="shared" si="1"/>
        <v>1.6283646620000001</v>
      </c>
      <c r="AJ9" s="39" t="s">
        <v>6595</v>
      </c>
      <c r="AK9" s="38" t="s">
        <v>6607</v>
      </c>
      <c r="AL9" s="38" t="s">
        <v>6632</v>
      </c>
      <c r="AM9" s="36" t="s">
        <v>6595</v>
      </c>
      <c r="AN9" s="39" t="s">
        <v>6595</v>
      </c>
      <c r="AO9" s="5">
        <f t="shared" si="2"/>
        <v>-6.1636267760000001</v>
      </c>
      <c r="AP9" s="6">
        <f t="shared" si="3"/>
        <v>-2.5292451140000001</v>
      </c>
      <c r="AQ9" s="5">
        <f t="shared" si="4"/>
        <v>0.41111875809999976</v>
      </c>
      <c r="AR9" s="6">
        <f t="shared" si="5"/>
        <v>1.2172459038999999</v>
      </c>
    </row>
    <row r="10" spans="1:48" x14ac:dyDescent="0.25">
      <c r="A10" s="7" t="s">
        <v>1414</v>
      </c>
      <c r="B10" s="7" t="s">
        <v>2348</v>
      </c>
      <c r="C10" s="7" t="s">
        <v>3831</v>
      </c>
      <c r="D10" s="5">
        <v>3.4603787292999901</v>
      </c>
      <c r="E10">
        <v>5.8945387292999998</v>
      </c>
      <c r="F10">
        <v>2.4341599999999999</v>
      </c>
      <c r="G10">
        <v>0.34586099999999997</v>
      </c>
      <c r="H10" s="6">
        <v>2.7800210000000001</v>
      </c>
      <c r="I10" s="5">
        <v>-6.437319027</v>
      </c>
      <c r="J10" s="6">
        <v>-2.3791470370000001</v>
      </c>
      <c r="K10" s="5" t="s">
        <v>6623</v>
      </c>
      <c r="L10" s="6" t="e" vm="8">
        <v>#VALUE!</v>
      </c>
      <c r="M10" s="32" t="s">
        <v>6595</v>
      </c>
      <c r="N10" s="34" t="s">
        <v>6595</v>
      </c>
      <c r="O10" s="32" t="s">
        <v>6595</v>
      </c>
      <c r="P10" s="34" t="s">
        <v>6595</v>
      </c>
      <c r="Q10" s="32" t="s">
        <v>6595</v>
      </c>
      <c r="R10" s="34" t="s">
        <v>6595</v>
      </c>
      <c r="S10" s="32" t="s">
        <v>6595</v>
      </c>
      <c r="T10" s="34" t="s">
        <v>6595</v>
      </c>
      <c r="U10" s="32" t="s">
        <v>6595</v>
      </c>
      <c r="V10" s="34" t="s">
        <v>6595</v>
      </c>
      <c r="W10" s="32" t="s">
        <v>6595</v>
      </c>
      <c r="X10" s="34" t="s">
        <v>6595</v>
      </c>
      <c r="Y10" s="32" t="s">
        <v>6595</v>
      </c>
      <c r="Z10" s="34" t="s">
        <v>6595</v>
      </c>
      <c r="AA10" s="32" t="s">
        <v>6595</v>
      </c>
      <c r="AB10" s="34" t="s">
        <v>6595</v>
      </c>
      <c r="AC10" s="32" t="s">
        <v>6595</v>
      </c>
      <c r="AD10" s="34" t="s">
        <v>6595</v>
      </c>
      <c r="AE10" s="32" t="s">
        <v>6595</v>
      </c>
      <c r="AF10" s="30" t="s">
        <v>6595</v>
      </c>
      <c r="AG10" s="39" t="s">
        <v>6595</v>
      </c>
      <c r="AH10" s="7">
        <f t="shared" si="0"/>
        <v>4.05817199</v>
      </c>
      <c r="AI10" s="6">
        <f t="shared" si="1"/>
        <v>1.6240119900000001</v>
      </c>
      <c r="AJ10" s="39" t="s">
        <v>6595</v>
      </c>
      <c r="AK10" s="38" t="s">
        <v>6608</v>
      </c>
      <c r="AL10" s="38" t="s">
        <v>6632</v>
      </c>
      <c r="AM10" s="36" t="s">
        <v>6635</v>
      </c>
      <c r="AN10" s="39" t="s">
        <v>6595</v>
      </c>
      <c r="AO10" s="5">
        <f t="shared" si="2"/>
        <v>-6.437319027</v>
      </c>
      <c r="AP10" s="6">
        <f t="shared" si="3"/>
        <v>-2.3791470370000001</v>
      </c>
      <c r="AQ10" s="5">
        <f t="shared" si="4"/>
        <v>0.54278029770000025</v>
      </c>
      <c r="AR10" s="6">
        <f t="shared" si="5"/>
        <v>1.0812316922999901</v>
      </c>
    </row>
    <row r="11" spans="1:48" x14ac:dyDescent="0.25">
      <c r="A11" s="7" t="s">
        <v>4938</v>
      </c>
      <c r="B11" s="7" t="s">
        <v>5038</v>
      </c>
      <c r="C11" s="7" t="s">
        <v>5039</v>
      </c>
      <c r="D11" s="5">
        <v>3.3940839595000001</v>
      </c>
      <c r="E11">
        <v>5.7572169595</v>
      </c>
      <c r="F11">
        <v>2.3631329999999999</v>
      </c>
      <c r="G11">
        <v>0.48267599999999999</v>
      </c>
      <c r="H11" s="6">
        <v>2.845809</v>
      </c>
      <c r="I11" s="5">
        <v>-6.8866880699999999</v>
      </c>
      <c r="J11" s="6">
        <v>-3.228850183</v>
      </c>
      <c r="K11" s="5" t="s">
        <v>6622</v>
      </c>
      <c r="L11" s="6" t="e" vm="9">
        <v>#VALUE!</v>
      </c>
      <c r="M11" s="32" t="s">
        <v>6595</v>
      </c>
      <c r="N11" s="34" t="s">
        <v>6595</v>
      </c>
      <c r="O11" s="32" t="s">
        <v>6595</v>
      </c>
      <c r="P11" s="34" t="s">
        <v>6595</v>
      </c>
      <c r="Q11" s="32" t="s">
        <v>6595</v>
      </c>
      <c r="R11" s="34" t="s">
        <v>6595</v>
      </c>
      <c r="S11" s="32" t="s">
        <v>6595</v>
      </c>
      <c r="T11" s="34" t="s">
        <v>6595</v>
      </c>
      <c r="U11" s="32" t="s">
        <v>6595</v>
      </c>
      <c r="V11" s="34" t="s">
        <v>6595</v>
      </c>
      <c r="W11" s="32" t="s">
        <v>6595</v>
      </c>
      <c r="X11" s="34" t="s">
        <v>6595</v>
      </c>
      <c r="Y11" s="32" t="s">
        <v>6595</v>
      </c>
      <c r="Z11" s="34" t="s">
        <v>6595</v>
      </c>
      <c r="AA11" s="32" t="s">
        <v>6595</v>
      </c>
      <c r="AB11" s="34" t="s">
        <v>6595</v>
      </c>
      <c r="AC11" s="32" t="s">
        <v>6595</v>
      </c>
      <c r="AD11" s="34" t="s">
        <v>6595</v>
      </c>
      <c r="AE11" s="32" t="s">
        <v>6595</v>
      </c>
      <c r="AF11" s="30" t="s">
        <v>6595</v>
      </c>
      <c r="AG11" s="39" t="s">
        <v>6595</v>
      </c>
      <c r="AH11" s="7">
        <f t="shared" si="0"/>
        <v>3.6578378869999999</v>
      </c>
      <c r="AI11" s="6">
        <f t="shared" si="1"/>
        <v>1.294704887</v>
      </c>
      <c r="AJ11" s="39" t="s">
        <v>6595</v>
      </c>
      <c r="AK11" s="38" t="s">
        <v>6608</v>
      </c>
      <c r="AL11" s="38" t="s">
        <v>6609</v>
      </c>
      <c r="AM11" s="36" t="s">
        <v>6633</v>
      </c>
      <c r="AN11" s="39" t="s">
        <v>6595</v>
      </c>
      <c r="AO11" s="5">
        <f t="shared" si="2"/>
        <v>-6.8866880699999999</v>
      </c>
      <c r="AP11" s="6">
        <f t="shared" si="3"/>
        <v>-3.228850183</v>
      </c>
      <c r="AQ11" s="5">
        <f t="shared" si="4"/>
        <v>1.1294711104999999</v>
      </c>
      <c r="AR11" s="6">
        <f t="shared" si="5"/>
        <v>0.16523377650000004</v>
      </c>
    </row>
    <row r="12" spans="1:48" x14ac:dyDescent="0.25">
      <c r="A12" s="7" t="s">
        <v>526</v>
      </c>
      <c r="B12" s="7" t="s">
        <v>2051</v>
      </c>
      <c r="C12" s="7" t="s">
        <v>3540</v>
      </c>
      <c r="D12" s="5">
        <v>3.6412071882000001</v>
      </c>
      <c r="E12">
        <v>5.9577601882</v>
      </c>
      <c r="F12">
        <v>2.3165529999999999</v>
      </c>
      <c r="G12">
        <v>1.4101950000000001</v>
      </c>
      <c r="H12" s="6">
        <v>3.7267480000000002</v>
      </c>
      <c r="I12" s="5">
        <v>-7.5901027340000002</v>
      </c>
      <c r="J12" s="6">
        <v>-3.0132542679999998</v>
      </c>
      <c r="K12" s="5" t="s">
        <v>6621</v>
      </c>
      <c r="L12" s="6" t="e" vm="10">
        <v>#VALUE!</v>
      </c>
      <c r="M12" s="32" t="s">
        <v>6595</v>
      </c>
      <c r="N12" s="34" t="s">
        <v>6595</v>
      </c>
      <c r="O12" s="32" t="s">
        <v>6595</v>
      </c>
      <c r="P12" s="34" t="s">
        <v>6595</v>
      </c>
      <c r="Q12" s="32" t="s">
        <v>6595</v>
      </c>
      <c r="R12" s="34" t="s">
        <v>6595</v>
      </c>
      <c r="S12" s="32" t="s">
        <v>6595</v>
      </c>
      <c r="T12" s="34" t="s">
        <v>6595</v>
      </c>
      <c r="U12" s="32" t="s">
        <v>6595</v>
      </c>
      <c r="V12" s="34" t="s">
        <v>6595</v>
      </c>
      <c r="W12" s="32" t="s">
        <v>6595</v>
      </c>
      <c r="X12" s="34" t="s">
        <v>6595</v>
      </c>
      <c r="Y12" s="32" t="s">
        <v>6595</v>
      </c>
      <c r="Z12" s="34" t="s">
        <v>6595</v>
      </c>
      <c r="AA12" s="32" t="s">
        <v>6595</v>
      </c>
      <c r="AB12" s="34" t="s">
        <v>6595</v>
      </c>
      <c r="AC12" s="32" t="s">
        <v>6595</v>
      </c>
      <c r="AD12" s="34" t="s">
        <v>6595</v>
      </c>
      <c r="AE12" s="32" t="s">
        <v>6595</v>
      </c>
      <c r="AF12" s="30" t="s">
        <v>6595</v>
      </c>
      <c r="AG12" s="39" t="s">
        <v>6595</v>
      </c>
      <c r="AH12" s="7">
        <f t="shared" si="0"/>
        <v>4.5768484660000004</v>
      </c>
      <c r="AI12" s="6">
        <f t="shared" si="1"/>
        <v>2.2602954660000005</v>
      </c>
      <c r="AJ12" s="39" t="s">
        <v>6595</v>
      </c>
      <c r="AK12" s="38" t="s">
        <v>6608</v>
      </c>
      <c r="AL12" s="38" t="s">
        <v>6632</v>
      </c>
      <c r="AM12" s="36" t="s">
        <v>6635</v>
      </c>
      <c r="AN12" s="39" t="s">
        <v>6595</v>
      </c>
      <c r="AO12" s="5">
        <f t="shared" si="2"/>
        <v>-7.5901027340000002</v>
      </c>
      <c r="AP12" s="6">
        <f t="shared" si="3"/>
        <v>-3.0132542679999998</v>
      </c>
      <c r="AQ12" s="5">
        <f t="shared" si="4"/>
        <v>1.6323425458000003</v>
      </c>
      <c r="AR12" s="6">
        <f t="shared" si="5"/>
        <v>0.62795292020000026</v>
      </c>
    </row>
    <row r="13" spans="1:48" x14ac:dyDescent="0.25">
      <c r="A13" s="7" t="s">
        <v>763</v>
      </c>
      <c r="B13" s="7" t="s">
        <v>2137</v>
      </c>
      <c r="C13" s="7" t="s">
        <v>3624</v>
      </c>
      <c r="D13" s="5">
        <v>3.4352003866</v>
      </c>
      <c r="E13">
        <v>5.7667763866000001</v>
      </c>
      <c r="F13">
        <v>2.3315760000000001</v>
      </c>
      <c r="G13">
        <v>1.0752919999999999</v>
      </c>
      <c r="H13" s="6">
        <v>3.4068679999999998</v>
      </c>
      <c r="I13" s="5">
        <v>-6.0432163360000004</v>
      </c>
      <c r="J13" s="6">
        <v>-2.163986505</v>
      </c>
      <c r="K13" s="5" t="s">
        <v>6620</v>
      </c>
      <c r="L13" s="6" t="e" vm="11">
        <v>#VALUE!</v>
      </c>
      <c r="M13" s="32" t="s">
        <v>6595</v>
      </c>
      <c r="N13" s="34" t="s">
        <v>6595</v>
      </c>
      <c r="O13" s="32" t="s">
        <v>6595</v>
      </c>
      <c r="P13" s="34" t="s">
        <v>6595</v>
      </c>
      <c r="Q13" s="32" t="s">
        <v>6595</v>
      </c>
      <c r="R13" s="34" t="s">
        <v>6595</v>
      </c>
      <c r="S13" s="32" t="s">
        <v>6595</v>
      </c>
      <c r="T13" s="34" t="s">
        <v>6595</v>
      </c>
      <c r="U13" s="32" t="s">
        <v>6595</v>
      </c>
      <c r="V13" s="34" t="s">
        <v>6595</v>
      </c>
      <c r="W13" s="32" t="s">
        <v>6595</v>
      </c>
      <c r="X13" s="34" t="s">
        <v>6595</v>
      </c>
      <c r="Y13" s="32" t="s">
        <v>6595</v>
      </c>
      <c r="Z13" s="34" t="s">
        <v>6595</v>
      </c>
      <c r="AA13" s="32" t="s">
        <v>6595</v>
      </c>
      <c r="AB13" s="34" t="s">
        <v>6595</v>
      </c>
      <c r="AC13" s="32" t="s">
        <v>6595</v>
      </c>
      <c r="AD13" s="34" t="s">
        <v>6595</v>
      </c>
      <c r="AE13" s="32" t="s">
        <v>6595</v>
      </c>
      <c r="AF13" s="30" t="s">
        <v>6595</v>
      </c>
      <c r="AG13" s="39" t="s">
        <v>6595</v>
      </c>
      <c r="AH13" s="7">
        <f t="shared" si="0"/>
        <v>3.8792298310000004</v>
      </c>
      <c r="AI13" s="6">
        <f t="shared" si="1"/>
        <v>1.5476538310000003</v>
      </c>
      <c r="AJ13" s="39" t="s">
        <v>6595</v>
      </c>
      <c r="AK13" s="38" t="s">
        <v>6608</v>
      </c>
      <c r="AL13" s="38" t="s">
        <v>6632</v>
      </c>
      <c r="AM13" s="36" t="s">
        <v>6635</v>
      </c>
      <c r="AN13" s="39" t="s">
        <v>6595</v>
      </c>
      <c r="AO13" s="5">
        <f t="shared" si="2"/>
        <v>-6.0432163360000004</v>
      </c>
      <c r="AP13" s="6">
        <f t="shared" si="3"/>
        <v>-2.163986505</v>
      </c>
      <c r="AQ13" s="5">
        <f t="shared" si="4"/>
        <v>0.27643994940000027</v>
      </c>
      <c r="AR13" s="6">
        <f t="shared" si="5"/>
        <v>1.2712138816</v>
      </c>
    </row>
    <row r="14" spans="1:48" x14ac:dyDescent="0.25">
      <c r="A14" s="7" t="s">
        <v>852</v>
      </c>
      <c r="B14" s="7" t="s">
        <v>2464</v>
      </c>
      <c r="C14" s="7" t="s">
        <v>3943</v>
      </c>
      <c r="D14" s="5">
        <v>3.7831308107999999</v>
      </c>
      <c r="E14">
        <v>5.8922288107999998</v>
      </c>
      <c r="F14">
        <v>2.1090979999999999</v>
      </c>
      <c r="G14">
        <v>-1.2390000000000001E-3</v>
      </c>
      <c r="H14" s="6">
        <v>2.1078589999999999</v>
      </c>
      <c r="I14" s="5">
        <v>-6.4652107110000001</v>
      </c>
      <c r="J14" s="6">
        <v>-3.9197203919999999</v>
      </c>
      <c r="K14" s="5" t="s">
        <v>6619</v>
      </c>
      <c r="L14" s="6" t="e" vm="12">
        <v>#VALUE!</v>
      </c>
      <c r="M14" s="32" t="s">
        <v>6595</v>
      </c>
      <c r="N14" s="34" t="s">
        <v>6595</v>
      </c>
      <c r="O14" s="32" t="s">
        <v>6595</v>
      </c>
      <c r="P14" s="34" t="s">
        <v>6595</v>
      </c>
      <c r="Q14" s="32" t="s">
        <v>6595</v>
      </c>
      <c r="R14" s="34" t="s">
        <v>6595</v>
      </c>
      <c r="S14" s="32" t="s">
        <v>6595</v>
      </c>
      <c r="T14" s="34" t="s">
        <v>6595</v>
      </c>
      <c r="U14" s="32" t="s">
        <v>6595</v>
      </c>
      <c r="V14" s="34" t="s">
        <v>6595</v>
      </c>
      <c r="W14" s="32" t="s">
        <v>6595</v>
      </c>
      <c r="X14" s="34" t="s">
        <v>6595</v>
      </c>
      <c r="Y14" s="32" t="s">
        <v>6595</v>
      </c>
      <c r="Z14" s="34" t="s">
        <v>6595</v>
      </c>
      <c r="AA14" s="32" t="s">
        <v>6595</v>
      </c>
      <c r="AB14" s="34" t="s">
        <v>6595</v>
      </c>
      <c r="AC14" s="32" t="s">
        <v>6595</v>
      </c>
      <c r="AD14" s="34" t="s">
        <v>6595</v>
      </c>
      <c r="AE14" s="32" t="s">
        <v>6595</v>
      </c>
      <c r="AF14" s="30" t="s">
        <v>6595</v>
      </c>
      <c r="AG14" s="39" t="s">
        <v>6595</v>
      </c>
      <c r="AH14" s="7">
        <f t="shared" si="0"/>
        <v>2.5454903190000002</v>
      </c>
      <c r="AI14" s="6">
        <f t="shared" si="1"/>
        <v>0.43639231900000031</v>
      </c>
      <c r="AJ14" s="39" t="s">
        <v>6595</v>
      </c>
      <c r="AK14" s="38" t="s">
        <v>6608</v>
      </c>
      <c r="AL14" s="38" t="s">
        <v>6636</v>
      </c>
      <c r="AM14" s="36" t="s">
        <v>6635</v>
      </c>
      <c r="AN14" s="39" t="s">
        <v>6595</v>
      </c>
      <c r="AO14" s="5">
        <f t="shared" si="2"/>
        <v>-6.4652107110000001</v>
      </c>
      <c r="AP14" s="6">
        <f t="shared" si="3"/>
        <v>-3.9197203919999999</v>
      </c>
      <c r="AQ14" s="5">
        <f t="shared" si="4"/>
        <v>0.57298190020000028</v>
      </c>
      <c r="AR14" s="6">
        <f t="shared" si="5"/>
        <v>0.13658958119999998</v>
      </c>
    </row>
    <row r="15" spans="1:48" x14ac:dyDescent="0.25">
      <c r="A15" s="7" t="s">
        <v>4593</v>
      </c>
      <c r="B15" s="7" t="s">
        <v>4657</v>
      </c>
      <c r="C15" s="7" t="s">
        <v>5036</v>
      </c>
      <c r="D15" s="5">
        <v>3.6474929692999898</v>
      </c>
      <c r="E15">
        <v>6.0264479692999897</v>
      </c>
      <c r="F15">
        <v>2.3789549999999999</v>
      </c>
      <c r="G15">
        <v>-0.35133999999999999</v>
      </c>
      <c r="H15" s="6">
        <v>2.0276149999999999</v>
      </c>
      <c r="I15" s="5">
        <v>-5.9791334909999998</v>
      </c>
      <c r="J15" s="6">
        <v>-2.1731567470000002</v>
      </c>
      <c r="K15" s="26" t="s">
        <v>6618</v>
      </c>
      <c r="L15" s="6" t="e" vm="13">
        <v>#VALUE!</v>
      </c>
      <c r="M15" s="32" t="s">
        <v>6595</v>
      </c>
      <c r="N15" s="34" t="s">
        <v>6595</v>
      </c>
      <c r="O15" s="32" t="s">
        <v>6595</v>
      </c>
      <c r="P15" s="34" t="s">
        <v>6595</v>
      </c>
      <c r="Q15" s="32" t="s">
        <v>6595</v>
      </c>
      <c r="R15" s="34" t="s">
        <v>6595</v>
      </c>
      <c r="S15" s="32" t="s">
        <v>6595</v>
      </c>
      <c r="T15" s="34" t="s">
        <v>6595</v>
      </c>
      <c r="U15" s="32" t="s">
        <v>6595</v>
      </c>
      <c r="V15" s="34" t="s">
        <v>6595</v>
      </c>
      <c r="W15" s="32" t="s">
        <v>6595</v>
      </c>
      <c r="X15" s="34" t="s">
        <v>6595</v>
      </c>
      <c r="Y15" s="32" t="s">
        <v>6595</v>
      </c>
      <c r="Z15" s="34" t="s">
        <v>6595</v>
      </c>
      <c r="AA15" s="32" t="s">
        <v>6595</v>
      </c>
      <c r="AB15" s="34" t="s">
        <v>6595</v>
      </c>
      <c r="AC15" s="32" t="s">
        <v>6595</v>
      </c>
      <c r="AD15" s="34" t="s">
        <v>6595</v>
      </c>
      <c r="AE15" s="32" t="s">
        <v>6595</v>
      </c>
      <c r="AF15" s="30" t="s">
        <v>6595</v>
      </c>
      <c r="AG15" s="39" t="s">
        <v>6595</v>
      </c>
      <c r="AH15" s="7">
        <f t="shared" si="0"/>
        <v>3.8059767439999996</v>
      </c>
      <c r="AI15" s="6">
        <f t="shared" si="1"/>
        <v>1.4270217439999997</v>
      </c>
      <c r="AJ15" s="39" t="s">
        <v>6595</v>
      </c>
      <c r="AK15" s="38" t="s">
        <v>6608</v>
      </c>
      <c r="AL15" s="38" t="s">
        <v>6637</v>
      </c>
      <c r="AM15" s="36" t="s">
        <v>6595</v>
      </c>
      <c r="AN15" s="39" t="s">
        <v>6595</v>
      </c>
      <c r="AO15" s="5">
        <f t="shared" si="2"/>
        <v>-5.9791334909999998</v>
      </c>
      <c r="AP15" s="6">
        <f t="shared" si="3"/>
        <v>-2.1731567470000002</v>
      </c>
      <c r="AQ15" s="5">
        <f t="shared" si="4"/>
        <v>4.7314478299989915E-2</v>
      </c>
      <c r="AR15" s="6">
        <f t="shared" si="5"/>
        <v>1.4743362222999896</v>
      </c>
    </row>
    <row r="16" spans="1:48" x14ac:dyDescent="0.25">
      <c r="A16" s="7" t="s">
        <v>811</v>
      </c>
      <c r="B16" s="7" t="s">
        <v>2461</v>
      </c>
      <c r="C16" s="7" t="s">
        <v>3940</v>
      </c>
      <c r="D16" s="5">
        <v>3.772826652</v>
      </c>
      <c r="E16">
        <v>6.1659726519999998</v>
      </c>
      <c r="F16">
        <v>2.3931460000000002</v>
      </c>
      <c r="G16">
        <v>-2.335655</v>
      </c>
      <c r="H16" s="6">
        <v>5.7491E-2</v>
      </c>
      <c r="I16" s="5">
        <v>-7.2677292910000002</v>
      </c>
      <c r="J16" s="6">
        <v>-3.161610816</v>
      </c>
      <c r="K16" s="5" t="s">
        <v>6617</v>
      </c>
      <c r="L16" t="e" vm="14">
        <v>#VALUE!</v>
      </c>
      <c r="M16" s="32" t="s">
        <v>6595</v>
      </c>
      <c r="N16" s="34" t="s">
        <v>6595</v>
      </c>
      <c r="O16" s="32" t="s">
        <v>6595</v>
      </c>
      <c r="P16" s="34" t="s">
        <v>6595</v>
      </c>
      <c r="Q16" s="32" t="s">
        <v>6595</v>
      </c>
      <c r="R16" s="34" t="s">
        <v>6595</v>
      </c>
      <c r="S16" s="32" t="s">
        <v>6595</v>
      </c>
      <c r="T16" s="34" t="s">
        <v>6595</v>
      </c>
      <c r="U16" s="32" t="s">
        <v>6595</v>
      </c>
      <c r="V16" s="34" t="s">
        <v>6595</v>
      </c>
      <c r="W16" s="32" t="s">
        <v>6595</v>
      </c>
      <c r="X16" s="34" t="s">
        <v>6595</v>
      </c>
      <c r="Y16" s="32" t="s">
        <v>6595</v>
      </c>
      <c r="Z16" s="34" t="s">
        <v>6595</v>
      </c>
      <c r="AA16" s="32" t="s">
        <v>6595</v>
      </c>
      <c r="AB16" s="34" t="s">
        <v>6595</v>
      </c>
      <c r="AC16" s="32" t="s">
        <v>6595</v>
      </c>
      <c r="AD16" s="34" t="s">
        <v>6595</v>
      </c>
      <c r="AE16" s="32" t="s">
        <v>6595</v>
      </c>
      <c r="AF16" s="30" t="s">
        <v>6595</v>
      </c>
      <c r="AG16" s="39" t="s">
        <v>6595</v>
      </c>
      <c r="AH16" s="7">
        <f t="shared" si="0"/>
        <v>4.1061184750000006</v>
      </c>
      <c r="AI16" s="6">
        <f t="shared" si="1"/>
        <v>1.7129724750000004</v>
      </c>
      <c r="AJ16" s="39" t="s">
        <v>6595</v>
      </c>
      <c r="AK16" s="38" t="s">
        <v>6608</v>
      </c>
      <c r="AL16" s="38" t="s">
        <v>6638</v>
      </c>
      <c r="AM16" s="36" t="s">
        <v>6633</v>
      </c>
      <c r="AN16" s="39" t="s">
        <v>6595</v>
      </c>
      <c r="AO16" s="5">
        <f t="shared" si="2"/>
        <v>-7.2677292910000002</v>
      </c>
      <c r="AP16" s="6">
        <f t="shared" si="3"/>
        <v>-3.161610816</v>
      </c>
      <c r="AQ16" s="5">
        <f t="shared" si="4"/>
        <v>1.1017566390000004</v>
      </c>
      <c r="AR16" s="6">
        <f t="shared" si="5"/>
        <v>0.61121583599999996</v>
      </c>
    </row>
    <row r="17" spans="1:44" x14ac:dyDescent="0.25">
      <c r="A17" s="7" t="s">
        <v>4589</v>
      </c>
      <c r="B17" s="7" t="s">
        <v>4703</v>
      </c>
      <c r="C17" s="7" t="s">
        <v>5321</v>
      </c>
      <c r="D17" s="5">
        <v>3.6353748823999998</v>
      </c>
      <c r="E17">
        <v>5.9552708823999998</v>
      </c>
      <c r="F17">
        <v>2.319896</v>
      </c>
      <c r="G17">
        <v>0.24462200000000001</v>
      </c>
      <c r="H17" s="6">
        <v>2.5645180000000001</v>
      </c>
      <c r="I17" s="5">
        <v>-7.2207352040000004</v>
      </c>
      <c r="J17" s="6">
        <v>-2.8646256069999998</v>
      </c>
      <c r="K17" s="5" t="s">
        <v>6650</v>
      </c>
      <c r="L17" t="e" vm="15">
        <v>#VALUE!</v>
      </c>
      <c r="M17" s="32" t="s">
        <v>6595</v>
      </c>
      <c r="N17" s="34" t="s">
        <v>6595</v>
      </c>
      <c r="O17" s="32" t="s">
        <v>6595</v>
      </c>
      <c r="P17" s="34" t="s">
        <v>6595</v>
      </c>
      <c r="Q17" s="32" t="s">
        <v>6595</v>
      </c>
      <c r="R17" s="34" t="s">
        <v>6595</v>
      </c>
      <c r="S17" s="32" t="s">
        <v>6595</v>
      </c>
      <c r="T17" s="34" t="s">
        <v>6595</v>
      </c>
      <c r="U17" s="32" t="s">
        <v>6595</v>
      </c>
      <c r="V17" s="34" t="s">
        <v>6595</v>
      </c>
      <c r="W17" s="32" t="s">
        <v>6595</v>
      </c>
      <c r="X17" s="34" t="s">
        <v>6595</v>
      </c>
      <c r="Y17" s="32" t="s">
        <v>6595</v>
      </c>
      <c r="Z17" s="34" t="s">
        <v>6595</v>
      </c>
      <c r="AA17" s="32" t="s">
        <v>6595</v>
      </c>
      <c r="AB17" s="34" t="s">
        <v>6595</v>
      </c>
      <c r="AC17" s="32" t="s">
        <v>6595</v>
      </c>
      <c r="AD17" s="34" t="s">
        <v>6595</v>
      </c>
      <c r="AE17" s="32" t="s">
        <v>6595</v>
      </c>
      <c r="AF17" s="30" t="s">
        <v>6595</v>
      </c>
      <c r="AG17" s="39" t="s">
        <v>6595</v>
      </c>
      <c r="AH17" s="7">
        <f t="shared" si="0"/>
        <v>4.3561095970000006</v>
      </c>
      <c r="AI17" s="6">
        <f t="shared" si="1"/>
        <v>2.0362135970000006</v>
      </c>
      <c r="AJ17" s="39" t="s">
        <v>6595</v>
      </c>
      <c r="AK17" s="38" t="s">
        <v>6608</v>
      </c>
      <c r="AL17" s="38" t="s">
        <v>6638</v>
      </c>
      <c r="AM17" s="36" t="s">
        <v>6633</v>
      </c>
      <c r="AN17" s="39" t="s">
        <v>6595</v>
      </c>
      <c r="AO17" s="5">
        <f t="shared" si="2"/>
        <v>-7.2207352040000004</v>
      </c>
      <c r="AP17" s="6">
        <f t="shared" si="3"/>
        <v>-2.8646256069999998</v>
      </c>
      <c r="AQ17" s="5">
        <f t="shared" si="4"/>
        <v>1.2654643216000006</v>
      </c>
      <c r="AR17" s="6">
        <f t="shared" si="5"/>
        <v>0.77074927540000004</v>
      </c>
    </row>
    <row r="18" spans="1:44" x14ac:dyDescent="0.25">
      <c r="A18" s="7" t="s">
        <v>83</v>
      </c>
      <c r="B18" s="7" t="s">
        <v>2229</v>
      </c>
      <c r="C18" s="7" t="s">
        <v>3653</v>
      </c>
      <c r="D18" s="5">
        <v>3.5870498989999899</v>
      </c>
      <c r="E18">
        <v>5.7265468989999997</v>
      </c>
      <c r="F18">
        <v>2.139497</v>
      </c>
      <c r="G18">
        <v>-1.9250529999999999</v>
      </c>
      <c r="H18" s="6">
        <v>0.214444</v>
      </c>
      <c r="I18" s="5">
        <v>-7.2771988570000001</v>
      </c>
      <c r="J18" s="6">
        <v>-3.1912440289999999</v>
      </c>
      <c r="K18" s="5" t="s">
        <v>6617</v>
      </c>
      <c r="L18" s="6" t="e" vm="16">
        <v>#VALUE!</v>
      </c>
      <c r="M18" s="32" t="s">
        <v>6595</v>
      </c>
      <c r="N18" s="34" t="s">
        <v>6595</v>
      </c>
      <c r="O18" s="44" t="s">
        <v>6595</v>
      </c>
      <c r="P18" s="34" t="s">
        <v>6595</v>
      </c>
      <c r="Q18" s="32" t="s">
        <v>6595</v>
      </c>
      <c r="R18" s="34" t="s">
        <v>6595</v>
      </c>
      <c r="S18" s="32" t="s">
        <v>6595</v>
      </c>
      <c r="T18" s="34" t="s">
        <v>6595</v>
      </c>
      <c r="U18" s="32" t="s">
        <v>6595</v>
      </c>
      <c r="V18" s="34" t="s">
        <v>6595</v>
      </c>
      <c r="W18" s="32" t="s">
        <v>6595</v>
      </c>
      <c r="X18" s="34" t="s">
        <v>6595</v>
      </c>
      <c r="Y18" s="32" t="s">
        <v>6595</v>
      </c>
      <c r="Z18" s="34" t="s">
        <v>6595</v>
      </c>
      <c r="AA18" s="32" t="s">
        <v>6595</v>
      </c>
      <c r="AB18" s="34" t="s">
        <v>6595</v>
      </c>
      <c r="AC18" s="32" t="s">
        <v>6595</v>
      </c>
      <c r="AD18" s="34" t="s">
        <v>6595</v>
      </c>
      <c r="AE18" s="32" t="s">
        <v>6595</v>
      </c>
      <c r="AF18" s="30" t="s">
        <v>6595</v>
      </c>
      <c r="AG18" s="39" t="s">
        <v>6595</v>
      </c>
      <c r="AH18" s="7">
        <f t="shared" si="0"/>
        <v>4.0859548280000002</v>
      </c>
      <c r="AI18" s="6">
        <f t="shared" si="1"/>
        <v>1.9464578280000002</v>
      </c>
      <c r="AJ18" s="39" t="s">
        <v>6595</v>
      </c>
      <c r="AK18" s="38" t="s">
        <v>6608</v>
      </c>
      <c r="AL18" s="38" t="s">
        <v>6638</v>
      </c>
      <c r="AM18" s="36" t="s">
        <v>6633</v>
      </c>
      <c r="AN18" s="39" t="s">
        <v>6595</v>
      </c>
      <c r="AO18" s="5">
        <f t="shared" si="2"/>
        <v>-7.2771988570000001</v>
      </c>
      <c r="AP18" s="6">
        <f t="shared" si="3"/>
        <v>-3.1912440289999999</v>
      </c>
      <c r="AQ18" s="5">
        <f t="shared" si="4"/>
        <v>1.5506519580000004</v>
      </c>
      <c r="AR18" s="6">
        <f t="shared" si="5"/>
        <v>0.39580586999999001</v>
      </c>
    </row>
    <row r="19" spans="1:44" x14ac:dyDescent="0.25">
      <c r="A19" s="7" t="s">
        <v>889</v>
      </c>
      <c r="B19" s="7" t="s">
        <v>1619</v>
      </c>
      <c r="C19" s="7" t="s">
        <v>3109</v>
      </c>
      <c r="D19" s="5">
        <v>3.2773360889999998</v>
      </c>
      <c r="E19">
        <v>5.7723030890000002</v>
      </c>
      <c r="F19">
        <v>2.4949669999999999</v>
      </c>
      <c r="G19">
        <v>-9.6051999999999998E-2</v>
      </c>
      <c r="H19" s="6">
        <v>2.3989150000000001</v>
      </c>
      <c r="I19" s="5">
        <v>-7.8406925080000001</v>
      </c>
      <c r="J19" s="6">
        <v>-3.5414003109999999</v>
      </c>
      <c r="K19" s="5" t="s">
        <v>6651</v>
      </c>
      <c r="L19" t="e" vm="17">
        <v>#VALUE!</v>
      </c>
      <c r="M19" s="32" t="s">
        <v>6595</v>
      </c>
      <c r="N19" s="34" t="s">
        <v>6595</v>
      </c>
      <c r="O19" s="32" t="s">
        <v>6595</v>
      </c>
      <c r="P19" s="34" t="s">
        <v>6595</v>
      </c>
      <c r="Q19" s="32" t="s">
        <v>6595</v>
      </c>
      <c r="R19" s="34" t="s">
        <v>6595</v>
      </c>
      <c r="S19" s="32" t="s">
        <v>6595</v>
      </c>
      <c r="T19" s="34" t="s">
        <v>6595</v>
      </c>
      <c r="U19" s="32" t="s">
        <v>6595</v>
      </c>
      <c r="V19" s="34" t="s">
        <v>6595</v>
      </c>
      <c r="W19" s="32" t="s">
        <v>6595</v>
      </c>
      <c r="X19" s="34" t="s">
        <v>6595</v>
      </c>
      <c r="Y19" s="32" t="s">
        <v>6595</v>
      </c>
      <c r="Z19" s="34" t="s">
        <v>6595</v>
      </c>
      <c r="AA19" s="32" t="s">
        <v>6595</v>
      </c>
      <c r="AB19" s="34" t="s">
        <v>6595</v>
      </c>
      <c r="AC19" s="32" t="s">
        <v>6595</v>
      </c>
      <c r="AD19" s="34" t="s">
        <v>6595</v>
      </c>
      <c r="AE19" s="32" t="s">
        <v>6595</v>
      </c>
      <c r="AF19" s="30" t="s">
        <v>6595</v>
      </c>
      <c r="AG19" s="39" t="s">
        <v>6595</v>
      </c>
      <c r="AH19" s="7">
        <f t="shared" si="0"/>
        <v>4.2992921969999998</v>
      </c>
      <c r="AI19" s="6">
        <f t="shared" si="1"/>
        <v>1.8043251969999998</v>
      </c>
      <c r="AJ19" s="39" t="s">
        <v>6595</v>
      </c>
      <c r="AK19" s="38" t="s">
        <v>6608</v>
      </c>
      <c r="AL19" s="38" t="s">
        <v>6632</v>
      </c>
      <c r="AM19" s="36" t="s">
        <v>6595</v>
      </c>
      <c r="AN19" s="39" t="s">
        <v>6595</v>
      </c>
      <c r="AO19" s="5">
        <f t="shared" si="2"/>
        <v>-7.8406925080000001</v>
      </c>
      <c r="AP19" s="6">
        <f t="shared" si="3"/>
        <v>-3.5414003109999999</v>
      </c>
      <c r="AQ19" s="5">
        <f t="shared" si="4"/>
        <v>2.0683894189999998</v>
      </c>
      <c r="AR19" s="6">
        <f t="shared" si="5"/>
        <v>0.26406422200000002</v>
      </c>
    </row>
    <row r="20" spans="1:44" x14ac:dyDescent="0.25">
      <c r="A20" s="7" t="s">
        <v>1236</v>
      </c>
      <c r="B20" s="7" t="s">
        <v>2085</v>
      </c>
      <c r="C20" s="7" t="s">
        <v>3573</v>
      </c>
      <c r="D20" s="5">
        <v>3.7529268990000002</v>
      </c>
      <c r="E20">
        <v>6.0068498989999997</v>
      </c>
      <c r="F20">
        <v>2.2539229999999999</v>
      </c>
      <c r="G20">
        <v>-0.64743799999999996</v>
      </c>
      <c r="H20" s="6">
        <v>1.6064849999999999</v>
      </c>
      <c r="I20" s="5">
        <v>-7.9168027910000003</v>
      </c>
      <c r="J20" s="6">
        <v>-3.7477443500000001</v>
      </c>
      <c r="K20" s="5" t="s">
        <v>6616</v>
      </c>
      <c r="L20" s="6" t="e" vm="18">
        <v>#VALUE!</v>
      </c>
      <c r="M20" s="32" t="s">
        <v>6595</v>
      </c>
      <c r="N20" s="34" t="s">
        <v>6595</v>
      </c>
      <c r="O20" s="32" t="s">
        <v>6595</v>
      </c>
      <c r="P20" s="34" t="s">
        <v>6595</v>
      </c>
      <c r="Q20" s="32" t="s">
        <v>6595</v>
      </c>
      <c r="R20" s="34" t="s">
        <v>6595</v>
      </c>
      <c r="S20" s="32" t="s">
        <v>6595</v>
      </c>
      <c r="T20" s="34" t="s">
        <v>6595</v>
      </c>
      <c r="U20" s="32" t="s">
        <v>6595</v>
      </c>
      <c r="V20" s="34" t="s">
        <v>6595</v>
      </c>
      <c r="W20" s="32" t="s">
        <v>6595</v>
      </c>
      <c r="X20" s="34" t="s">
        <v>6595</v>
      </c>
      <c r="Y20" s="32" t="s">
        <v>6595</v>
      </c>
      <c r="Z20" s="34" t="s">
        <v>6595</v>
      </c>
      <c r="AA20" s="32" t="s">
        <v>6595</v>
      </c>
      <c r="AB20" s="34" t="s">
        <v>6595</v>
      </c>
      <c r="AC20" s="32" t="s">
        <v>6595</v>
      </c>
      <c r="AD20" s="34" t="s">
        <v>6595</v>
      </c>
      <c r="AE20" s="32" t="s">
        <v>6595</v>
      </c>
      <c r="AF20" s="30" t="s">
        <v>6595</v>
      </c>
      <c r="AG20" s="39" t="s">
        <v>6595</v>
      </c>
      <c r="AH20" s="7">
        <f t="shared" si="0"/>
        <v>4.1690584410000007</v>
      </c>
      <c r="AI20" s="6">
        <f t="shared" si="1"/>
        <v>1.9151354410000008</v>
      </c>
      <c r="AJ20" s="39" t="s">
        <v>6595</v>
      </c>
      <c r="AK20" s="38" t="s">
        <v>6608</v>
      </c>
      <c r="AL20" s="38" t="s">
        <v>6636</v>
      </c>
      <c r="AM20" s="36" t="s">
        <v>6595</v>
      </c>
      <c r="AN20" s="39" t="s">
        <v>6595</v>
      </c>
      <c r="AO20" s="5">
        <f t="shared" si="2"/>
        <v>-7.9168027910000003</v>
      </c>
      <c r="AP20" s="6">
        <f t="shared" si="3"/>
        <v>-3.7477443500000001</v>
      </c>
      <c r="AQ20" s="5">
        <f t="shared" si="4"/>
        <v>1.9099528920000006</v>
      </c>
      <c r="AR20" s="6">
        <f t="shared" si="5"/>
        <v>5.1825490000001473E-3</v>
      </c>
    </row>
    <row r="21" spans="1:44" x14ac:dyDescent="0.25">
      <c r="A21" s="7" t="s">
        <v>382</v>
      </c>
      <c r="B21" s="7" t="s">
        <v>1504</v>
      </c>
      <c r="C21" s="7" t="s">
        <v>2993</v>
      </c>
      <c r="D21" s="5">
        <v>3.6594196215999899</v>
      </c>
      <c r="E21">
        <v>5.7478186215999996</v>
      </c>
      <c r="F21">
        <v>2.0883989999999999</v>
      </c>
      <c r="G21">
        <v>0.28877000000000003</v>
      </c>
      <c r="H21" s="6">
        <v>2.3771689999999999</v>
      </c>
      <c r="I21" s="5">
        <v>-6.7263040849999998</v>
      </c>
      <c r="J21" s="6">
        <v>-3.0031316280000002</v>
      </c>
      <c r="K21" s="5" t="s">
        <v>6615</v>
      </c>
      <c r="L21" s="6" t="e" vm="19">
        <v>#VALUE!</v>
      </c>
      <c r="M21" s="32" t="s">
        <v>6595</v>
      </c>
      <c r="N21" s="34" t="s">
        <v>6595</v>
      </c>
      <c r="O21" s="32" t="s">
        <v>6595</v>
      </c>
      <c r="P21" s="34" t="s">
        <v>6595</v>
      </c>
      <c r="Q21" s="32" t="s">
        <v>6595</v>
      </c>
      <c r="R21" s="34" t="s">
        <v>6595</v>
      </c>
      <c r="S21" s="32" t="s">
        <v>6595</v>
      </c>
      <c r="T21" s="34" t="s">
        <v>6595</v>
      </c>
      <c r="U21" s="32" t="s">
        <v>6595</v>
      </c>
      <c r="V21" s="34" t="s">
        <v>6595</v>
      </c>
      <c r="W21" s="32" t="s">
        <v>6595</v>
      </c>
      <c r="X21" s="34" t="s">
        <v>6595</v>
      </c>
      <c r="Y21" s="32" t="s">
        <v>6595</v>
      </c>
      <c r="Z21" s="34" t="s">
        <v>6595</v>
      </c>
      <c r="AA21" s="32" t="s">
        <v>6595</v>
      </c>
      <c r="AB21" s="34" t="s">
        <v>6595</v>
      </c>
      <c r="AC21" s="32" t="s">
        <v>6595</v>
      </c>
      <c r="AD21" s="34" t="s">
        <v>6595</v>
      </c>
      <c r="AE21" s="32" t="s">
        <v>6595</v>
      </c>
      <c r="AF21" s="30" t="s">
        <v>6595</v>
      </c>
      <c r="AG21" s="39" t="s">
        <v>6595</v>
      </c>
      <c r="AH21" s="7">
        <f t="shared" si="0"/>
        <v>3.7231724569999995</v>
      </c>
      <c r="AI21" s="6">
        <f t="shared" si="1"/>
        <v>1.6347734569999997</v>
      </c>
      <c r="AJ21" s="39" t="s">
        <v>6595</v>
      </c>
      <c r="AK21" s="38" t="s">
        <v>6608</v>
      </c>
      <c r="AL21" s="38" t="s">
        <v>6609</v>
      </c>
      <c r="AM21" s="36" t="s">
        <v>6595</v>
      </c>
      <c r="AN21" s="39" t="s">
        <v>6595</v>
      </c>
      <c r="AO21" s="5">
        <f t="shared" si="2"/>
        <v>-6.7263040849999998</v>
      </c>
      <c r="AP21" s="6">
        <f t="shared" si="3"/>
        <v>-3.0031316280000002</v>
      </c>
      <c r="AQ21" s="5">
        <f t="shared" si="4"/>
        <v>0.9784854634000002</v>
      </c>
      <c r="AR21" s="6">
        <f t="shared" si="5"/>
        <v>0.65628799359998968</v>
      </c>
    </row>
    <row r="22" spans="1:44" x14ac:dyDescent="0.25">
      <c r="A22" s="7" t="s">
        <v>980</v>
      </c>
      <c r="B22" s="7" t="s">
        <v>2063</v>
      </c>
      <c r="C22" s="7" t="s">
        <v>3552</v>
      </c>
      <c r="D22" s="5">
        <v>3.7079956300000001</v>
      </c>
      <c r="E22">
        <v>6.02244563</v>
      </c>
      <c r="F22">
        <v>2.3144499999999999</v>
      </c>
      <c r="G22">
        <v>0.10799</v>
      </c>
      <c r="H22" s="6">
        <v>2.4224399999999999</v>
      </c>
      <c r="I22" s="5">
        <v>-6.476639499</v>
      </c>
      <c r="J22" s="6">
        <v>-2.8906397039999998</v>
      </c>
      <c r="K22" s="5" t="s">
        <v>6649</v>
      </c>
      <c r="L22" t="e" vm="20">
        <v>#VALUE!</v>
      </c>
      <c r="M22" s="32" t="s">
        <v>6595</v>
      </c>
      <c r="N22" s="34" t="s">
        <v>6595</v>
      </c>
      <c r="O22" s="32" t="s">
        <v>6595</v>
      </c>
      <c r="P22" s="34" t="s">
        <v>6595</v>
      </c>
      <c r="Q22" s="32" t="s">
        <v>6595</v>
      </c>
      <c r="R22" s="34" t="s">
        <v>6595</v>
      </c>
      <c r="S22" s="32" t="s">
        <v>6595</v>
      </c>
      <c r="T22" s="34" t="s">
        <v>6595</v>
      </c>
      <c r="U22" s="32" t="s">
        <v>6595</v>
      </c>
      <c r="V22" s="34" t="s">
        <v>6595</v>
      </c>
      <c r="W22" s="32" t="s">
        <v>6595</v>
      </c>
      <c r="X22" s="34" t="s">
        <v>6595</v>
      </c>
      <c r="Y22" s="32" t="s">
        <v>6595</v>
      </c>
      <c r="Z22" s="34" t="s">
        <v>6595</v>
      </c>
      <c r="AA22" s="32" t="s">
        <v>6595</v>
      </c>
      <c r="AB22" s="34" t="s">
        <v>6595</v>
      </c>
      <c r="AC22" s="32" t="s">
        <v>6595</v>
      </c>
      <c r="AD22" s="34" t="s">
        <v>6595</v>
      </c>
      <c r="AE22" s="32" t="s">
        <v>6595</v>
      </c>
      <c r="AF22" s="30" t="s">
        <v>6595</v>
      </c>
      <c r="AG22" s="39" t="s">
        <v>6595</v>
      </c>
      <c r="AH22" s="7">
        <f t="shared" si="0"/>
        <v>3.5859997950000002</v>
      </c>
      <c r="AI22" s="6">
        <f t="shared" si="1"/>
        <v>1.2715497950000003</v>
      </c>
      <c r="AJ22" s="39" t="s">
        <v>6595</v>
      </c>
      <c r="AK22" s="38" t="s">
        <v>6608</v>
      </c>
      <c r="AL22" s="38" t="s">
        <v>6638</v>
      </c>
      <c r="AM22" s="36" t="s">
        <v>6633</v>
      </c>
      <c r="AN22" s="39" t="s">
        <v>6595</v>
      </c>
      <c r="AO22" s="5">
        <f t="shared" si="2"/>
        <v>-6.476639499</v>
      </c>
      <c r="AP22" s="6">
        <f t="shared" si="3"/>
        <v>-2.8906397039999998</v>
      </c>
      <c r="AQ22" s="5">
        <f t="shared" si="4"/>
        <v>0.45419386900000003</v>
      </c>
      <c r="AR22" s="6">
        <f t="shared" si="5"/>
        <v>0.81735592600000029</v>
      </c>
    </row>
    <row r="23" spans="1:44" x14ac:dyDescent="0.25">
      <c r="A23" s="7" t="s">
        <v>544</v>
      </c>
      <c r="B23" s="7" t="s">
        <v>1655</v>
      </c>
      <c r="C23" s="7" t="s">
        <v>3144</v>
      </c>
      <c r="D23" s="5">
        <v>3.7835655050999999</v>
      </c>
      <c r="E23">
        <v>5.7578935051000002</v>
      </c>
      <c r="F23">
        <v>1.9743279999999901</v>
      </c>
      <c r="G23">
        <v>-2.5633819999999998</v>
      </c>
      <c r="H23" s="6">
        <v>-0.58905399999999997</v>
      </c>
      <c r="I23" s="5">
        <v>-6.0116239010000001</v>
      </c>
      <c r="J23" s="6">
        <v>-3.485970692</v>
      </c>
      <c r="K23" s="5" t="s">
        <v>6614</v>
      </c>
      <c r="L23" s="6" t="e" vm="21">
        <v>#VALUE!</v>
      </c>
      <c r="M23" s="32" t="s">
        <v>6595</v>
      </c>
      <c r="N23" s="34" t="s">
        <v>6595</v>
      </c>
      <c r="O23" s="32" t="s">
        <v>6595</v>
      </c>
      <c r="P23" s="34" t="s">
        <v>6595</v>
      </c>
      <c r="Q23" s="32" t="s">
        <v>6595</v>
      </c>
      <c r="R23" s="34" t="s">
        <v>6595</v>
      </c>
      <c r="S23" s="32" t="s">
        <v>6595</v>
      </c>
      <c r="T23" s="34" t="s">
        <v>6595</v>
      </c>
      <c r="U23" s="32" t="s">
        <v>6595</v>
      </c>
      <c r="V23" s="34" t="s">
        <v>6595</v>
      </c>
      <c r="W23" s="32" t="s">
        <v>6595</v>
      </c>
      <c r="X23" s="34" t="s">
        <v>6595</v>
      </c>
      <c r="Y23" s="32" t="s">
        <v>6595</v>
      </c>
      <c r="Z23" s="34" t="s">
        <v>6595</v>
      </c>
      <c r="AA23" s="32" t="s">
        <v>6595</v>
      </c>
      <c r="AB23" s="34" t="s">
        <v>6595</v>
      </c>
      <c r="AC23" s="32" t="s">
        <v>6595</v>
      </c>
      <c r="AD23" s="34" t="s">
        <v>6595</v>
      </c>
      <c r="AE23" s="32" t="s">
        <v>6595</v>
      </c>
      <c r="AF23" s="30" t="s">
        <v>6595</v>
      </c>
      <c r="AG23" s="39" t="s">
        <v>6595</v>
      </c>
      <c r="AH23" s="7">
        <f t="shared" si="0"/>
        <v>2.5256532090000001</v>
      </c>
      <c r="AI23" s="6">
        <f t="shared" si="1"/>
        <v>0.55132520900001003</v>
      </c>
      <c r="AJ23" s="39" t="s">
        <v>6595</v>
      </c>
      <c r="AK23" s="38" t="s">
        <v>6608</v>
      </c>
      <c r="AL23" s="38" t="s">
        <v>6609</v>
      </c>
      <c r="AM23" s="36" t="s">
        <v>6595</v>
      </c>
      <c r="AN23" s="39" t="s">
        <v>6595</v>
      </c>
      <c r="AO23" s="5">
        <f t="shared" si="2"/>
        <v>-6.0116239010000001</v>
      </c>
      <c r="AP23" s="6">
        <f t="shared" si="3"/>
        <v>-3.485970692</v>
      </c>
      <c r="AQ23" s="5">
        <f t="shared" si="4"/>
        <v>0.25373039589999991</v>
      </c>
      <c r="AR23" s="6">
        <f t="shared" si="5"/>
        <v>0.29759481309999991</v>
      </c>
    </row>
    <row r="24" spans="1:44" x14ac:dyDescent="0.25">
      <c r="A24" s="7" t="s">
        <v>220</v>
      </c>
      <c r="B24" s="7" t="s">
        <v>2457</v>
      </c>
      <c r="C24" s="7" t="s">
        <v>3936</v>
      </c>
      <c r="D24" s="5">
        <v>3.6612672006999998</v>
      </c>
      <c r="E24">
        <v>5.7469272007000001</v>
      </c>
      <c r="F24">
        <v>2.0856599999999998</v>
      </c>
      <c r="G24">
        <v>1.3741209999999999</v>
      </c>
      <c r="H24" s="6">
        <v>3.459781</v>
      </c>
      <c r="I24" s="5">
        <v>-5.1387366439999997</v>
      </c>
      <c r="J24" s="6">
        <v>-2.5227415899999999</v>
      </c>
      <c r="K24" s="5" t="s">
        <v>6613</v>
      </c>
      <c r="L24" s="6" t="e" vm="22">
        <v>#VALUE!</v>
      </c>
      <c r="M24" s="32" t="s">
        <v>6595</v>
      </c>
      <c r="N24" s="34" t="s">
        <v>6595</v>
      </c>
      <c r="O24" s="32" t="s">
        <v>6595</v>
      </c>
      <c r="P24" s="34" t="s">
        <v>6595</v>
      </c>
      <c r="Q24" s="32" t="s">
        <v>6595</v>
      </c>
      <c r="R24" s="34" t="s">
        <v>6595</v>
      </c>
      <c r="S24" s="32" t="s">
        <v>6595</v>
      </c>
      <c r="T24" s="34" t="s">
        <v>6595</v>
      </c>
      <c r="U24" s="32" t="s">
        <v>6595</v>
      </c>
      <c r="V24" s="34" t="s">
        <v>6595</v>
      </c>
      <c r="W24" s="32" t="s">
        <v>6595</v>
      </c>
      <c r="X24" s="34" t="s">
        <v>6595</v>
      </c>
      <c r="Y24" s="32" t="s">
        <v>6595</v>
      </c>
      <c r="Z24" s="34" t="s">
        <v>6595</v>
      </c>
      <c r="AA24" s="32" t="s">
        <v>6595</v>
      </c>
      <c r="AB24" s="34" t="s">
        <v>6595</v>
      </c>
      <c r="AC24" s="32" t="s">
        <v>6595</v>
      </c>
      <c r="AD24" s="34" t="s">
        <v>6595</v>
      </c>
      <c r="AE24" s="32" t="s">
        <v>6595</v>
      </c>
      <c r="AF24" s="30" t="s">
        <v>6595</v>
      </c>
      <c r="AG24" s="39" t="s">
        <v>6595</v>
      </c>
      <c r="AH24" s="7">
        <f t="shared" si="0"/>
        <v>2.6159950539999999</v>
      </c>
      <c r="AI24" s="6">
        <f t="shared" si="1"/>
        <v>0.53033505400000003</v>
      </c>
      <c r="AJ24" s="39" t="s">
        <v>6595</v>
      </c>
      <c r="AK24" s="38" t="s">
        <v>6608</v>
      </c>
      <c r="AL24" s="38" t="s">
        <v>6632</v>
      </c>
      <c r="AM24" s="36" t="s">
        <v>6633</v>
      </c>
      <c r="AN24" s="39" t="s">
        <v>6595</v>
      </c>
      <c r="AO24" s="5">
        <f t="shared" si="2"/>
        <v>-5.1387366439999997</v>
      </c>
      <c r="AP24" s="6">
        <f t="shared" si="3"/>
        <v>-2.5227415899999999</v>
      </c>
      <c r="AQ24" s="5">
        <f t="shared" si="4"/>
        <v>0.60819055670000033</v>
      </c>
      <c r="AR24" s="6">
        <f t="shared" si="5"/>
        <v>1.1385256106999999</v>
      </c>
    </row>
    <row r="25" spans="1:44" x14ac:dyDescent="0.25">
      <c r="A25" s="7" t="s">
        <v>1053</v>
      </c>
      <c r="B25" s="7" t="s">
        <v>2097</v>
      </c>
      <c r="C25" s="7" t="s">
        <v>3585</v>
      </c>
      <c r="D25" s="5">
        <v>3.7742795084999901</v>
      </c>
      <c r="E25">
        <v>5.9565505084999897</v>
      </c>
      <c r="F25">
        <v>2.1822710000000001</v>
      </c>
      <c r="G25">
        <v>-2.1828590000000001</v>
      </c>
      <c r="H25" s="6">
        <v>-5.8799999999999998E-4</v>
      </c>
      <c r="I25" s="5">
        <v>-5.7201898179999997</v>
      </c>
      <c r="J25" s="6">
        <v>-3.0487923549999998</v>
      </c>
      <c r="K25" s="5" t="s">
        <v>6585</v>
      </c>
      <c r="L25" s="6" t="e" vm="23">
        <v>#VALUE!</v>
      </c>
      <c r="M25" s="32" t="s">
        <v>6595</v>
      </c>
      <c r="N25" s="34" t="s">
        <v>6595</v>
      </c>
      <c r="O25" s="32" t="s">
        <v>6595</v>
      </c>
      <c r="P25" s="34" t="s">
        <v>6595</v>
      </c>
      <c r="Q25" s="32" t="s">
        <v>6595</v>
      </c>
      <c r="R25" s="34" t="s">
        <v>6595</v>
      </c>
      <c r="S25" s="32" t="s">
        <v>6595</v>
      </c>
      <c r="T25" s="34" t="s">
        <v>6595</v>
      </c>
      <c r="U25" s="32" t="s">
        <v>6595</v>
      </c>
      <c r="V25" s="34" t="s">
        <v>6595</v>
      </c>
      <c r="W25" s="32" t="s">
        <v>6595</v>
      </c>
      <c r="X25" s="34" t="s">
        <v>6595</v>
      </c>
      <c r="Y25" s="32" t="s">
        <v>6595</v>
      </c>
      <c r="Z25" s="34" t="s">
        <v>6595</v>
      </c>
      <c r="AA25" s="32" t="s">
        <v>6595</v>
      </c>
      <c r="AB25" s="34" t="s">
        <v>6595</v>
      </c>
      <c r="AC25" s="32" t="s">
        <v>6595</v>
      </c>
      <c r="AD25" s="34" t="s">
        <v>6595</v>
      </c>
      <c r="AE25" s="32" t="s">
        <v>6595</v>
      </c>
      <c r="AF25" s="30" t="s">
        <v>6595</v>
      </c>
      <c r="AG25" s="39" t="s">
        <v>6595</v>
      </c>
      <c r="AH25" s="7">
        <f t="shared" si="0"/>
        <v>2.6713974629999999</v>
      </c>
      <c r="AI25" s="6">
        <f t="shared" si="1"/>
        <v>0.48912646299999984</v>
      </c>
      <c r="AJ25" s="39" t="s">
        <v>6595</v>
      </c>
      <c r="AK25" s="38" t="s">
        <v>6608</v>
      </c>
      <c r="AL25" s="38" t="s">
        <v>6609</v>
      </c>
      <c r="AM25" s="36" t="s">
        <v>6633</v>
      </c>
      <c r="AN25" s="39" t="s">
        <v>6595</v>
      </c>
      <c r="AO25" s="5">
        <f t="shared" si="2"/>
        <v>-5.7201898179999997</v>
      </c>
      <c r="AP25" s="6">
        <f t="shared" si="3"/>
        <v>-3.0487923549999998</v>
      </c>
      <c r="AQ25" s="5">
        <f t="shared" si="4"/>
        <v>0.23636069049998998</v>
      </c>
      <c r="AR25" s="6">
        <f t="shared" si="5"/>
        <v>0.72548715349999027</v>
      </c>
    </row>
    <row r="26" spans="1:44" x14ac:dyDescent="0.25">
      <c r="A26" s="7" t="s">
        <v>455</v>
      </c>
      <c r="B26" s="7" t="s">
        <v>1976</v>
      </c>
      <c r="C26" s="7" t="s">
        <v>3465</v>
      </c>
      <c r="D26" s="5">
        <v>3.7483586531999999</v>
      </c>
      <c r="E26">
        <v>5.9176996531999997</v>
      </c>
      <c r="F26">
        <v>2.16934099999999</v>
      </c>
      <c r="G26">
        <v>-0.24986700000000001</v>
      </c>
      <c r="H26" s="6">
        <v>1.9194739999999999</v>
      </c>
      <c r="I26" s="5">
        <v>-5.8813357230000003</v>
      </c>
      <c r="J26" s="6">
        <v>-3.3586485559999999</v>
      </c>
      <c r="K26" s="5" t="s">
        <v>6612</v>
      </c>
      <c r="L26" s="6" t="e" vm="24">
        <v>#VALUE!</v>
      </c>
      <c r="M26" s="32" t="s">
        <v>6595</v>
      </c>
      <c r="N26" s="34" t="s">
        <v>6595</v>
      </c>
      <c r="O26" s="32" t="s">
        <v>6595</v>
      </c>
      <c r="P26" s="34" t="s">
        <v>6595</v>
      </c>
      <c r="Q26" s="32" t="s">
        <v>6595</v>
      </c>
      <c r="R26" s="34" t="s">
        <v>6595</v>
      </c>
      <c r="S26" s="32" t="s">
        <v>6595</v>
      </c>
      <c r="T26" s="34" t="s">
        <v>6595</v>
      </c>
      <c r="U26" s="32" t="s">
        <v>6595</v>
      </c>
      <c r="V26" s="34" t="s">
        <v>6595</v>
      </c>
      <c r="W26" s="32" t="s">
        <v>6595</v>
      </c>
      <c r="X26" s="34" t="s">
        <v>6595</v>
      </c>
      <c r="Y26" s="32" t="s">
        <v>6595</v>
      </c>
      <c r="Z26" s="34" t="s">
        <v>6595</v>
      </c>
      <c r="AA26" s="32" t="s">
        <v>6595</v>
      </c>
      <c r="AB26" s="34" t="s">
        <v>6595</v>
      </c>
      <c r="AC26" s="32" t="s">
        <v>6595</v>
      </c>
      <c r="AD26" s="34" t="s">
        <v>6595</v>
      </c>
      <c r="AE26" s="32" t="s">
        <v>6595</v>
      </c>
      <c r="AF26" s="30" t="s">
        <v>6595</v>
      </c>
      <c r="AG26" s="39" t="s">
        <v>6595</v>
      </c>
      <c r="AH26" s="7">
        <f t="shared" si="0"/>
        <v>2.5226871670000004</v>
      </c>
      <c r="AI26" s="6">
        <f t="shared" si="1"/>
        <v>0.35334616700001042</v>
      </c>
      <c r="AJ26" s="39" t="s">
        <v>6595</v>
      </c>
      <c r="AK26" s="38" t="s">
        <v>6608</v>
      </c>
      <c r="AL26" s="38" t="s">
        <v>6636</v>
      </c>
      <c r="AM26" s="36" t="s">
        <v>6635</v>
      </c>
      <c r="AN26" s="39" t="s">
        <v>6595</v>
      </c>
      <c r="AO26" s="5">
        <f t="shared" si="2"/>
        <v>-5.8813357230000003</v>
      </c>
      <c r="AP26" s="6">
        <f t="shared" si="3"/>
        <v>-3.3586485559999999</v>
      </c>
      <c r="AQ26" s="5">
        <f t="shared" si="4"/>
        <v>3.6363930199999395E-2</v>
      </c>
      <c r="AR26" s="6">
        <f t="shared" si="5"/>
        <v>0.38971009720000005</v>
      </c>
    </row>
    <row r="27" spans="1:44" x14ac:dyDescent="0.25">
      <c r="A27" s="7" t="s">
        <v>4849</v>
      </c>
      <c r="B27" s="7" t="s">
        <v>5191</v>
      </c>
      <c r="C27" s="7" t="s">
        <v>5192</v>
      </c>
      <c r="D27" s="5">
        <v>3.2237782289999899</v>
      </c>
      <c r="E27">
        <v>5.6975262289999904</v>
      </c>
      <c r="F27">
        <v>2.4737479999999898</v>
      </c>
      <c r="G27">
        <v>-1.2875239999999999</v>
      </c>
      <c r="H27" s="6">
        <v>1.1862239999999999</v>
      </c>
      <c r="I27" s="5">
        <v>-6.293914955</v>
      </c>
      <c r="J27" s="6">
        <v>-3.62132019</v>
      </c>
      <c r="K27" s="5" t="s">
        <v>6586</v>
      </c>
      <c r="L27" s="6" t="e" vm="25">
        <v>#VALUE!</v>
      </c>
      <c r="M27" s="32" t="s">
        <v>6595</v>
      </c>
      <c r="N27" s="34" t="s">
        <v>6595</v>
      </c>
      <c r="O27" s="32" t="s">
        <v>6595</v>
      </c>
      <c r="P27" s="34" t="s">
        <v>6595</v>
      </c>
      <c r="Q27" s="32" t="s">
        <v>6595</v>
      </c>
      <c r="R27" s="34" t="s">
        <v>6595</v>
      </c>
      <c r="S27" s="32" t="s">
        <v>6595</v>
      </c>
      <c r="T27" s="34" t="s">
        <v>6595</v>
      </c>
      <c r="U27" s="32" t="s">
        <v>6595</v>
      </c>
      <c r="V27" s="34" t="s">
        <v>6595</v>
      </c>
      <c r="W27" s="32" t="s">
        <v>6595</v>
      </c>
      <c r="X27" s="34" t="s">
        <v>6595</v>
      </c>
      <c r="Y27" s="32" t="s">
        <v>6595</v>
      </c>
      <c r="Z27" s="34" t="s">
        <v>6595</v>
      </c>
      <c r="AA27" s="32" t="s">
        <v>6595</v>
      </c>
      <c r="AB27" s="34" t="s">
        <v>6595</v>
      </c>
      <c r="AC27" s="32" t="s">
        <v>6595</v>
      </c>
      <c r="AD27" s="34" t="s">
        <v>6595</v>
      </c>
      <c r="AE27" s="32" t="s">
        <v>6595</v>
      </c>
      <c r="AF27" s="30" t="s">
        <v>6595</v>
      </c>
      <c r="AG27" s="39" t="s">
        <v>6595</v>
      </c>
      <c r="AH27" s="7">
        <f t="shared" si="0"/>
        <v>2.6725947649999999</v>
      </c>
      <c r="AI27" s="6">
        <f t="shared" si="1"/>
        <v>0.19884676500001008</v>
      </c>
      <c r="AJ27" s="39" t="s">
        <v>6595</v>
      </c>
      <c r="AK27" s="38" t="s">
        <v>6608</v>
      </c>
      <c r="AL27" s="38" t="s">
        <v>6632</v>
      </c>
      <c r="AM27" s="36" t="s">
        <v>6595</v>
      </c>
      <c r="AN27" s="39" t="s">
        <v>6595</v>
      </c>
      <c r="AO27" s="5">
        <f t="shared" si="2"/>
        <v>-6.293914955</v>
      </c>
      <c r="AP27" s="6">
        <f t="shared" si="3"/>
        <v>-3.62132019</v>
      </c>
      <c r="AQ27" s="5">
        <f t="shared" si="4"/>
        <v>0.59638872600000958</v>
      </c>
      <c r="AR27" s="6">
        <f t="shared" si="5"/>
        <v>0.39754196100001016</v>
      </c>
    </row>
    <row r="28" spans="1:44" x14ac:dyDescent="0.25">
      <c r="A28" s="7" t="s">
        <v>4773</v>
      </c>
      <c r="B28" s="7" t="s">
        <v>5063</v>
      </c>
      <c r="C28" s="7" t="s">
        <v>5064</v>
      </c>
      <c r="D28" s="5">
        <v>3.5948620345000002</v>
      </c>
      <c r="E28">
        <v>5.8300730344999998</v>
      </c>
      <c r="F28">
        <v>2.2352110000000001</v>
      </c>
      <c r="G28">
        <v>-0.79608299999999999</v>
      </c>
      <c r="H28" s="6">
        <v>1.439128</v>
      </c>
      <c r="I28" s="5">
        <v>-6.0661011220000001</v>
      </c>
      <c r="J28" s="6">
        <v>-3.4226769780000001</v>
      </c>
      <c r="K28" s="5" t="s">
        <v>6594</v>
      </c>
      <c r="L28" s="6" t="e" vm="26">
        <v>#VALUE!</v>
      </c>
      <c r="M28" s="32" t="s">
        <v>6595</v>
      </c>
      <c r="N28" s="34" t="s">
        <v>6595</v>
      </c>
      <c r="O28" s="32" t="s">
        <v>6595</v>
      </c>
      <c r="P28" s="34" t="s">
        <v>6595</v>
      </c>
      <c r="Q28" s="32" t="s">
        <v>6595</v>
      </c>
      <c r="R28" s="34" t="s">
        <v>6595</v>
      </c>
      <c r="S28" s="32" t="s">
        <v>6595</v>
      </c>
      <c r="T28" s="34" t="s">
        <v>6595</v>
      </c>
      <c r="U28" s="32" t="s">
        <v>6595</v>
      </c>
      <c r="V28" s="34" t="s">
        <v>6595</v>
      </c>
      <c r="W28" s="32" t="s">
        <v>6595</v>
      </c>
      <c r="X28" s="34" t="s">
        <v>6595</v>
      </c>
      <c r="Y28" s="32" t="s">
        <v>6595</v>
      </c>
      <c r="Z28" s="34" t="s">
        <v>6595</v>
      </c>
      <c r="AA28" s="32" t="s">
        <v>6595</v>
      </c>
      <c r="AB28" s="34" t="s">
        <v>6595</v>
      </c>
      <c r="AC28" s="32" t="s">
        <v>6595</v>
      </c>
      <c r="AD28" s="34" t="s">
        <v>6595</v>
      </c>
      <c r="AE28" s="32" t="s">
        <v>6595</v>
      </c>
      <c r="AF28" s="30" t="s">
        <v>6595</v>
      </c>
      <c r="AG28" s="39" t="s">
        <v>6595</v>
      </c>
      <c r="AH28" s="7">
        <f t="shared" si="0"/>
        <v>2.6434241439999999</v>
      </c>
      <c r="AI28" s="6">
        <f t="shared" si="1"/>
        <v>0.40821314399999986</v>
      </c>
      <c r="AJ28" s="39" t="s">
        <v>6595</v>
      </c>
      <c r="AK28" s="38" t="s">
        <v>6608</v>
      </c>
      <c r="AL28" s="38" t="s">
        <v>6636</v>
      </c>
      <c r="AM28" s="36" t="s">
        <v>6595</v>
      </c>
      <c r="AN28" s="39" t="s">
        <v>6595</v>
      </c>
      <c r="AO28" s="5">
        <f t="shared" si="2"/>
        <v>-6.0661011220000001</v>
      </c>
      <c r="AP28" s="6">
        <f t="shared" si="3"/>
        <v>-3.4226769780000001</v>
      </c>
      <c r="AQ28" s="5">
        <f t="shared" si="4"/>
        <v>0.23602808750000026</v>
      </c>
      <c r="AR28" s="6">
        <f t="shared" si="5"/>
        <v>0.17218505650000004</v>
      </c>
    </row>
    <row r="29" spans="1:44" x14ac:dyDescent="0.25">
      <c r="A29" s="7" t="s">
        <v>1051</v>
      </c>
      <c r="B29" s="7" t="s">
        <v>1532</v>
      </c>
      <c r="C29" s="7" t="s">
        <v>3021</v>
      </c>
      <c r="D29" s="5">
        <v>3.2637077520000002</v>
      </c>
      <c r="E29">
        <v>5.6944207520000001</v>
      </c>
      <c r="F29">
        <v>2.4307129999999999</v>
      </c>
      <c r="G29">
        <v>0.12024</v>
      </c>
      <c r="H29">
        <v>2.5509529999999998</v>
      </c>
      <c r="I29" s="5">
        <v>-5.5313154979999997</v>
      </c>
      <c r="J29" s="6">
        <v>-2.7165139620000001</v>
      </c>
      <c r="K29" s="5" t="s">
        <v>6611</v>
      </c>
      <c r="L29" s="6" t="e" vm="27">
        <v>#VALUE!</v>
      </c>
      <c r="M29" s="32" t="s">
        <v>6595</v>
      </c>
      <c r="N29" s="34" t="s">
        <v>6595</v>
      </c>
      <c r="O29" s="32" t="s">
        <v>6595</v>
      </c>
      <c r="P29" s="34" t="s">
        <v>6595</v>
      </c>
      <c r="Q29" s="32" t="s">
        <v>6595</v>
      </c>
      <c r="R29" s="34" t="s">
        <v>6595</v>
      </c>
      <c r="S29" s="32" t="s">
        <v>6595</v>
      </c>
      <c r="T29" s="34" t="s">
        <v>6595</v>
      </c>
      <c r="U29" s="32" t="s">
        <v>6595</v>
      </c>
      <c r="V29" s="34" t="s">
        <v>6595</v>
      </c>
      <c r="W29" s="32" t="s">
        <v>6595</v>
      </c>
      <c r="X29" s="34" t="s">
        <v>6595</v>
      </c>
      <c r="Y29" s="32" t="s">
        <v>6595</v>
      </c>
      <c r="Z29" s="34" t="s">
        <v>6595</v>
      </c>
      <c r="AA29" s="32" t="s">
        <v>6595</v>
      </c>
      <c r="AB29" s="34" t="s">
        <v>6595</v>
      </c>
      <c r="AC29" s="32" t="s">
        <v>6595</v>
      </c>
      <c r="AD29" s="34" t="s">
        <v>6595</v>
      </c>
      <c r="AE29" s="32" t="s">
        <v>6595</v>
      </c>
      <c r="AF29" s="30" t="s">
        <v>6595</v>
      </c>
      <c r="AG29" s="39" t="s">
        <v>6595</v>
      </c>
      <c r="AH29" s="7">
        <f t="shared" si="0"/>
        <v>2.8148015359999996</v>
      </c>
      <c r="AI29" s="6">
        <f t="shared" si="1"/>
        <v>0.3840885359999997</v>
      </c>
      <c r="AJ29" s="39" t="s">
        <v>6595</v>
      </c>
      <c r="AK29" s="38" t="s">
        <v>6608</v>
      </c>
      <c r="AL29" s="38" t="s">
        <v>6632</v>
      </c>
      <c r="AM29" s="36" t="s">
        <v>6595</v>
      </c>
      <c r="AN29" s="39" t="s">
        <v>6595</v>
      </c>
      <c r="AO29" s="5">
        <f t="shared" si="2"/>
        <v>-5.5313154979999997</v>
      </c>
      <c r="AP29" s="6">
        <f t="shared" si="3"/>
        <v>-2.7165139620000001</v>
      </c>
      <c r="AQ29" s="5">
        <f t="shared" si="4"/>
        <v>0.16310525400000042</v>
      </c>
      <c r="AR29" s="6">
        <f t="shared" si="5"/>
        <v>0.54719379000000012</v>
      </c>
    </row>
    <row r="30" spans="1:44" x14ac:dyDescent="0.25">
      <c r="A30" s="7" t="s">
        <v>5726</v>
      </c>
      <c r="B30" s="7" t="s">
        <v>6045</v>
      </c>
      <c r="C30" s="7" t="s">
        <v>6345</v>
      </c>
      <c r="D30" s="5">
        <v>3.6478544767000001</v>
      </c>
      <c r="E30">
        <v>5.8570374767000004</v>
      </c>
      <c r="F30">
        <v>2.2091829999999999</v>
      </c>
      <c r="G30">
        <v>-1.3164370000000001</v>
      </c>
      <c r="H30" s="6">
        <v>0.89274600000000004</v>
      </c>
      <c r="I30" s="5">
        <v>-5.6127320029999996</v>
      </c>
      <c r="J30" s="6">
        <v>-5.0637420290000001</v>
      </c>
      <c r="K30" s="5" t="s">
        <v>6630</v>
      </c>
      <c r="L30" s="6" t="e" vm="28">
        <v>#VALUE!</v>
      </c>
      <c r="M30" s="32" t="s">
        <v>6595</v>
      </c>
      <c r="N30" s="34" t="s">
        <v>6595</v>
      </c>
      <c r="O30" s="32" t="s">
        <v>6595</v>
      </c>
      <c r="P30" s="34" t="s">
        <v>6595</v>
      </c>
      <c r="Q30" s="32" t="s">
        <v>6595</v>
      </c>
      <c r="R30" s="34" t="s">
        <v>6595</v>
      </c>
      <c r="S30" s="32" t="s">
        <v>6595</v>
      </c>
      <c r="T30" s="34" t="s">
        <v>6595</v>
      </c>
      <c r="U30" s="32" t="s">
        <v>6595</v>
      </c>
      <c r="V30" s="34" t="s">
        <v>6595</v>
      </c>
      <c r="W30" s="32" t="s">
        <v>6595</v>
      </c>
      <c r="X30" s="34" t="s">
        <v>6595</v>
      </c>
      <c r="Y30" s="32" t="s">
        <v>6595</v>
      </c>
      <c r="Z30" s="34" t="s">
        <v>6595</v>
      </c>
      <c r="AA30" s="32" t="s">
        <v>6595</v>
      </c>
      <c r="AB30" s="34" t="s">
        <v>6595</v>
      </c>
      <c r="AC30" s="32" t="s">
        <v>6595</v>
      </c>
      <c r="AD30" s="34" t="s">
        <v>6595</v>
      </c>
      <c r="AE30" s="32" t="s">
        <v>6595</v>
      </c>
      <c r="AF30" s="30" t="s">
        <v>6595</v>
      </c>
      <c r="AG30" s="39" t="s">
        <v>6595</v>
      </c>
      <c r="AH30" s="7">
        <f t="shared" si="0"/>
        <v>0.54898997399999949</v>
      </c>
      <c r="AI30" s="6">
        <f t="shared" si="1"/>
        <v>1.6601930260000004</v>
      </c>
      <c r="AJ30" s="39" t="s">
        <v>6595</v>
      </c>
      <c r="AK30" s="38" t="s">
        <v>6608</v>
      </c>
      <c r="AL30" s="38" t="s">
        <v>6632</v>
      </c>
      <c r="AM30" s="36" t="s">
        <v>6595</v>
      </c>
      <c r="AN30" s="39" t="s">
        <v>6595</v>
      </c>
      <c r="AO30" s="5">
        <f t="shared" si="2"/>
        <v>-5.6127320029999996</v>
      </c>
      <c r="AP30" s="6">
        <f t="shared" si="3"/>
        <v>-5.0637420290000001</v>
      </c>
      <c r="AQ30" s="5">
        <f t="shared" si="4"/>
        <v>0.24430547370000077</v>
      </c>
      <c r="AR30" s="6">
        <f t="shared" si="5"/>
        <v>1.4158875523000001</v>
      </c>
    </row>
    <row r="31" spans="1:44" x14ac:dyDescent="0.25">
      <c r="A31" s="7" t="s">
        <v>494</v>
      </c>
      <c r="B31" s="7" t="s">
        <v>2717</v>
      </c>
      <c r="C31" s="7" t="s">
        <v>4185</v>
      </c>
      <c r="D31" s="5">
        <v>3.575844386</v>
      </c>
      <c r="E31">
        <v>5.9768643859999999</v>
      </c>
      <c r="F31">
        <v>2.4010199999999999</v>
      </c>
      <c r="G31">
        <v>0.56805799999999995</v>
      </c>
      <c r="H31" s="6">
        <v>2.9690780000000001</v>
      </c>
      <c r="I31" s="5">
        <v>-5.70914199</v>
      </c>
      <c r="J31" s="6">
        <v>-2.901714744</v>
      </c>
      <c r="K31" s="5" t="s">
        <v>6631</v>
      </c>
      <c r="L31" s="6" t="e" vm="29">
        <v>#VALUE!</v>
      </c>
      <c r="M31" s="32" t="s">
        <v>6595</v>
      </c>
      <c r="N31" s="34" t="s">
        <v>6595</v>
      </c>
      <c r="O31" s="32" t="s">
        <v>6595</v>
      </c>
      <c r="P31" s="34" t="s">
        <v>6595</v>
      </c>
      <c r="Q31" s="32" t="s">
        <v>6595</v>
      </c>
      <c r="R31" s="34" t="s">
        <v>6595</v>
      </c>
      <c r="S31" s="32" t="s">
        <v>6595</v>
      </c>
      <c r="T31" s="34" t="s">
        <v>6595</v>
      </c>
      <c r="U31" s="32" t="s">
        <v>6595</v>
      </c>
      <c r="V31" s="34" t="s">
        <v>6595</v>
      </c>
      <c r="W31" s="32" t="s">
        <v>6595</v>
      </c>
      <c r="X31" s="34" t="s">
        <v>6595</v>
      </c>
      <c r="Y31" s="32" t="s">
        <v>6595</v>
      </c>
      <c r="Z31" s="34" t="s">
        <v>6595</v>
      </c>
      <c r="AA31" s="32" t="s">
        <v>6595</v>
      </c>
      <c r="AB31" s="34" t="s">
        <v>6595</v>
      </c>
      <c r="AC31" s="32" t="s">
        <v>6595</v>
      </c>
      <c r="AD31" s="34" t="s">
        <v>6595</v>
      </c>
      <c r="AE31" s="32" t="s">
        <v>6595</v>
      </c>
      <c r="AF31" s="30" t="s">
        <v>6595</v>
      </c>
      <c r="AG31" s="39" t="s">
        <v>6595</v>
      </c>
      <c r="AH31" s="7">
        <f t="shared" si="0"/>
        <v>2.807427246</v>
      </c>
      <c r="AI31" s="6">
        <f t="shared" si="1"/>
        <v>0.40640724600000011</v>
      </c>
      <c r="AJ31" s="39" t="s">
        <v>6595</v>
      </c>
      <c r="AK31" s="38" t="s">
        <v>6608</v>
      </c>
      <c r="AL31" s="38" t="s">
        <v>6632</v>
      </c>
      <c r="AM31" s="36" t="s">
        <v>6595</v>
      </c>
      <c r="AN31" s="39" t="s">
        <v>6595</v>
      </c>
      <c r="AO31" s="5">
        <f t="shared" si="2"/>
        <v>-5.70914199</v>
      </c>
      <c r="AP31" s="6">
        <f t="shared" si="3"/>
        <v>-2.901714744</v>
      </c>
      <c r="AQ31" s="5">
        <f t="shared" si="4"/>
        <v>0.26772239599999992</v>
      </c>
      <c r="AR31" s="6">
        <f t="shared" si="5"/>
        <v>0.67412964200000003</v>
      </c>
    </row>
    <row r="32" spans="1:44" ht="15" customHeight="1" x14ac:dyDescent="0.25">
      <c r="A32" t="s">
        <v>4804</v>
      </c>
      <c r="B32" s="7" t="s">
        <v>5412</v>
      </c>
      <c r="C32" s="7" t="s">
        <v>5413</v>
      </c>
      <c r="D32" s="5">
        <v>3.5031249650999898</v>
      </c>
      <c r="E32" s="68">
        <v>5.9490349650999903</v>
      </c>
      <c r="F32" s="68">
        <v>2.44591</v>
      </c>
      <c r="G32" s="68">
        <v>-0.76007499999999995</v>
      </c>
      <c r="H32" s="6">
        <v>1.685835</v>
      </c>
      <c r="I32" s="5">
        <v>-6.5141640179999998</v>
      </c>
      <c r="J32" s="6">
        <v>-2.968899688</v>
      </c>
      <c r="K32" s="5" t="s">
        <v>6679</v>
      </c>
      <c r="L32" s="6" t="e" vm="30">
        <v>#VALUE!</v>
      </c>
      <c r="M32" s="5">
        <v>-7.744119253</v>
      </c>
      <c r="N32" s="6">
        <v>-5.0013462909999999</v>
      </c>
      <c r="O32" s="5" t="s">
        <v>6588</v>
      </c>
      <c r="P32" s="6" t="e" vm="31">
        <v>#VALUE!</v>
      </c>
      <c r="Q32" s="69" t="s">
        <v>6595</v>
      </c>
      <c r="R32" s="34" t="s">
        <v>6595</v>
      </c>
      <c r="S32" s="32" t="s">
        <v>6595</v>
      </c>
      <c r="T32" s="34" t="s">
        <v>6595</v>
      </c>
      <c r="U32" s="32" t="s">
        <v>6595</v>
      </c>
      <c r="V32" s="34" t="s">
        <v>6595</v>
      </c>
      <c r="W32" s="32" t="s">
        <v>6595</v>
      </c>
      <c r="X32" s="34" t="s">
        <v>6595</v>
      </c>
      <c r="Y32" s="32" t="s">
        <v>6595</v>
      </c>
      <c r="Z32" s="34" t="s">
        <v>6595</v>
      </c>
      <c r="AA32" s="32" t="s">
        <v>6595</v>
      </c>
      <c r="AB32" s="34" t="s">
        <v>6595</v>
      </c>
      <c r="AC32" s="32" t="s">
        <v>6595</v>
      </c>
      <c r="AD32" s="34" t="s">
        <v>6595</v>
      </c>
      <c r="AE32" s="32" t="s">
        <v>6595</v>
      </c>
      <c r="AF32" s="30" t="s">
        <v>6595</v>
      </c>
      <c r="AG32" s="39" t="s">
        <v>6595</v>
      </c>
      <c r="AH32" s="7">
        <f t="shared" si="0"/>
        <v>1.5128177269999998</v>
      </c>
      <c r="AI32" s="6">
        <f t="shared" si="1"/>
        <v>0.93309227300000019</v>
      </c>
      <c r="AJ32" s="39" t="s">
        <v>6595</v>
      </c>
      <c r="AK32" s="38" t="s">
        <v>6607</v>
      </c>
      <c r="AL32" s="38" t="s">
        <v>6643</v>
      </c>
      <c r="AM32" s="36" t="s">
        <v>6595</v>
      </c>
      <c r="AN32" s="39" t="s">
        <v>6595</v>
      </c>
      <c r="AO32" s="5">
        <f t="shared" si="2"/>
        <v>-6.5141640179999998</v>
      </c>
      <c r="AP32" s="6">
        <f t="shared" si="3"/>
        <v>-5.0013462909999999</v>
      </c>
      <c r="AQ32" s="5">
        <f t="shared" si="4"/>
        <v>0.56512905290000948</v>
      </c>
      <c r="AR32" s="6">
        <f t="shared" si="5"/>
        <v>1.4982213259000101</v>
      </c>
    </row>
    <row r="33" spans="1:44" ht="15" customHeight="1" x14ac:dyDescent="0.25">
      <c r="A33" t="s">
        <v>604</v>
      </c>
      <c r="B33" s="7" t="s">
        <v>2541</v>
      </c>
      <c r="C33" s="7" t="s">
        <v>4016</v>
      </c>
      <c r="D33" s="5">
        <v>3.7499502823999999</v>
      </c>
      <c r="E33">
        <v>5.7640442824000004</v>
      </c>
      <c r="F33">
        <v>2.0140940000000001</v>
      </c>
      <c r="G33">
        <v>-1.6406130000000001</v>
      </c>
      <c r="H33" s="6">
        <v>0.37348100000000001</v>
      </c>
      <c r="I33" s="5">
        <v>-6.0390802030000001</v>
      </c>
      <c r="J33" s="6">
        <v>-2.8702311549999999</v>
      </c>
      <c r="K33" s="5" t="s">
        <v>6680</v>
      </c>
      <c r="L33" s="6" t="e" vm="32">
        <v>#VALUE!</v>
      </c>
      <c r="M33" s="5">
        <v>-7.1170869860000003</v>
      </c>
      <c r="N33" s="6">
        <v>-2.467067068</v>
      </c>
      <c r="O33" s="5" t="s">
        <v>6681</v>
      </c>
      <c r="P33" s="6" t="e" vm="33">
        <v>#VALUE!</v>
      </c>
      <c r="Q33" s="32" t="s">
        <v>6595</v>
      </c>
      <c r="R33" s="34" t="s">
        <v>6595</v>
      </c>
      <c r="S33" s="32" t="s">
        <v>6595</v>
      </c>
      <c r="T33" s="34" t="s">
        <v>6595</v>
      </c>
      <c r="U33" s="32" t="s">
        <v>6595</v>
      </c>
      <c r="V33" s="34" t="s">
        <v>6595</v>
      </c>
      <c r="W33" s="32" t="s">
        <v>6595</v>
      </c>
      <c r="X33" s="34" t="s">
        <v>6595</v>
      </c>
      <c r="Y33" s="32" t="s">
        <v>6595</v>
      </c>
      <c r="Z33" s="34" t="s">
        <v>6595</v>
      </c>
      <c r="AA33" s="32" t="s">
        <v>6595</v>
      </c>
      <c r="AB33" s="34" t="s">
        <v>6595</v>
      </c>
      <c r="AC33" s="32" t="s">
        <v>6595</v>
      </c>
      <c r="AD33" s="34" t="s">
        <v>6595</v>
      </c>
      <c r="AE33" s="32" t="s">
        <v>6595</v>
      </c>
      <c r="AF33" s="30" t="s">
        <v>6595</v>
      </c>
      <c r="AG33" s="39" t="s">
        <v>6595</v>
      </c>
      <c r="AH33" s="7">
        <f t="shared" si="0"/>
        <v>3.1688490480000002</v>
      </c>
      <c r="AI33" s="6">
        <f t="shared" si="1"/>
        <v>1.1547550480000002</v>
      </c>
      <c r="AJ33" s="39" t="s">
        <v>6595</v>
      </c>
      <c r="AK33" s="38" t="s">
        <v>6608</v>
      </c>
      <c r="AL33" s="38" t="s">
        <v>6638</v>
      </c>
      <c r="AM33" s="36" t="s">
        <v>6595</v>
      </c>
      <c r="AN33" s="39" t="s">
        <v>6595</v>
      </c>
      <c r="AO33" s="5">
        <f t="shared" si="2"/>
        <v>-6.0390802030000001</v>
      </c>
      <c r="AP33" s="6">
        <f t="shared" si="3"/>
        <v>-2.8702311549999999</v>
      </c>
      <c r="AQ33" s="5">
        <f t="shared" si="4"/>
        <v>0.27503592059999971</v>
      </c>
      <c r="AR33" s="6">
        <f t="shared" si="5"/>
        <v>0.87971912740000002</v>
      </c>
    </row>
    <row r="34" spans="1:44" ht="15" customHeight="1" x14ac:dyDescent="0.25">
      <c r="A34" t="s">
        <v>114</v>
      </c>
      <c r="B34" s="7" t="s">
        <v>2174</v>
      </c>
      <c r="C34" s="7" t="s">
        <v>3661</v>
      </c>
      <c r="D34" s="5">
        <v>3.5466980362999898</v>
      </c>
      <c r="E34">
        <v>6.0107340362999997</v>
      </c>
      <c r="F34">
        <v>2.4640360000000001</v>
      </c>
      <c r="G34">
        <v>-0.88761299999999999</v>
      </c>
      <c r="H34" s="6">
        <v>1.5764229999999999</v>
      </c>
      <c r="I34" s="5">
        <v>-7.4179906359999999</v>
      </c>
      <c r="J34" s="6">
        <v>-2.392262932</v>
      </c>
      <c r="K34" s="5" t="s">
        <v>6682</v>
      </c>
      <c r="L34" s="6" t="e" vm="34">
        <v>#VALUE!</v>
      </c>
      <c r="M34" s="5">
        <v>-7.1719995890000003</v>
      </c>
      <c r="N34" s="6">
        <v>-2.5116665500000002</v>
      </c>
      <c r="O34" s="5" t="s">
        <v>6681</v>
      </c>
      <c r="P34" s="6" t="e" vm="35">
        <v>#VALUE!</v>
      </c>
      <c r="Q34" s="32" t="s">
        <v>6595</v>
      </c>
      <c r="R34" s="34" t="s">
        <v>6595</v>
      </c>
      <c r="S34" s="32" t="s">
        <v>6595</v>
      </c>
      <c r="T34" s="34" t="s">
        <v>6595</v>
      </c>
      <c r="U34" s="32" t="s">
        <v>6595</v>
      </c>
      <c r="V34" s="34" t="s">
        <v>6595</v>
      </c>
      <c r="W34" s="32" t="s">
        <v>6595</v>
      </c>
      <c r="X34" s="34" t="s">
        <v>6595</v>
      </c>
      <c r="Y34" s="32" t="s">
        <v>6595</v>
      </c>
      <c r="Z34" s="34" t="s">
        <v>6595</v>
      </c>
      <c r="AA34" s="32" t="s">
        <v>6595</v>
      </c>
      <c r="AB34" s="34" t="s">
        <v>6595</v>
      </c>
      <c r="AC34" s="32" t="s">
        <v>6595</v>
      </c>
      <c r="AD34" s="34" t="s">
        <v>6595</v>
      </c>
      <c r="AE34" s="32" t="s">
        <v>6595</v>
      </c>
      <c r="AF34" s="30" t="s">
        <v>6595</v>
      </c>
      <c r="AG34" s="39" t="s">
        <v>6595</v>
      </c>
      <c r="AH34" s="7">
        <f t="shared" si="0"/>
        <v>4.6603330390000002</v>
      </c>
      <c r="AI34" s="6">
        <f t="shared" si="1"/>
        <v>2.1962970390000001</v>
      </c>
      <c r="AJ34" s="39" t="s">
        <v>6595</v>
      </c>
      <c r="AK34" s="38" t="s">
        <v>6607</v>
      </c>
      <c r="AL34" s="38" t="s">
        <v>6643</v>
      </c>
      <c r="AM34" s="36" t="s">
        <v>6595</v>
      </c>
      <c r="AN34" s="39" t="s">
        <v>6595</v>
      </c>
      <c r="AO34" s="5">
        <f t="shared" si="2"/>
        <v>-7.1719995890000003</v>
      </c>
      <c r="AP34" s="6">
        <f t="shared" si="3"/>
        <v>-2.5116665500000002</v>
      </c>
      <c r="AQ34" s="5">
        <f t="shared" si="4"/>
        <v>1.1612655527000006</v>
      </c>
      <c r="AR34" s="6">
        <f t="shared" si="5"/>
        <v>1.0350314862999896</v>
      </c>
    </row>
    <row r="35" spans="1:44" ht="15" customHeight="1" x14ac:dyDescent="0.25">
      <c r="A35" t="s">
        <v>371</v>
      </c>
      <c r="B35" s="7" t="s">
        <v>2041</v>
      </c>
      <c r="C35" s="7" t="s">
        <v>3530</v>
      </c>
      <c r="D35" s="5">
        <v>3.7736166949999999</v>
      </c>
      <c r="E35">
        <v>6.0095036950000003</v>
      </c>
      <c r="F35">
        <v>2.235887</v>
      </c>
      <c r="G35">
        <v>-2.3814190000000002</v>
      </c>
      <c r="H35" s="6">
        <v>-0.14553199999999999</v>
      </c>
      <c r="I35" s="5">
        <v>-6.8388232195000001</v>
      </c>
      <c r="J35" s="6">
        <v>-3.1343177820000001</v>
      </c>
      <c r="K35" s="5" t="s">
        <v>6683</v>
      </c>
      <c r="L35" s="6" t="e" vm="36">
        <v>#VALUE!</v>
      </c>
      <c r="M35" s="5">
        <v>-6.3692905299999998</v>
      </c>
      <c r="N35" s="6">
        <v>-2.577817461</v>
      </c>
      <c r="O35" s="5" t="s">
        <v>6684</v>
      </c>
      <c r="P35" s="6" t="e" vm="37">
        <v>#VALUE!</v>
      </c>
      <c r="Q35" s="32" t="s">
        <v>6595</v>
      </c>
      <c r="R35" s="34" t="s">
        <v>6595</v>
      </c>
      <c r="S35" s="32" t="s">
        <v>6595</v>
      </c>
      <c r="T35" s="34" t="s">
        <v>6595</v>
      </c>
      <c r="U35" s="32" t="s">
        <v>6595</v>
      </c>
      <c r="V35" s="34" t="s">
        <v>6595</v>
      </c>
      <c r="W35" s="32" t="s">
        <v>6595</v>
      </c>
      <c r="X35" s="34" t="s">
        <v>6595</v>
      </c>
      <c r="Y35" s="32" t="s">
        <v>6595</v>
      </c>
      <c r="Z35" s="34" t="s">
        <v>6595</v>
      </c>
      <c r="AA35" s="32" t="s">
        <v>6595</v>
      </c>
      <c r="AB35" s="34" t="s">
        <v>6595</v>
      </c>
      <c r="AC35" s="32" t="s">
        <v>6595</v>
      </c>
      <c r="AD35" s="34" t="s">
        <v>6595</v>
      </c>
      <c r="AE35" s="32" t="s">
        <v>6595</v>
      </c>
      <c r="AF35" s="30" t="s">
        <v>6595</v>
      </c>
      <c r="AG35" s="39" t="s">
        <v>6595</v>
      </c>
      <c r="AH35" s="7">
        <f t="shared" ref="AH35:AH66" si="6">MIN(J35,N35,R35,V35,Z35,AD35)-MAX(I35,M35,Q35,U35,Y35,AC35)</f>
        <v>3.2349727479999997</v>
      </c>
      <c r="AI35" s="6">
        <f t="shared" ref="AI35:AI66" si="7">ABS(AH35-$F35)</f>
        <v>0.99908574799999972</v>
      </c>
      <c r="AJ35" s="39" t="s">
        <v>6595</v>
      </c>
      <c r="AK35" s="38" t="s">
        <v>6608</v>
      </c>
      <c r="AL35" s="38" t="s">
        <v>6638</v>
      </c>
      <c r="AM35" s="36" t="s">
        <v>6595</v>
      </c>
      <c r="AN35" s="39" t="s">
        <v>6595</v>
      </c>
      <c r="AO35" s="5">
        <f t="shared" ref="AO35:AO66" si="8">MAX(I35,M35,Q35,U35,Y35,AC35)</f>
        <v>-6.3692905299999998</v>
      </c>
      <c r="AP35" s="6">
        <f t="shared" ref="AP35:AP66" si="9">MIN(J35,N35,R35,V35,Z35,AD35)</f>
        <v>-3.1343177820000001</v>
      </c>
      <c r="AQ35" s="5">
        <f t="shared" ref="AQ35:AQ66" si="10">ABS(AO35-(E35*-1))</f>
        <v>0.35978683499999953</v>
      </c>
      <c r="AR35" s="6">
        <f t="shared" ref="AR35:AR66" si="11">ABS(AP35-(D35*-1))</f>
        <v>0.63929891299999975</v>
      </c>
    </row>
    <row r="36" spans="1:44" ht="15" customHeight="1" x14ac:dyDescent="0.25">
      <c r="A36" t="s">
        <v>1483</v>
      </c>
      <c r="B36" s="7" t="s">
        <v>2252</v>
      </c>
      <c r="C36" s="7" t="s">
        <v>3737</v>
      </c>
      <c r="D36" s="5">
        <v>3.4337830843999999</v>
      </c>
      <c r="E36">
        <v>5.7527090844000002</v>
      </c>
      <c r="F36">
        <v>2.3189259999999998</v>
      </c>
      <c r="G36">
        <v>-2.708062</v>
      </c>
      <c r="H36" s="6">
        <v>-0.38913599999999998</v>
      </c>
      <c r="I36" s="5">
        <v>-7.4047658959999998</v>
      </c>
      <c r="J36" s="6">
        <v>-3.438595646</v>
      </c>
      <c r="K36" s="5" t="s">
        <v>6685</v>
      </c>
      <c r="L36" s="6" t="e" vm="38">
        <v>#VALUE!</v>
      </c>
      <c r="M36" s="5">
        <v>-6.1462386919999998</v>
      </c>
      <c r="N36" s="6">
        <v>-2.663070775</v>
      </c>
      <c r="O36" s="5" t="s">
        <v>6686</v>
      </c>
      <c r="P36" s="6" t="e" vm="39">
        <v>#VALUE!</v>
      </c>
      <c r="Q36" s="32" t="s">
        <v>6595</v>
      </c>
      <c r="R36" s="34" t="s">
        <v>6595</v>
      </c>
      <c r="S36" s="32" t="s">
        <v>6595</v>
      </c>
      <c r="T36" s="34" t="s">
        <v>6595</v>
      </c>
      <c r="U36" s="32" t="s">
        <v>6595</v>
      </c>
      <c r="V36" s="34" t="s">
        <v>6595</v>
      </c>
      <c r="W36" s="32" t="s">
        <v>6595</v>
      </c>
      <c r="X36" s="34" t="s">
        <v>6595</v>
      </c>
      <c r="Y36" s="32" t="s">
        <v>6595</v>
      </c>
      <c r="Z36" s="34" t="s">
        <v>6595</v>
      </c>
      <c r="AA36" s="32" t="s">
        <v>6595</v>
      </c>
      <c r="AB36" s="34" t="s">
        <v>6595</v>
      </c>
      <c r="AC36" s="32" t="s">
        <v>6595</v>
      </c>
      <c r="AD36" s="34" t="s">
        <v>6595</v>
      </c>
      <c r="AE36" s="32" t="s">
        <v>6595</v>
      </c>
      <c r="AF36" s="30" t="s">
        <v>6595</v>
      </c>
      <c r="AG36" s="39" t="s">
        <v>6595</v>
      </c>
      <c r="AH36" s="7">
        <f t="shared" si="6"/>
        <v>2.7076430459999998</v>
      </c>
      <c r="AI36" s="6">
        <f t="shared" si="7"/>
        <v>0.38871704600000001</v>
      </c>
      <c r="AJ36" s="39" t="s">
        <v>6595</v>
      </c>
      <c r="AK36" s="38" t="s">
        <v>6608</v>
      </c>
      <c r="AL36" s="38" t="s">
        <v>6609</v>
      </c>
      <c r="AM36" s="36" t="s">
        <v>6595</v>
      </c>
      <c r="AN36" s="39" t="s">
        <v>6595</v>
      </c>
      <c r="AO36" s="5">
        <f t="shared" si="8"/>
        <v>-6.1462386919999998</v>
      </c>
      <c r="AP36" s="6">
        <f t="shared" si="9"/>
        <v>-3.438595646</v>
      </c>
      <c r="AQ36" s="5">
        <f t="shared" si="10"/>
        <v>0.39352960759999966</v>
      </c>
      <c r="AR36" s="6">
        <f t="shared" si="11"/>
        <v>4.8125616000000981E-3</v>
      </c>
    </row>
    <row r="37" spans="1:44" ht="15" customHeight="1" x14ac:dyDescent="0.25">
      <c r="A37" t="s">
        <v>5028</v>
      </c>
      <c r="B37" s="7" t="s">
        <v>5075</v>
      </c>
      <c r="C37" s="7" t="s">
        <v>5076</v>
      </c>
      <c r="D37" s="5">
        <v>3.56008899119999</v>
      </c>
      <c r="E37">
        <v>5.8137689911999999</v>
      </c>
      <c r="F37">
        <v>2.2536800000000001</v>
      </c>
      <c r="G37">
        <v>-0.63699499999999998</v>
      </c>
      <c r="H37" s="6">
        <v>1.6166849999999999</v>
      </c>
      <c r="I37" s="5">
        <v>-6.3299700579999998</v>
      </c>
      <c r="J37" s="6">
        <v>-1.8745388540000001</v>
      </c>
      <c r="K37" s="5" t="s">
        <v>6687</v>
      </c>
      <c r="L37" s="6" t="e" vm="40">
        <v>#VALUE!</v>
      </c>
      <c r="M37" s="5">
        <v>-7.167428074</v>
      </c>
      <c r="N37" s="6">
        <v>-2.4774073990000001</v>
      </c>
      <c r="O37" s="5" t="s">
        <v>6681</v>
      </c>
      <c r="P37" s="6" t="e" vm="33">
        <v>#VALUE!</v>
      </c>
      <c r="Q37" s="32" t="s">
        <v>6595</v>
      </c>
      <c r="R37" s="34" t="s">
        <v>6595</v>
      </c>
      <c r="S37" s="32" t="s">
        <v>6595</v>
      </c>
      <c r="T37" s="34" t="s">
        <v>6595</v>
      </c>
      <c r="U37" s="32" t="s">
        <v>6595</v>
      </c>
      <c r="V37" s="34" t="s">
        <v>6595</v>
      </c>
      <c r="W37" s="32" t="s">
        <v>6595</v>
      </c>
      <c r="X37" s="34" t="s">
        <v>6595</v>
      </c>
      <c r="Y37" s="32" t="s">
        <v>6595</v>
      </c>
      <c r="Z37" s="34" t="s">
        <v>6595</v>
      </c>
      <c r="AA37" s="32" t="s">
        <v>6595</v>
      </c>
      <c r="AB37" s="34" t="s">
        <v>6595</v>
      </c>
      <c r="AC37" s="32" t="s">
        <v>6595</v>
      </c>
      <c r="AD37" s="34" t="s">
        <v>6595</v>
      </c>
      <c r="AE37" s="32" t="s">
        <v>6595</v>
      </c>
      <c r="AF37" s="30" t="s">
        <v>6595</v>
      </c>
      <c r="AG37" s="39" t="s">
        <v>6595</v>
      </c>
      <c r="AH37" s="7">
        <f t="shared" si="6"/>
        <v>3.8525626589999997</v>
      </c>
      <c r="AI37" s="6">
        <f t="shared" si="7"/>
        <v>1.5988826589999996</v>
      </c>
      <c r="AJ37" s="39" t="s">
        <v>6595</v>
      </c>
      <c r="AK37" s="38" t="s">
        <v>6608</v>
      </c>
      <c r="AL37" s="38" t="s">
        <v>6638</v>
      </c>
      <c r="AM37" s="36" t="s">
        <v>6635</v>
      </c>
      <c r="AN37" s="39" t="s">
        <v>6595</v>
      </c>
      <c r="AO37" s="5">
        <f t="shared" si="8"/>
        <v>-6.3299700579999998</v>
      </c>
      <c r="AP37" s="6">
        <f t="shared" si="9"/>
        <v>-2.4774073990000001</v>
      </c>
      <c r="AQ37" s="5">
        <f t="shared" si="10"/>
        <v>0.51620106679999989</v>
      </c>
      <c r="AR37" s="6">
        <f t="shared" si="11"/>
        <v>1.0826815921999899</v>
      </c>
    </row>
    <row r="38" spans="1:44" ht="15" customHeight="1" x14ac:dyDescent="0.25">
      <c r="A38" t="s">
        <v>1162</v>
      </c>
      <c r="B38" s="7" t="s">
        <v>2145</v>
      </c>
      <c r="C38" s="7" t="s">
        <v>3632</v>
      </c>
      <c r="D38" s="5">
        <v>3.6560693005999898</v>
      </c>
      <c r="E38">
        <v>5.6915273005999998</v>
      </c>
      <c r="F38">
        <v>2.0354580000000002</v>
      </c>
      <c r="G38">
        <v>0.54819799999999996</v>
      </c>
      <c r="H38" s="6">
        <v>2.583656</v>
      </c>
      <c r="I38" s="5">
        <v>-5.8679749259999996</v>
      </c>
      <c r="J38" s="6">
        <v>-1.839925955</v>
      </c>
      <c r="K38" s="5" t="s">
        <v>6688</v>
      </c>
      <c r="L38" s="6" t="e" vm="41">
        <v>#VALUE!</v>
      </c>
      <c r="M38" s="5">
        <v>-7.1748295740000003</v>
      </c>
      <c r="N38" s="6">
        <v>-2.5303879930000002</v>
      </c>
      <c r="O38" s="5" t="s">
        <v>6681</v>
      </c>
      <c r="P38" s="6" t="e" vm="42">
        <v>#VALUE!</v>
      </c>
      <c r="Q38" s="32" t="s">
        <v>6595</v>
      </c>
      <c r="R38" s="34" t="s">
        <v>6595</v>
      </c>
      <c r="S38" s="32" t="s">
        <v>6595</v>
      </c>
      <c r="T38" s="34" t="s">
        <v>6595</v>
      </c>
      <c r="U38" s="32" t="s">
        <v>6595</v>
      </c>
      <c r="V38" s="34" t="s">
        <v>6595</v>
      </c>
      <c r="W38" s="32" t="s">
        <v>6595</v>
      </c>
      <c r="X38" s="34" t="s">
        <v>6595</v>
      </c>
      <c r="Y38" s="32" t="s">
        <v>6595</v>
      </c>
      <c r="Z38" s="34" t="s">
        <v>6595</v>
      </c>
      <c r="AA38" s="32" t="s">
        <v>6595</v>
      </c>
      <c r="AB38" s="34" t="s">
        <v>6595</v>
      </c>
      <c r="AC38" s="32" t="s">
        <v>6595</v>
      </c>
      <c r="AD38" s="34" t="s">
        <v>6595</v>
      </c>
      <c r="AE38" s="32" t="s">
        <v>6595</v>
      </c>
      <c r="AF38" s="30" t="s">
        <v>6595</v>
      </c>
      <c r="AG38" s="39" t="s">
        <v>6595</v>
      </c>
      <c r="AH38" s="7">
        <f t="shared" si="6"/>
        <v>3.3375869329999994</v>
      </c>
      <c r="AI38" s="6">
        <f t="shared" si="7"/>
        <v>1.3021289329999992</v>
      </c>
      <c r="AJ38" s="39" t="s">
        <v>6595</v>
      </c>
      <c r="AK38" s="38" t="s">
        <v>6608</v>
      </c>
      <c r="AL38" s="38" t="s">
        <v>6632</v>
      </c>
      <c r="AM38" s="36" t="s">
        <v>6595</v>
      </c>
      <c r="AN38" s="39" t="s">
        <v>6595</v>
      </c>
      <c r="AO38" s="5">
        <f t="shared" si="8"/>
        <v>-5.8679749259999996</v>
      </c>
      <c r="AP38" s="6">
        <f t="shared" si="9"/>
        <v>-2.5303879930000002</v>
      </c>
      <c r="AQ38" s="5">
        <f t="shared" si="10"/>
        <v>0.17644762539999981</v>
      </c>
      <c r="AR38" s="6">
        <f t="shared" si="11"/>
        <v>1.1256813075999896</v>
      </c>
    </row>
    <row r="39" spans="1:44" ht="15" customHeight="1" x14ac:dyDescent="0.25">
      <c r="A39" t="s">
        <v>305</v>
      </c>
      <c r="B39" s="7" t="s">
        <v>1926</v>
      </c>
      <c r="C39" s="7" t="s">
        <v>3415</v>
      </c>
      <c r="D39" s="5">
        <v>3.6729733327999998</v>
      </c>
      <c r="E39">
        <v>5.7579293327999999</v>
      </c>
      <c r="F39">
        <v>2.084956</v>
      </c>
      <c r="G39">
        <v>1.5926689999999999</v>
      </c>
      <c r="H39" s="6">
        <v>3.6776249999999999</v>
      </c>
      <c r="I39" s="5">
        <v>-8.7639208530000001</v>
      </c>
      <c r="J39" s="6">
        <v>-1.3222290889999999</v>
      </c>
      <c r="K39" s="5" t="s">
        <v>6689</v>
      </c>
      <c r="L39" s="6" t="e" vm="43">
        <v>#VALUE!</v>
      </c>
      <c r="M39" s="5">
        <v>-5.4952876049999997</v>
      </c>
      <c r="N39" s="6">
        <v>-2.31378526</v>
      </c>
      <c r="O39" s="5" t="s">
        <v>6690</v>
      </c>
      <c r="P39" s="6" t="e" vm="44">
        <v>#VALUE!</v>
      </c>
      <c r="Q39" s="32" t="s">
        <v>6595</v>
      </c>
      <c r="R39" s="34" t="s">
        <v>6595</v>
      </c>
      <c r="S39" s="32" t="s">
        <v>6595</v>
      </c>
      <c r="T39" s="34" t="s">
        <v>6595</v>
      </c>
      <c r="U39" s="32" t="s">
        <v>6595</v>
      </c>
      <c r="V39" s="34" t="s">
        <v>6595</v>
      </c>
      <c r="W39" s="32" t="s">
        <v>6595</v>
      </c>
      <c r="X39" s="34" t="s">
        <v>6595</v>
      </c>
      <c r="Y39" s="32" t="s">
        <v>6595</v>
      </c>
      <c r="Z39" s="34" t="s">
        <v>6595</v>
      </c>
      <c r="AA39" s="32" t="s">
        <v>6595</v>
      </c>
      <c r="AB39" s="34" t="s">
        <v>6595</v>
      </c>
      <c r="AC39" s="32" t="s">
        <v>6595</v>
      </c>
      <c r="AD39" s="34" t="s">
        <v>6595</v>
      </c>
      <c r="AE39" s="32" t="s">
        <v>6595</v>
      </c>
      <c r="AF39" s="30" t="s">
        <v>6595</v>
      </c>
      <c r="AG39" s="39" t="s">
        <v>6595</v>
      </c>
      <c r="AH39" s="7">
        <f t="shared" si="6"/>
        <v>3.1815023449999997</v>
      </c>
      <c r="AI39" s="6">
        <f t="shared" si="7"/>
        <v>1.0965463449999997</v>
      </c>
      <c r="AJ39" s="39" t="s">
        <v>6595</v>
      </c>
      <c r="AK39" s="38" t="s">
        <v>6608</v>
      </c>
      <c r="AL39" s="38" t="s">
        <v>6632</v>
      </c>
      <c r="AM39" s="36" t="s">
        <v>6644</v>
      </c>
      <c r="AN39" s="39" t="s">
        <v>6595</v>
      </c>
      <c r="AO39" s="5">
        <f t="shared" si="8"/>
        <v>-5.4952876049999997</v>
      </c>
      <c r="AP39" s="6">
        <f t="shared" si="9"/>
        <v>-2.31378526</v>
      </c>
      <c r="AQ39" s="5">
        <f t="shared" si="10"/>
        <v>0.26264172780000017</v>
      </c>
      <c r="AR39" s="6">
        <f t="shared" si="11"/>
        <v>1.3591880727999999</v>
      </c>
    </row>
    <row r="40" spans="1:44" ht="15" customHeight="1" x14ac:dyDescent="0.25">
      <c r="A40" t="s">
        <v>1119</v>
      </c>
      <c r="B40" s="7" t="s">
        <v>2058</v>
      </c>
      <c r="C40" s="7" t="s">
        <v>3547</v>
      </c>
      <c r="D40" s="5">
        <v>3.7287988109999999</v>
      </c>
      <c r="E40">
        <v>5.7228508109999998</v>
      </c>
      <c r="F40">
        <v>1.9940519999999999</v>
      </c>
      <c r="G40">
        <v>-2.3113000000000002E-2</v>
      </c>
      <c r="H40" s="6">
        <v>1.970939</v>
      </c>
      <c r="I40" s="5">
        <v>-5.695890039</v>
      </c>
      <c r="J40" s="6">
        <v>-1.9882825019999999</v>
      </c>
      <c r="K40" s="5" t="s">
        <v>6691</v>
      </c>
      <c r="L40" s="6" t="e" vm="45">
        <v>#VALUE!</v>
      </c>
      <c r="M40" s="5">
        <v>-7.1615504120000004</v>
      </c>
      <c r="N40" s="6">
        <v>-2.473869917</v>
      </c>
      <c r="O40" s="5" t="s">
        <v>6681</v>
      </c>
      <c r="P40" s="6" t="e" vm="35">
        <v>#VALUE!</v>
      </c>
      <c r="Q40" s="32" t="s">
        <v>6595</v>
      </c>
      <c r="R40" s="34" t="s">
        <v>6595</v>
      </c>
      <c r="S40" s="32" t="s">
        <v>6595</v>
      </c>
      <c r="T40" s="34" t="s">
        <v>6595</v>
      </c>
      <c r="U40" s="32" t="s">
        <v>6595</v>
      </c>
      <c r="V40" s="34" t="s">
        <v>6595</v>
      </c>
      <c r="W40" s="32" t="s">
        <v>6595</v>
      </c>
      <c r="X40" s="34" t="s">
        <v>6595</v>
      </c>
      <c r="Y40" s="32" t="s">
        <v>6595</v>
      </c>
      <c r="Z40" s="34" t="s">
        <v>6595</v>
      </c>
      <c r="AA40" s="32" t="s">
        <v>6595</v>
      </c>
      <c r="AB40" s="34" t="s">
        <v>6595</v>
      </c>
      <c r="AC40" s="32" t="s">
        <v>6595</v>
      </c>
      <c r="AD40" s="34" t="s">
        <v>6595</v>
      </c>
      <c r="AE40" s="32" t="s">
        <v>6595</v>
      </c>
      <c r="AF40" s="30" t="s">
        <v>6595</v>
      </c>
      <c r="AG40" s="39" t="s">
        <v>6595</v>
      </c>
      <c r="AH40" s="7">
        <f t="shared" si="6"/>
        <v>3.222020122</v>
      </c>
      <c r="AI40" s="6">
        <f t="shared" si="7"/>
        <v>1.2279681220000001</v>
      </c>
      <c r="AJ40" s="39" t="s">
        <v>6595</v>
      </c>
      <c r="AK40" s="38" t="s">
        <v>6608</v>
      </c>
      <c r="AL40" s="38" t="s">
        <v>6638</v>
      </c>
      <c r="AM40" s="36" t="s">
        <v>6595</v>
      </c>
      <c r="AN40" s="39" t="s">
        <v>6595</v>
      </c>
      <c r="AO40" s="5">
        <f t="shared" si="8"/>
        <v>-5.695890039</v>
      </c>
      <c r="AP40" s="6">
        <f t="shared" si="9"/>
        <v>-2.473869917</v>
      </c>
      <c r="AQ40" s="5">
        <f t="shared" si="10"/>
        <v>2.69607719999998E-2</v>
      </c>
      <c r="AR40" s="6">
        <f t="shared" si="11"/>
        <v>1.2549288939999999</v>
      </c>
    </row>
    <row r="41" spans="1:44" ht="15" customHeight="1" x14ac:dyDescent="0.25">
      <c r="A41" t="s">
        <v>941</v>
      </c>
      <c r="B41" s="7" t="s">
        <v>2078</v>
      </c>
      <c r="C41" s="7" t="s">
        <v>3566</v>
      </c>
      <c r="D41" s="5">
        <v>3.3329664784999999</v>
      </c>
      <c r="E41">
        <v>5.7538644784999997</v>
      </c>
      <c r="F41">
        <v>2.42089799999999</v>
      </c>
      <c r="G41">
        <v>-2.0822409999999998</v>
      </c>
      <c r="H41" s="6">
        <v>0.33865699999999999</v>
      </c>
      <c r="I41" s="5">
        <v>-6.850714601</v>
      </c>
      <c r="J41" s="6">
        <v>-3.1631618650000002</v>
      </c>
      <c r="K41" s="5" t="s">
        <v>6656</v>
      </c>
      <c r="L41" s="6" t="e" vm="46">
        <v>#VALUE!</v>
      </c>
      <c r="M41" s="5">
        <v>-6.8879670060000002</v>
      </c>
      <c r="N41" s="6">
        <v>-2.7174935730000001</v>
      </c>
      <c r="O41" s="5" t="s">
        <v>6692</v>
      </c>
      <c r="P41" s="6" t="e" vm="47">
        <v>#VALUE!</v>
      </c>
      <c r="Q41" s="32" t="s">
        <v>6595</v>
      </c>
      <c r="R41" s="34" t="s">
        <v>6595</v>
      </c>
      <c r="S41" s="32" t="s">
        <v>6595</v>
      </c>
      <c r="T41" s="34" t="s">
        <v>6595</v>
      </c>
      <c r="U41" s="32" t="s">
        <v>6595</v>
      </c>
      <c r="V41" s="34" t="s">
        <v>6595</v>
      </c>
      <c r="W41" s="32" t="s">
        <v>6595</v>
      </c>
      <c r="X41" s="34" t="s">
        <v>6595</v>
      </c>
      <c r="Y41" s="32" t="s">
        <v>6595</v>
      </c>
      <c r="Z41" s="34" t="s">
        <v>6595</v>
      </c>
      <c r="AA41" s="32" t="s">
        <v>6595</v>
      </c>
      <c r="AB41" s="34" t="s">
        <v>6595</v>
      </c>
      <c r="AC41" s="32" t="s">
        <v>6595</v>
      </c>
      <c r="AD41" s="34" t="s">
        <v>6595</v>
      </c>
      <c r="AE41" s="32" t="s">
        <v>6595</v>
      </c>
      <c r="AF41" s="30" t="s">
        <v>6595</v>
      </c>
      <c r="AG41" s="39" t="s">
        <v>6595</v>
      </c>
      <c r="AH41" s="7">
        <f t="shared" si="6"/>
        <v>3.6875527359999998</v>
      </c>
      <c r="AI41" s="6">
        <f t="shared" si="7"/>
        <v>1.2666547360000098</v>
      </c>
      <c r="AJ41" s="39" t="s">
        <v>6595</v>
      </c>
      <c r="AK41" s="38" t="s">
        <v>6608</v>
      </c>
      <c r="AL41" s="38" t="s">
        <v>6638</v>
      </c>
      <c r="AM41" s="36" t="s">
        <v>6595</v>
      </c>
      <c r="AN41" s="39" t="s">
        <v>6595</v>
      </c>
      <c r="AO41" s="5">
        <f t="shared" si="8"/>
        <v>-6.850714601</v>
      </c>
      <c r="AP41" s="6">
        <f t="shared" si="9"/>
        <v>-3.1631618650000002</v>
      </c>
      <c r="AQ41" s="5">
        <f t="shared" si="10"/>
        <v>1.0968501225000002</v>
      </c>
      <c r="AR41" s="6">
        <f t="shared" si="11"/>
        <v>0.16980461349999976</v>
      </c>
    </row>
    <row r="42" spans="1:44" ht="15" customHeight="1" x14ac:dyDescent="0.25">
      <c r="A42" t="s">
        <v>1369</v>
      </c>
      <c r="B42" s="7" t="s">
        <v>2223</v>
      </c>
      <c r="C42" s="7" t="s">
        <v>3709</v>
      </c>
      <c r="D42" s="5">
        <v>3.7310785243</v>
      </c>
      <c r="E42">
        <v>5.8531115243</v>
      </c>
      <c r="F42">
        <v>2.1220329999999898</v>
      </c>
      <c r="G42">
        <v>0.17666100000000001</v>
      </c>
      <c r="H42" s="6">
        <v>2.2986939999999998</v>
      </c>
      <c r="I42" s="5">
        <v>-9.8314240359999996</v>
      </c>
      <c r="J42" s="6">
        <v>-0.36536745440000001</v>
      </c>
      <c r="K42" s="5" t="s">
        <v>6593</v>
      </c>
      <c r="L42" s="6" t="e" vm="48">
        <v>#VALUE!</v>
      </c>
      <c r="M42" s="5">
        <v>-6.5220553240000001</v>
      </c>
      <c r="N42" s="6">
        <v>-3.0433228639999998</v>
      </c>
      <c r="O42" s="5" t="s">
        <v>6693</v>
      </c>
      <c r="P42" s="6" t="e" vm="49">
        <v>#VALUE!</v>
      </c>
      <c r="Q42" s="32" t="s">
        <v>6595</v>
      </c>
      <c r="R42" s="34" t="s">
        <v>6595</v>
      </c>
      <c r="S42" s="32" t="s">
        <v>6595</v>
      </c>
      <c r="T42" s="34" t="s">
        <v>6595</v>
      </c>
      <c r="U42" s="32" t="s">
        <v>6595</v>
      </c>
      <c r="V42" s="34" t="s">
        <v>6595</v>
      </c>
      <c r="W42" s="32" t="s">
        <v>6595</v>
      </c>
      <c r="X42" s="34" t="s">
        <v>6595</v>
      </c>
      <c r="Y42" s="32" t="s">
        <v>6595</v>
      </c>
      <c r="Z42" s="34" t="s">
        <v>6595</v>
      </c>
      <c r="AA42" s="32" t="s">
        <v>6595</v>
      </c>
      <c r="AB42" s="34" t="s">
        <v>6595</v>
      </c>
      <c r="AC42" s="32" t="s">
        <v>6595</v>
      </c>
      <c r="AD42" s="34" t="s">
        <v>6595</v>
      </c>
      <c r="AE42" s="32" t="s">
        <v>6595</v>
      </c>
      <c r="AF42" s="30" t="s">
        <v>6595</v>
      </c>
      <c r="AG42" s="39" t="s">
        <v>6595</v>
      </c>
      <c r="AH42" s="7">
        <f t="shared" si="6"/>
        <v>3.4787324600000002</v>
      </c>
      <c r="AI42" s="6">
        <f t="shared" si="7"/>
        <v>1.3566994600000104</v>
      </c>
      <c r="AJ42" s="39" t="s">
        <v>6595</v>
      </c>
      <c r="AK42" s="38" t="s">
        <v>6607</v>
      </c>
      <c r="AL42" s="38" t="s">
        <v>6632</v>
      </c>
      <c r="AM42" s="36" t="s">
        <v>6595</v>
      </c>
      <c r="AN42" s="39" t="s">
        <v>6595</v>
      </c>
      <c r="AO42" s="5">
        <f t="shared" si="8"/>
        <v>-6.5220553240000001</v>
      </c>
      <c r="AP42" s="6">
        <f t="shared" si="9"/>
        <v>-3.0433228639999998</v>
      </c>
      <c r="AQ42" s="5">
        <f t="shared" si="10"/>
        <v>0.66894379970000006</v>
      </c>
      <c r="AR42" s="6">
        <f t="shared" si="11"/>
        <v>0.68775566030000013</v>
      </c>
    </row>
    <row r="43" spans="1:44" ht="15" customHeight="1" x14ac:dyDescent="0.25">
      <c r="A43" t="s">
        <v>484</v>
      </c>
      <c r="B43" s="7" t="s">
        <v>1719</v>
      </c>
      <c r="C43" s="7" t="s">
        <v>3208</v>
      </c>
      <c r="D43" s="5">
        <v>3.4620419426</v>
      </c>
      <c r="E43">
        <v>5.8883809425999996</v>
      </c>
      <c r="F43">
        <v>2.426339</v>
      </c>
      <c r="G43">
        <v>-1.3344100000000001</v>
      </c>
      <c r="H43" s="6">
        <v>1.0919289999999999</v>
      </c>
      <c r="I43" s="5">
        <v>-6.4443939910000001</v>
      </c>
      <c r="J43" s="6">
        <v>-3.0752690469999999</v>
      </c>
      <c r="K43" s="5" t="s">
        <v>6694</v>
      </c>
      <c r="L43" s="6" t="e" vm="50">
        <v>#VALUE!</v>
      </c>
      <c r="M43" s="5">
        <v>-7.1951564890000004</v>
      </c>
      <c r="N43" s="6">
        <v>-2.4335154129999998</v>
      </c>
      <c r="O43" s="5" t="s">
        <v>6681</v>
      </c>
      <c r="P43" s="6" t="e" vm="35">
        <v>#VALUE!</v>
      </c>
      <c r="Q43" s="32" t="s">
        <v>6595</v>
      </c>
      <c r="R43" s="34" t="s">
        <v>6595</v>
      </c>
      <c r="S43" s="32" t="s">
        <v>6595</v>
      </c>
      <c r="T43" s="34" t="s">
        <v>6595</v>
      </c>
      <c r="U43" s="32" t="s">
        <v>6595</v>
      </c>
      <c r="V43" s="34" t="s">
        <v>6595</v>
      </c>
      <c r="W43" s="32" t="s">
        <v>6595</v>
      </c>
      <c r="X43" s="34" t="s">
        <v>6595</v>
      </c>
      <c r="Y43" s="32" t="s">
        <v>6595</v>
      </c>
      <c r="Z43" s="34" t="s">
        <v>6595</v>
      </c>
      <c r="AA43" s="32" t="s">
        <v>6595</v>
      </c>
      <c r="AB43" s="34" t="s">
        <v>6595</v>
      </c>
      <c r="AC43" s="32" t="s">
        <v>6595</v>
      </c>
      <c r="AD43" s="34" t="s">
        <v>6595</v>
      </c>
      <c r="AE43" s="32" t="s">
        <v>6595</v>
      </c>
      <c r="AF43" s="30" t="s">
        <v>6595</v>
      </c>
      <c r="AG43" s="39" t="s">
        <v>6595</v>
      </c>
      <c r="AH43" s="7">
        <f t="shared" si="6"/>
        <v>3.3691249440000002</v>
      </c>
      <c r="AI43" s="6">
        <f t="shared" si="7"/>
        <v>0.94278594400000015</v>
      </c>
      <c r="AJ43" s="39" t="s">
        <v>6595</v>
      </c>
      <c r="AK43" s="38" t="s">
        <v>6608</v>
      </c>
      <c r="AL43" s="38" t="s">
        <v>6632</v>
      </c>
      <c r="AM43" s="36" t="s">
        <v>6595</v>
      </c>
      <c r="AN43" s="39" t="s">
        <v>6595</v>
      </c>
      <c r="AO43" s="5">
        <f t="shared" si="8"/>
        <v>-6.4443939910000001</v>
      </c>
      <c r="AP43" s="6">
        <f t="shared" si="9"/>
        <v>-3.0752690469999999</v>
      </c>
      <c r="AQ43" s="5">
        <f t="shared" si="10"/>
        <v>0.55601304840000054</v>
      </c>
      <c r="AR43" s="6">
        <f t="shared" si="11"/>
        <v>0.38677289560000006</v>
      </c>
    </row>
    <row r="44" spans="1:44" ht="15" customHeight="1" x14ac:dyDescent="0.25">
      <c r="A44" s="6" t="s">
        <v>436</v>
      </c>
      <c r="B44" s="7" t="s">
        <v>2308</v>
      </c>
      <c r="C44" s="7" t="s">
        <v>3791</v>
      </c>
      <c r="D44" s="5">
        <v>3.4988485165999998</v>
      </c>
      <c r="E44">
        <v>5.9421905166000002</v>
      </c>
      <c r="F44">
        <v>2.4433419999999999</v>
      </c>
      <c r="G44">
        <v>-0.55782200000000004</v>
      </c>
      <c r="H44" s="6">
        <v>1.8855200000000001</v>
      </c>
      <c r="I44" s="5">
        <v>-6.2505671960000004</v>
      </c>
      <c r="J44" s="6">
        <v>-2.3457314390000001</v>
      </c>
      <c r="K44" s="5" t="s">
        <v>6596</v>
      </c>
      <c r="L44" s="6" t="e" vm="51">
        <v>#VALUE!</v>
      </c>
      <c r="M44" s="5">
        <v>-7.0327588600000004</v>
      </c>
      <c r="N44" s="6">
        <v>-0.63209358739999999</v>
      </c>
      <c r="O44" s="5" t="s">
        <v>6695</v>
      </c>
      <c r="P44" s="6" t="e" vm="52">
        <v>#VALUE!</v>
      </c>
      <c r="Q44" s="32" t="s">
        <v>6595</v>
      </c>
      <c r="R44" s="34" t="s">
        <v>6595</v>
      </c>
      <c r="S44" s="32" t="s">
        <v>6595</v>
      </c>
      <c r="T44" s="34" t="s">
        <v>6595</v>
      </c>
      <c r="U44" s="32" t="s">
        <v>6595</v>
      </c>
      <c r="V44" s="34" t="s">
        <v>6595</v>
      </c>
      <c r="W44" s="32" t="s">
        <v>6595</v>
      </c>
      <c r="X44" s="34" t="s">
        <v>6595</v>
      </c>
      <c r="Y44" s="32" t="s">
        <v>6595</v>
      </c>
      <c r="Z44" s="34" t="s">
        <v>6595</v>
      </c>
      <c r="AA44" s="32" t="s">
        <v>6595</v>
      </c>
      <c r="AB44" s="34" t="s">
        <v>6595</v>
      </c>
      <c r="AC44" s="32" t="s">
        <v>6595</v>
      </c>
      <c r="AD44" s="34" t="s">
        <v>6595</v>
      </c>
      <c r="AE44" s="32" t="s">
        <v>6595</v>
      </c>
      <c r="AF44" s="30" t="s">
        <v>6595</v>
      </c>
      <c r="AG44" s="39" t="s">
        <v>6595</v>
      </c>
      <c r="AH44" s="7">
        <f t="shared" si="6"/>
        <v>3.9048357570000003</v>
      </c>
      <c r="AI44" s="6">
        <f t="shared" si="7"/>
        <v>1.4614937570000004</v>
      </c>
      <c r="AJ44" s="39" t="s">
        <v>6595</v>
      </c>
      <c r="AK44" s="38" t="s">
        <v>6608</v>
      </c>
      <c r="AL44" s="38" t="s">
        <v>6632</v>
      </c>
      <c r="AM44" s="36" t="s">
        <v>6595</v>
      </c>
      <c r="AN44" s="39" t="s">
        <v>6595</v>
      </c>
      <c r="AO44" s="5">
        <f t="shared" si="8"/>
        <v>-6.2505671960000004</v>
      </c>
      <c r="AP44" s="6">
        <f t="shared" si="9"/>
        <v>-2.3457314390000001</v>
      </c>
      <c r="AQ44" s="5">
        <f t="shared" si="10"/>
        <v>0.30837667940000024</v>
      </c>
      <c r="AR44" s="6">
        <f t="shared" si="11"/>
        <v>1.1531170775999997</v>
      </c>
    </row>
    <row r="45" spans="1:44" ht="15" customHeight="1" x14ac:dyDescent="0.25">
      <c r="A45" s="6" t="s">
        <v>4578</v>
      </c>
      <c r="B45" s="7" t="s">
        <v>4713</v>
      </c>
      <c r="C45" s="7" t="s">
        <v>5367</v>
      </c>
      <c r="D45" s="5">
        <v>3.6287108088000002</v>
      </c>
      <c r="E45">
        <v>5.8526138088000002</v>
      </c>
      <c r="F45">
        <v>2.223903</v>
      </c>
      <c r="G45">
        <v>-1.421316</v>
      </c>
      <c r="H45" s="6">
        <v>0.80258700000000005</v>
      </c>
      <c r="I45" s="5">
        <v>-5.7841366059999997</v>
      </c>
      <c r="J45" s="6">
        <v>-2.7073981439999999</v>
      </c>
      <c r="K45" s="5" t="s">
        <v>6696</v>
      </c>
      <c r="L45" s="6" t="e" vm="53">
        <v>#VALUE!</v>
      </c>
      <c r="M45" s="5">
        <v>-6.2868399909999999</v>
      </c>
      <c r="N45" s="6">
        <v>-2.546333873</v>
      </c>
      <c r="O45" s="5" t="s">
        <v>6697</v>
      </c>
      <c r="P45" s="6" t="e" vm="54">
        <v>#VALUE!</v>
      </c>
      <c r="Q45" s="32" t="s">
        <v>6595</v>
      </c>
      <c r="R45" s="34" t="s">
        <v>6595</v>
      </c>
      <c r="S45" s="32" t="s">
        <v>6595</v>
      </c>
      <c r="T45" s="34" t="s">
        <v>6595</v>
      </c>
      <c r="U45" s="32" t="s">
        <v>6595</v>
      </c>
      <c r="V45" s="34" t="s">
        <v>6595</v>
      </c>
      <c r="W45" s="32" t="s">
        <v>6595</v>
      </c>
      <c r="X45" s="34" t="s">
        <v>6595</v>
      </c>
      <c r="Y45" s="32" t="s">
        <v>6595</v>
      </c>
      <c r="Z45" s="34" t="s">
        <v>6595</v>
      </c>
      <c r="AA45" s="32" t="s">
        <v>6595</v>
      </c>
      <c r="AB45" s="34" t="s">
        <v>6595</v>
      </c>
      <c r="AC45" s="32" t="s">
        <v>6595</v>
      </c>
      <c r="AD45" s="34" t="s">
        <v>6595</v>
      </c>
      <c r="AE45" s="32" t="s">
        <v>6595</v>
      </c>
      <c r="AF45" s="30" t="s">
        <v>6595</v>
      </c>
      <c r="AG45" s="39" t="s">
        <v>6595</v>
      </c>
      <c r="AH45" s="7">
        <f t="shared" si="6"/>
        <v>3.0767384619999998</v>
      </c>
      <c r="AI45" s="6">
        <f t="shared" si="7"/>
        <v>0.85283546199999982</v>
      </c>
      <c r="AJ45" s="39" t="s">
        <v>6595</v>
      </c>
      <c r="AK45" s="38" t="s">
        <v>6608</v>
      </c>
      <c r="AL45" s="38" t="s">
        <v>6632</v>
      </c>
      <c r="AM45" s="36" t="s">
        <v>6595</v>
      </c>
      <c r="AN45" s="39" t="s">
        <v>6595</v>
      </c>
      <c r="AO45" s="5">
        <f t="shared" si="8"/>
        <v>-5.7841366059999997</v>
      </c>
      <c r="AP45" s="6">
        <f t="shared" si="9"/>
        <v>-2.7073981439999999</v>
      </c>
      <c r="AQ45" s="5">
        <f t="shared" si="10"/>
        <v>6.847720280000047E-2</v>
      </c>
      <c r="AR45" s="6">
        <f t="shared" si="11"/>
        <v>0.92131266480000029</v>
      </c>
    </row>
    <row r="46" spans="1:44" ht="15" customHeight="1" x14ac:dyDescent="0.25">
      <c r="A46" s="6" t="s">
        <v>1190</v>
      </c>
      <c r="B46" s="7" t="s">
        <v>1985</v>
      </c>
      <c r="C46" s="7" t="s">
        <v>3474</v>
      </c>
      <c r="D46" s="5">
        <v>3.5301673608999899</v>
      </c>
      <c r="E46">
        <v>5.8392583608999997</v>
      </c>
      <c r="F46">
        <v>2.309091</v>
      </c>
      <c r="G46">
        <v>-7.7664999999999998E-2</v>
      </c>
      <c r="H46" s="6">
        <v>2.2314259999999999</v>
      </c>
      <c r="I46" s="5">
        <v>-6.3973182709999996</v>
      </c>
      <c r="J46" s="6">
        <v>-2.8257133059999999</v>
      </c>
      <c r="K46" s="5" t="s">
        <v>6698</v>
      </c>
      <c r="L46" s="6" t="e" vm="55">
        <v>#VALUE!</v>
      </c>
      <c r="M46" s="5">
        <v>-7.633341647</v>
      </c>
      <c r="N46" s="6">
        <v>-4.899004219</v>
      </c>
      <c r="O46" s="5" t="s">
        <v>6588</v>
      </c>
      <c r="P46" s="6" t="e" vm="31">
        <v>#VALUE!</v>
      </c>
      <c r="Q46" s="32" t="s">
        <v>6595</v>
      </c>
      <c r="R46" s="34" t="s">
        <v>6595</v>
      </c>
      <c r="S46" s="32" t="s">
        <v>6595</v>
      </c>
      <c r="T46" s="34" t="s">
        <v>6595</v>
      </c>
      <c r="U46" s="32" t="s">
        <v>6595</v>
      </c>
      <c r="V46" s="34" t="s">
        <v>6595</v>
      </c>
      <c r="W46" s="32" t="s">
        <v>6595</v>
      </c>
      <c r="X46" s="34" t="s">
        <v>6595</v>
      </c>
      <c r="Y46" s="32" t="s">
        <v>6595</v>
      </c>
      <c r="Z46" s="34" t="s">
        <v>6595</v>
      </c>
      <c r="AA46" s="32" t="s">
        <v>6595</v>
      </c>
      <c r="AB46" s="34" t="s">
        <v>6595</v>
      </c>
      <c r="AC46" s="32" t="s">
        <v>6595</v>
      </c>
      <c r="AD46" s="34" t="s">
        <v>6595</v>
      </c>
      <c r="AE46" s="32" t="s">
        <v>6595</v>
      </c>
      <c r="AF46" s="30" t="s">
        <v>6595</v>
      </c>
      <c r="AG46" s="39" t="s">
        <v>6595</v>
      </c>
      <c r="AH46" s="7">
        <f t="shared" si="6"/>
        <v>1.4983140519999996</v>
      </c>
      <c r="AI46" s="6">
        <f t="shared" si="7"/>
        <v>0.81077694800000044</v>
      </c>
      <c r="AJ46" s="39" t="s">
        <v>6595</v>
      </c>
      <c r="AK46" s="38" t="s">
        <v>6608</v>
      </c>
      <c r="AL46" s="38" t="s">
        <v>6638</v>
      </c>
      <c r="AM46" s="36" t="s">
        <v>6595</v>
      </c>
      <c r="AN46" s="39" t="s">
        <v>6595</v>
      </c>
      <c r="AO46" s="5">
        <f t="shared" si="8"/>
        <v>-6.3973182709999996</v>
      </c>
      <c r="AP46" s="6">
        <f t="shared" si="9"/>
        <v>-4.899004219</v>
      </c>
      <c r="AQ46" s="5">
        <f t="shared" si="10"/>
        <v>0.55805991009999989</v>
      </c>
      <c r="AR46" s="6">
        <f t="shared" si="11"/>
        <v>1.3688368581000101</v>
      </c>
    </row>
    <row r="47" spans="1:44" ht="15" customHeight="1" x14ac:dyDescent="0.25">
      <c r="A47" s="6" t="s">
        <v>598</v>
      </c>
      <c r="B47" s="7" t="s">
        <v>2790</v>
      </c>
      <c r="C47" s="7" t="s">
        <v>4255</v>
      </c>
      <c r="D47" s="5">
        <v>3.7642930364999998</v>
      </c>
      <c r="E47">
        <v>6.2179060364999996</v>
      </c>
      <c r="F47">
        <v>2.4536129999999998</v>
      </c>
      <c r="G47">
        <v>-0.88022800000000001</v>
      </c>
      <c r="H47" s="6">
        <v>1.573385</v>
      </c>
      <c r="I47" s="5">
        <v>-6.6171319520000003</v>
      </c>
      <c r="J47" s="6">
        <v>-3.423411685</v>
      </c>
      <c r="K47" s="5" t="s">
        <v>6699</v>
      </c>
      <c r="L47" s="6" t="e" vm="56">
        <v>#VALUE!</v>
      </c>
      <c r="M47" s="5">
        <v>-6.9177362770000004</v>
      </c>
      <c r="N47" s="6">
        <v>-1.2691940719999999</v>
      </c>
      <c r="O47" s="5" t="s">
        <v>6700</v>
      </c>
      <c r="P47" s="6" t="e" vm="57">
        <v>#VALUE!</v>
      </c>
      <c r="Q47" s="32" t="s">
        <v>6595</v>
      </c>
      <c r="R47" s="34" t="s">
        <v>6595</v>
      </c>
      <c r="S47" s="32" t="s">
        <v>6595</v>
      </c>
      <c r="T47" s="34" t="s">
        <v>6595</v>
      </c>
      <c r="U47" s="32" t="s">
        <v>6595</v>
      </c>
      <c r="V47" s="34" t="s">
        <v>6595</v>
      </c>
      <c r="W47" s="32" t="s">
        <v>6595</v>
      </c>
      <c r="X47" s="34" t="s">
        <v>6595</v>
      </c>
      <c r="Y47" s="32" t="s">
        <v>6595</v>
      </c>
      <c r="Z47" s="34" t="s">
        <v>6595</v>
      </c>
      <c r="AA47" s="32" t="s">
        <v>6595</v>
      </c>
      <c r="AB47" s="34" t="s">
        <v>6595</v>
      </c>
      <c r="AC47" s="32" t="s">
        <v>6595</v>
      </c>
      <c r="AD47" s="34" t="s">
        <v>6595</v>
      </c>
      <c r="AE47" s="32" t="s">
        <v>6595</v>
      </c>
      <c r="AF47" s="30" t="s">
        <v>6595</v>
      </c>
      <c r="AG47" s="39" t="s">
        <v>6595</v>
      </c>
      <c r="AH47" s="7">
        <f t="shared" si="6"/>
        <v>3.1937202670000002</v>
      </c>
      <c r="AI47" s="6">
        <f t="shared" si="7"/>
        <v>0.7401072670000004</v>
      </c>
      <c r="AJ47" s="39" t="s">
        <v>6595</v>
      </c>
      <c r="AK47" s="38" t="s">
        <v>6608</v>
      </c>
      <c r="AL47" s="38" t="s">
        <v>6638</v>
      </c>
      <c r="AM47" s="36" t="s">
        <v>6595</v>
      </c>
      <c r="AN47" s="39" t="s">
        <v>6595</v>
      </c>
      <c r="AO47" s="5">
        <f t="shared" si="8"/>
        <v>-6.6171319520000003</v>
      </c>
      <c r="AP47" s="6">
        <f t="shared" si="9"/>
        <v>-3.423411685</v>
      </c>
      <c r="AQ47" s="5">
        <f t="shared" si="10"/>
        <v>0.39922591550000064</v>
      </c>
      <c r="AR47" s="6">
        <f t="shared" si="11"/>
        <v>0.34088135149999976</v>
      </c>
    </row>
    <row r="48" spans="1:44" ht="15" customHeight="1" x14ac:dyDescent="0.25">
      <c r="A48" s="6" t="s">
        <v>1367</v>
      </c>
      <c r="B48" s="7" t="s">
        <v>2816</v>
      </c>
      <c r="C48" s="7" t="s">
        <v>4280</v>
      </c>
      <c r="D48" s="5">
        <v>3.4015354259999899</v>
      </c>
      <c r="E48">
        <v>5.8982544259999896</v>
      </c>
      <c r="F48">
        <v>2.4967189999999899</v>
      </c>
      <c r="G48">
        <v>0.53710400000000003</v>
      </c>
      <c r="H48" s="6">
        <v>3.0338229999999999</v>
      </c>
      <c r="I48" s="5">
        <v>-6.4871703099999998</v>
      </c>
      <c r="J48" s="6">
        <v>-2.7910187729999998</v>
      </c>
      <c r="K48" s="5" t="s">
        <v>6701</v>
      </c>
      <c r="L48" s="6" t="e" vm="58">
        <v>#VALUE!</v>
      </c>
      <c r="M48" s="5">
        <v>-8.4327581269999996</v>
      </c>
      <c r="N48" s="6">
        <v>-2.7623651690000002</v>
      </c>
      <c r="O48" s="5" t="s">
        <v>6597</v>
      </c>
      <c r="P48" s="6" t="e" vm="59">
        <v>#VALUE!</v>
      </c>
      <c r="Q48" s="32" t="s">
        <v>6595</v>
      </c>
      <c r="R48" s="34" t="s">
        <v>6595</v>
      </c>
      <c r="S48" s="32" t="s">
        <v>6595</v>
      </c>
      <c r="T48" s="34" t="s">
        <v>6595</v>
      </c>
      <c r="U48" s="32" t="s">
        <v>6595</v>
      </c>
      <c r="V48" s="34" t="s">
        <v>6595</v>
      </c>
      <c r="W48" s="32" t="s">
        <v>6595</v>
      </c>
      <c r="X48" s="34" t="s">
        <v>6595</v>
      </c>
      <c r="Y48" s="32" t="s">
        <v>6595</v>
      </c>
      <c r="Z48" s="34" t="s">
        <v>6595</v>
      </c>
      <c r="AA48" s="32" t="s">
        <v>6595</v>
      </c>
      <c r="AB48" s="34" t="s">
        <v>6595</v>
      </c>
      <c r="AC48" s="32" t="s">
        <v>6595</v>
      </c>
      <c r="AD48" s="34" t="s">
        <v>6595</v>
      </c>
      <c r="AE48" s="32" t="s">
        <v>6595</v>
      </c>
      <c r="AF48" s="30" t="s">
        <v>6595</v>
      </c>
      <c r="AG48" s="39" t="s">
        <v>6595</v>
      </c>
      <c r="AH48" s="7">
        <f t="shared" si="6"/>
        <v>3.696151537</v>
      </c>
      <c r="AI48" s="6">
        <f t="shared" si="7"/>
        <v>1.1994325370000101</v>
      </c>
      <c r="AJ48" s="39" t="s">
        <v>6595</v>
      </c>
      <c r="AK48" s="38" t="s">
        <v>6608</v>
      </c>
      <c r="AL48" s="38" t="s">
        <v>6632</v>
      </c>
      <c r="AM48" s="36" t="s">
        <v>6595</v>
      </c>
      <c r="AN48" s="39" t="s">
        <v>6595</v>
      </c>
      <c r="AO48" s="5">
        <f t="shared" si="8"/>
        <v>-6.4871703099999998</v>
      </c>
      <c r="AP48" s="6">
        <f t="shared" si="9"/>
        <v>-2.7910187729999998</v>
      </c>
      <c r="AQ48" s="5">
        <f t="shared" si="10"/>
        <v>0.58891588400001016</v>
      </c>
      <c r="AR48" s="6">
        <f t="shared" si="11"/>
        <v>0.61051665299999014</v>
      </c>
    </row>
    <row r="49" spans="1:44" ht="15" customHeight="1" x14ac:dyDescent="0.25">
      <c r="A49" s="6" t="s">
        <v>593</v>
      </c>
      <c r="B49" s="7" t="s">
        <v>2439</v>
      </c>
      <c r="C49" s="7" t="s">
        <v>3918</v>
      </c>
      <c r="D49" s="5">
        <v>3.7866200701999899</v>
      </c>
      <c r="E49">
        <v>5.8025420701999897</v>
      </c>
      <c r="F49">
        <v>2.01592199999999</v>
      </c>
      <c r="G49">
        <v>-1.467503</v>
      </c>
      <c r="H49" s="6">
        <v>0.54841899999999999</v>
      </c>
      <c r="I49" s="5">
        <v>-5.586473003</v>
      </c>
      <c r="J49" s="6">
        <v>-2.8042979350000001</v>
      </c>
      <c r="K49" s="5" t="s">
        <v>6702</v>
      </c>
      <c r="L49" s="6" t="e" vm="60">
        <v>#VALUE!</v>
      </c>
      <c r="M49" s="5">
        <v>-6.4289651279999998</v>
      </c>
      <c r="N49" s="6">
        <v>-2.8875920279999998</v>
      </c>
      <c r="O49" s="5" t="s">
        <v>6703</v>
      </c>
      <c r="P49" s="6" t="e" vm="61">
        <v>#VALUE!</v>
      </c>
      <c r="Q49" s="32" t="s">
        <v>6595</v>
      </c>
      <c r="R49" s="34" t="s">
        <v>6595</v>
      </c>
      <c r="S49" s="32" t="s">
        <v>6595</v>
      </c>
      <c r="T49" s="34" t="s">
        <v>6595</v>
      </c>
      <c r="U49" s="32" t="s">
        <v>6595</v>
      </c>
      <c r="V49" s="34" t="s">
        <v>6595</v>
      </c>
      <c r="W49" s="32" t="s">
        <v>6595</v>
      </c>
      <c r="X49" s="34" t="s">
        <v>6595</v>
      </c>
      <c r="Y49" s="32" t="s">
        <v>6595</v>
      </c>
      <c r="Z49" s="34" t="s">
        <v>6595</v>
      </c>
      <c r="AA49" s="32" t="s">
        <v>6595</v>
      </c>
      <c r="AB49" s="34" t="s">
        <v>6595</v>
      </c>
      <c r="AC49" s="32" t="s">
        <v>6595</v>
      </c>
      <c r="AD49" s="34" t="s">
        <v>6595</v>
      </c>
      <c r="AE49" s="32" t="s">
        <v>6595</v>
      </c>
      <c r="AF49" s="30" t="s">
        <v>6595</v>
      </c>
      <c r="AG49" s="39" t="s">
        <v>6595</v>
      </c>
      <c r="AH49" s="7">
        <f t="shared" si="6"/>
        <v>2.6988809750000002</v>
      </c>
      <c r="AI49" s="6">
        <f t="shared" si="7"/>
        <v>0.68295897500001024</v>
      </c>
      <c r="AJ49" s="39" t="s">
        <v>6595</v>
      </c>
      <c r="AK49" s="38" t="s">
        <v>6608</v>
      </c>
      <c r="AL49" s="38" t="s">
        <v>6609</v>
      </c>
      <c r="AM49" s="36" t="s">
        <v>6595</v>
      </c>
      <c r="AN49" s="39" t="s">
        <v>6595</v>
      </c>
      <c r="AO49" s="5">
        <f t="shared" si="8"/>
        <v>-5.586473003</v>
      </c>
      <c r="AP49" s="6">
        <f t="shared" si="9"/>
        <v>-2.8875920279999998</v>
      </c>
      <c r="AQ49" s="5">
        <f t="shared" si="10"/>
        <v>0.21606906719998964</v>
      </c>
      <c r="AR49" s="6">
        <f t="shared" si="11"/>
        <v>0.89902804219999011</v>
      </c>
    </row>
    <row r="50" spans="1:44" ht="15" customHeight="1" x14ac:dyDescent="0.25">
      <c r="A50" s="6" t="s">
        <v>927</v>
      </c>
      <c r="B50" s="7" t="s">
        <v>2381</v>
      </c>
      <c r="C50" s="7" t="s">
        <v>3862</v>
      </c>
      <c r="D50" s="5">
        <v>3.7827145849999999</v>
      </c>
      <c r="E50">
        <v>6.2163545850000004</v>
      </c>
      <c r="F50">
        <v>2.43364</v>
      </c>
      <c r="G50">
        <v>-7.5266E-2</v>
      </c>
      <c r="H50" s="6">
        <v>2.358374</v>
      </c>
      <c r="I50" s="5">
        <v>-8.4154788889999992</v>
      </c>
      <c r="J50" s="6">
        <v>-2.7653584229999999</v>
      </c>
      <c r="K50" s="5" t="s">
        <v>6597</v>
      </c>
      <c r="L50" s="6" t="e" vm="62">
        <v>#VALUE!</v>
      </c>
      <c r="M50" s="5">
        <v>-6.1879809779999997</v>
      </c>
      <c r="N50" s="6">
        <v>-3.0921129029999999</v>
      </c>
      <c r="O50" s="5" t="s">
        <v>6704</v>
      </c>
      <c r="P50" s="6" t="e" vm="63">
        <v>#VALUE!</v>
      </c>
      <c r="Q50" s="32" t="s">
        <v>6595</v>
      </c>
      <c r="R50" s="34" t="s">
        <v>6595</v>
      </c>
      <c r="S50" s="32" t="s">
        <v>6595</v>
      </c>
      <c r="T50" s="34" t="s">
        <v>6595</v>
      </c>
      <c r="U50" s="32" t="s">
        <v>6595</v>
      </c>
      <c r="V50" s="34" t="s">
        <v>6595</v>
      </c>
      <c r="W50" s="32" t="s">
        <v>6595</v>
      </c>
      <c r="X50" s="34" t="s">
        <v>6595</v>
      </c>
      <c r="Y50" s="32" t="s">
        <v>6595</v>
      </c>
      <c r="Z50" s="34" t="s">
        <v>6595</v>
      </c>
      <c r="AA50" s="32" t="s">
        <v>6595</v>
      </c>
      <c r="AB50" s="34" t="s">
        <v>6595</v>
      </c>
      <c r="AC50" s="32" t="s">
        <v>6595</v>
      </c>
      <c r="AD50" s="34" t="s">
        <v>6595</v>
      </c>
      <c r="AE50" s="32" t="s">
        <v>6595</v>
      </c>
      <c r="AF50" s="30" t="s">
        <v>6595</v>
      </c>
      <c r="AG50" s="39" t="s">
        <v>6595</v>
      </c>
      <c r="AH50" s="7">
        <f t="shared" si="6"/>
        <v>3.0958680749999998</v>
      </c>
      <c r="AI50" s="6">
        <f t="shared" si="7"/>
        <v>0.66222807499999981</v>
      </c>
      <c r="AJ50" s="39" t="s">
        <v>6595</v>
      </c>
      <c r="AK50" s="38" t="s">
        <v>6608</v>
      </c>
      <c r="AL50" s="38" t="s">
        <v>6632</v>
      </c>
      <c r="AM50" s="36" t="s">
        <v>6595</v>
      </c>
      <c r="AN50" s="39" t="s">
        <v>6595</v>
      </c>
      <c r="AO50" s="5">
        <f t="shared" si="8"/>
        <v>-6.1879809779999997</v>
      </c>
      <c r="AP50" s="6">
        <f t="shared" si="9"/>
        <v>-3.0921129029999999</v>
      </c>
      <c r="AQ50" s="5">
        <f t="shared" si="10"/>
        <v>2.8373607000000689E-2</v>
      </c>
      <c r="AR50" s="6">
        <f t="shared" si="11"/>
        <v>0.69060168200000005</v>
      </c>
    </row>
    <row r="51" spans="1:44" ht="15" customHeight="1" x14ac:dyDescent="0.25">
      <c r="A51" s="6" t="s">
        <v>4977</v>
      </c>
      <c r="B51" s="7" t="s">
        <v>5651</v>
      </c>
      <c r="C51" s="7" t="s">
        <v>5652</v>
      </c>
      <c r="D51" s="5">
        <v>3.7560885629</v>
      </c>
      <c r="E51">
        <v>5.7217535629</v>
      </c>
      <c r="F51">
        <v>1.965665</v>
      </c>
      <c r="G51">
        <v>-0.88798699999999997</v>
      </c>
      <c r="H51" s="6">
        <v>1.0776779999999999</v>
      </c>
      <c r="I51" s="5">
        <v>-5.3419241604999996</v>
      </c>
      <c r="J51" s="6">
        <v>-2.4095693814499999</v>
      </c>
      <c r="K51" s="5" t="s">
        <v>6705</v>
      </c>
      <c r="L51" s="6" t="e" vm="64">
        <v>#VALUE!</v>
      </c>
      <c r="M51" s="5">
        <v>-6.4916601910000002</v>
      </c>
      <c r="N51" s="6">
        <v>-2.779263448</v>
      </c>
      <c r="O51" s="5" t="s">
        <v>6706</v>
      </c>
      <c r="P51" s="6" t="e" vm="65">
        <v>#VALUE!</v>
      </c>
      <c r="Q51" s="32" t="s">
        <v>6595</v>
      </c>
      <c r="R51" s="34" t="s">
        <v>6595</v>
      </c>
      <c r="S51" s="32" t="s">
        <v>6595</v>
      </c>
      <c r="T51" s="34" t="s">
        <v>6595</v>
      </c>
      <c r="U51" s="32" t="s">
        <v>6595</v>
      </c>
      <c r="V51" s="34" t="s">
        <v>6595</v>
      </c>
      <c r="W51" s="32" t="s">
        <v>6595</v>
      </c>
      <c r="X51" s="34" t="s">
        <v>6595</v>
      </c>
      <c r="Y51" s="32" t="s">
        <v>6595</v>
      </c>
      <c r="Z51" s="34" t="s">
        <v>6595</v>
      </c>
      <c r="AA51" s="32" t="s">
        <v>6595</v>
      </c>
      <c r="AB51" s="34" t="s">
        <v>6595</v>
      </c>
      <c r="AC51" s="32" t="s">
        <v>6595</v>
      </c>
      <c r="AD51" s="34" t="s">
        <v>6595</v>
      </c>
      <c r="AE51" s="32" t="s">
        <v>6595</v>
      </c>
      <c r="AF51" s="30" t="s">
        <v>6595</v>
      </c>
      <c r="AG51" s="39" t="s">
        <v>6595</v>
      </c>
      <c r="AH51" s="7">
        <f t="shared" si="6"/>
        <v>2.5626607124999996</v>
      </c>
      <c r="AI51" s="6">
        <f t="shared" si="7"/>
        <v>0.59699571249999961</v>
      </c>
      <c r="AJ51" s="39" t="s">
        <v>6595</v>
      </c>
      <c r="AK51" s="38" t="s">
        <v>6608</v>
      </c>
      <c r="AL51" s="38" t="s">
        <v>6638</v>
      </c>
      <c r="AM51" s="36" t="s">
        <v>6595</v>
      </c>
      <c r="AN51" s="39" t="s">
        <v>6595</v>
      </c>
      <c r="AO51" s="5">
        <f t="shared" si="8"/>
        <v>-5.3419241604999996</v>
      </c>
      <c r="AP51" s="6">
        <f t="shared" si="9"/>
        <v>-2.779263448</v>
      </c>
      <c r="AQ51" s="5">
        <f t="shared" si="10"/>
        <v>0.3798294024000004</v>
      </c>
      <c r="AR51" s="6">
        <f t="shared" si="11"/>
        <v>0.97682511490000001</v>
      </c>
    </row>
    <row r="52" spans="1:44" ht="15" customHeight="1" x14ac:dyDescent="0.25">
      <c r="A52" s="6" t="s">
        <v>4767</v>
      </c>
      <c r="B52" s="7" t="s">
        <v>5560</v>
      </c>
      <c r="C52" s="7" t="s">
        <v>5561</v>
      </c>
      <c r="D52" s="5">
        <v>3.7655545928</v>
      </c>
      <c r="E52">
        <v>5.9771325928000003</v>
      </c>
      <c r="F52">
        <v>2.2115779999999998</v>
      </c>
      <c r="G52">
        <v>-0.21711800000000001</v>
      </c>
      <c r="H52" s="6">
        <v>1.9944599999999999</v>
      </c>
      <c r="I52" s="5">
        <v>-6.5139191150000002</v>
      </c>
      <c r="J52" s="6">
        <v>-2.3894873689999998</v>
      </c>
      <c r="K52" s="5" t="s">
        <v>6707</v>
      </c>
      <c r="L52" s="6" t="e" vm="66">
        <v>#VALUE!</v>
      </c>
      <c r="M52" s="5">
        <v>-9.8404310089999996</v>
      </c>
      <c r="N52" s="6">
        <v>-0.35102704709999999</v>
      </c>
      <c r="O52" s="5" t="s">
        <v>6593</v>
      </c>
      <c r="P52" s="6" t="e" vm="67">
        <v>#VALUE!</v>
      </c>
      <c r="Q52" s="32" t="s">
        <v>6595</v>
      </c>
      <c r="R52" s="34" t="s">
        <v>6595</v>
      </c>
      <c r="S52" s="32" t="s">
        <v>6595</v>
      </c>
      <c r="T52" s="34" t="s">
        <v>6595</v>
      </c>
      <c r="U52" s="32" t="s">
        <v>6595</v>
      </c>
      <c r="V52" s="34" t="s">
        <v>6595</v>
      </c>
      <c r="W52" s="32" t="s">
        <v>6595</v>
      </c>
      <c r="X52" s="34" t="s">
        <v>6595</v>
      </c>
      <c r="Y52" s="32" t="s">
        <v>6595</v>
      </c>
      <c r="Z52" s="34" t="s">
        <v>6595</v>
      </c>
      <c r="AA52" s="32" t="s">
        <v>6595</v>
      </c>
      <c r="AB52" s="34" t="s">
        <v>6595</v>
      </c>
      <c r="AC52" s="32" t="s">
        <v>6595</v>
      </c>
      <c r="AD52" s="34" t="s">
        <v>6595</v>
      </c>
      <c r="AE52" s="32" t="s">
        <v>6595</v>
      </c>
      <c r="AF52" s="30" t="s">
        <v>6595</v>
      </c>
      <c r="AG52" s="39" t="s">
        <v>6595</v>
      </c>
      <c r="AH52" s="7">
        <f t="shared" si="6"/>
        <v>4.1244317460000008</v>
      </c>
      <c r="AI52" s="6">
        <f t="shared" si="7"/>
        <v>1.912853746000001</v>
      </c>
      <c r="AJ52" s="39" t="s">
        <v>6595</v>
      </c>
      <c r="AK52" s="38" t="s">
        <v>6608</v>
      </c>
      <c r="AL52" s="38" t="s">
        <v>6632</v>
      </c>
      <c r="AM52" s="36" t="s">
        <v>6595</v>
      </c>
      <c r="AN52" s="39" t="s">
        <v>6595</v>
      </c>
      <c r="AO52" s="5">
        <f t="shared" si="8"/>
        <v>-6.5139191150000002</v>
      </c>
      <c r="AP52" s="6">
        <f t="shared" si="9"/>
        <v>-2.3894873689999998</v>
      </c>
      <c r="AQ52" s="5">
        <f t="shared" si="10"/>
        <v>0.53678652219999989</v>
      </c>
      <c r="AR52" s="6">
        <f t="shared" si="11"/>
        <v>1.3760672238000002</v>
      </c>
    </row>
    <row r="53" spans="1:44" ht="15" customHeight="1" x14ac:dyDescent="0.25">
      <c r="A53" s="6" t="s">
        <v>260</v>
      </c>
      <c r="B53" s="7" t="s">
        <v>1845</v>
      </c>
      <c r="C53" s="7" t="s">
        <v>3334</v>
      </c>
      <c r="D53" s="5">
        <v>3.4512652215999999</v>
      </c>
      <c r="E53">
        <v>5.8627152216000002</v>
      </c>
      <c r="F53">
        <v>2.4114499999999999</v>
      </c>
      <c r="G53">
        <v>-0.809056</v>
      </c>
      <c r="H53" s="6">
        <v>1.6023940000000001</v>
      </c>
      <c r="I53" s="5">
        <v>-6.3747600210000002</v>
      </c>
      <c r="J53" s="6">
        <v>-0.61293676249999995</v>
      </c>
      <c r="K53" s="5" t="s">
        <v>6708</v>
      </c>
      <c r="L53" s="6" t="e" vm="68">
        <v>#VALUE!</v>
      </c>
      <c r="M53" s="5">
        <v>-7.0143095320000004</v>
      </c>
      <c r="N53" s="6">
        <v>-3.3916015599999998</v>
      </c>
      <c r="O53" s="5" t="s">
        <v>6709</v>
      </c>
      <c r="P53" s="6" t="e" vm="69">
        <v>#VALUE!</v>
      </c>
      <c r="Q53" s="32" t="s">
        <v>6595</v>
      </c>
      <c r="R53" s="34" t="s">
        <v>6595</v>
      </c>
      <c r="S53" s="32" t="s">
        <v>6595</v>
      </c>
      <c r="T53" s="34" t="s">
        <v>6595</v>
      </c>
      <c r="U53" s="32" t="s">
        <v>6595</v>
      </c>
      <c r="V53" s="34" t="s">
        <v>6595</v>
      </c>
      <c r="W53" s="32" t="s">
        <v>6595</v>
      </c>
      <c r="X53" s="34" t="s">
        <v>6595</v>
      </c>
      <c r="Y53" s="32" t="s">
        <v>6595</v>
      </c>
      <c r="Z53" s="34" t="s">
        <v>6595</v>
      </c>
      <c r="AA53" s="32" t="s">
        <v>6595</v>
      </c>
      <c r="AB53" s="34" t="s">
        <v>6595</v>
      </c>
      <c r="AC53" s="32" t="s">
        <v>6595</v>
      </c>
      <c r="AD53" s="34" t="s">
        <v>6595</v>
      </c>
      <c r="AE53" s="32" t="s">
        <v>6595</v>
      </c>
      <c r="AF53" s="30" t="s">
        <v>6595</v>
      </c>
      <c r="AG53" s="39" t="s">
        <v>6595</v>
      </c>
      <c r="AH53" s="7">
        <f t="shared" si="6"/>
        <v>2.9831584610000004</v>
      </c>
      <c r="AI53" s="6">
        <f t="shared" si="7"/>
        <v>0.5717084610000005</v>
      </c>
      <c r="AJ53" s="39" t="s">
        <v>6595</v>
      </c>
      <c r="AK53" s="38" t="s">
        <v>6608</v>
      </c>
      <c r="AL53" s="38" t="s">
        <v>6638</v>
      </c>
      <c r="AM53" s="36" t="s">
        <v>6595</v>
      </c>
      <c r="AN53" s="39" t="s">
        <v>6595</v>
      </c>
      <c r="AO53" s="5">
        <f t="shared" si="8"/>
        <v>-6.3747600210000002</v>
      </c>
      <c r="AP53" s="6">
        <f t="shared" si="9"/>
        <v>-3.3916015599999998</v>
      </c>
      <c r="AQ53" s="5">
        <f t="shared" si="10"/>
        <v>0.51204479939999992</v>
      </c>
      <c r="AR53" s="6">
        <f t="shared" si="11"/>
        <v>5.966366160000014E-2</v>
      </c>
    </row>
    <row r="54" spans="1:44" ht="15" customHeight="1" x14ac:dyDescent="0.25">
      <c r="A54" s="6" t="s">
        <v>4913</v>
      </c>
      <c r="B54" s="7" t="s">
        <v>5447</v>
      </c>
      <c r="C54" s="7" t="s">
        <v>5448</v>
      </c>
      <c r="D54" s="5">
        <v>3.3567036569000002</v>
      </c>
      <c r="E54">
        <v>5.8163376569</v>
      </c>
      <c r="F54">
        <v>2.4596339999999999</v>
      </c>
      <c r="G54">
        <v>-0.23563500000000001</v>
      </c>
      <c r="H54" s="6">
        <v>2.2239990000000001</v>
      </c>
      <c r="I54" s="5">
        <v>-8.1856786239999995</v>
      </c>
      <c r="J54" s="6">
        <v>-1.946104834</v>
      </c>
      <c r="K54" s="5" t="s">
        <v>6710</v>
      </c>
      <c r="L54" s="6" t="e" vm="70">
        <v>#VALUE!</v>
      </c>
      <c r="M54" s="5">
        <v>-5.526417446</v>
      </c>
      <c r="N54" s="6">
        <v>-2.4977343140000001</v>
      </c>
      <c r="O54" s="5" t="s">
        <v>6711</v>
      </c>
      <c r="P54" s="6" t="e" vm="71">
        <v>#VALUE!</v>
      </c>
      <c r="Q54" s="32" t="s">
        <v>6595</v>
      </c>
      <c r="R54" s="34" t="s">
        <v>6595</v>
      </c>
      <c r="S54" s="32" t="s">
        <v>6595</v>
      </c>
      <c r="T54" s="34" t="s">
        <v>6595</v>
      </c>
      <c r="U54" s="32" t="s">
        <v>6595</v>
      </c>
      <c r="V54" s="34" t="s">
        <v>6595</v>
      </c>
      <c r="W54" s="32" t="s">
        <v>6595</v>
      </c>
      <c r="X54" s="34" t="s">
        <v>6595</v>
      </c>
      <c r="Y54" s="32" t="s">
        <v>6595</v>
      </c>
      <c r="Z54" s="34" t="s">
        <v>6595</v>
      </c>
      <c r="AA54" s="32" t="s">
        <v>6595</v>
      </c>
      <c r="AB54" s="34" t="s">
        <v>6595</v>
      </c>
      <c r="AC54" s="32" t="s">
        <v>6595</v>
      </c>
      <c r="AD54" s="34" t="s">
        <v>6595</v>
      </c>
      <c r="AE54" s="32" t="s">
        <v>6595</v>
      </c>
      <c r="AF54" s="30" t="s">
        <v>6595</v>
      </c>
      <c r="AG54" s="39" t="s">
        <v>6595</v>
      </c>
      <c r="AH54" s="7">
        <f t="shared" si="6"/>
        <v>3.0286831319999998</v>
      </c>
      <c r="AI54" s="6">
        <f t="shared" si="7"/>
        <v>0.56904913199999996</v>
      </c>
      <c r="AJ54" s="39" t="s">
        <v>6595</v>
      </c>
      <c r="AK54" s="38" t="s">
        <v>6608</v>
      </c>
      <c r="AL54" s="38" t="s">
        <v>6632</v>
      </c>
      <c r="AM54" s="36" t="s">
        <v>6595</v>
      </c>
      <c r="AN54" s="39" t="s">
        <v>6595</v>
      </c>
      <c r="AO54" s="5">
        <f t="shared" si="8"/>
        <v>-5.526417446</v>
      </c>
      <c r="AP54" s="6">
        <f t="shared" si="9"/>
        <v>-2.4977343140000001</v>
      </c>
      <c r="AQ54" s="5">
        <f t="shared" si="10"/>
        <v>0.28992021090000009</v>
      </c>
      <c r="AR54" s="6">
        <f t="shared" si="11"/>
        <v>0.85896934290000004</v>
      </c>
    </row>
    <row r="55" spans="1:44" ht="15" customHeight="1" x14ac:dyDescent="0.25">
      <c r="A55" s="6" t="s">
        <v>4634</v>
      </c>
      <c r="B55" s="7" t="s">
        <v>4706</v>
      </c>
      <c r="C55" s="7" t="s">
        <v>5328</v>
      </c>
      <c r="D55" s="5">
        <v>3.7387829645999999</v>
      </c>
      <c r="E55">
        <v>5.7833649645999996</v>
      </c>
      <c r="F55">
        <v>2.0445820000000001</v>
      </c>
      <c r="G55">
        <v>-4.1948340000000002</v>
      </c>
      <c r="H55" s="6">
        <v>-2.1502520000000001</v>
      </c>
      <c r="I55" s="5">
        <v>-5.3276381759999998</v>
      </c>
      <c r="J55" s="6">
        <v>-2.8366250769999999</v>
      </c>
      <c r="K55" s="5" t="s">
        <v>6712</v>
      </c>
      <c r="L55" s="6" t="e" vm="72">
        <v>#VALUE!</v>
      </c>
      <c r="M55" s="5">
        <v>-6.0491484199999999</v>
      </c>
      <c r="N55" s="6">
        <v>-2.7885425349999999</v>
      </c>
      <c r="O55" s="5" t="s">
        <v>6713</v>
      </c>
      <c r="P55" s="6" t="e" vm="73">
        <v>#VALUE!</v>
      </c>
      <c r="Q55" s="32" t="s">
        <v>6595</v>
      </c>
      <c r="R55" s="34" t="s">
        <v>6595</v>
      </c>
      <c r="S55" s="32" t="s">
        <v>6595</v>
      </c>
      <c r="T55" s="34" t="s">
        <v>6595</v>
      </c>
      <c r="U55" s="32" t="s">
        <v>6595</v>
      </c>
      <c r="V55" s="34" t="s">
        <v>6595</v>
      </c>
      <c r="W55" s="32" t="s">
        <v>6595</v>
      </c>
      <c r="X55" s="34" t="s">
        <v>6595</v>
      </c>
      <c r="Y55" s="32" t="s">
        <v>6595</v>
      </c>
      <c r="Z55" s="34" t="s">
        <v>6595</v>
      </c>
      <c r="AA55" s="32" t="s">
        <v>6595</v>
      </c>
      <c r="AB55" s="34" t="s">
        <v>6595</v>
      </c>
      <c r="AC55" s="32" t="s">
        <v>6595</v>
      </c>
      <c r="AD55" s="34" t="s">
        <v>6595</v>
      </c>
      <c r="AE55" s="32" t="s">
        <v>6595</v>
      </c>
      <c r="AF55" s="30" t="s">
        <v>6595</v>
      </c>
      <c r="AG55" s="39" t="s">
        <v>6595</v>
      </c>
      <c r="AH55" s="7">
        <f t="shared" si="6"/>
        <v>2.4910130989999999</v>
      </c>
      <c r="AI55" s="6">
        <f t="shared" si="7"/>
        <v>0.44643109899999978</v>
      </c>
      <c r="AJ55" s="39" t="s">
        <v>6595</v>
      </c>
      <c r="AK55" s="38" t="s">
        <v>6608</v>
      </c>
      <c r="AL55" s="38" t="s">
        <v>6638</v>
      </c>
      <c r="AM55" s="36" t="s">
        <v>6634</v>
      </c>
      <c r="AN55" s="39" t="s">
        <v>6595</v>
      </c>
      <c r="AO55" s="5">
        <f t="shared" si="8"/>
        <v>-5.3276381759999998</v>
      </c>
      <c r="AP55" s="6">
        <f t="shared" si="9"/>
        <v>-2.8366250769999999</v>
      </c>
      <c r="AQ55" s="5">
        <f t="shared" si="10"/>
        <v>0.45572678859999982</v>
      </c>
      <c r="AR55" s="6">
        <f t="shared" si="11"/>
        <v>0.90215788760000004</v>
      </c>
    </row>
    <row r="56" spans="1:44" ht="15" customHeight="1" x14ac:dyDescent="0.25">
      <c r="A56" s="6" t="s">
        <v>483</v>
      </c>
      <c r="B56" s="7" t="s">
        <v>2758</v>
      </c>
      <c r="C56" s="7" t="s">
        <v>4225</v>
      </c>
      <c r="D56" s="5">
        <v>3.6038980784999999</v>
      </c>
      <c r="E56">
        <v>5.8674370785000001</v>
      </c>
      <c r="F56">
        <v>2.26353899999999</v>
      </c>
      <c r="G56">
        <v>-2.9271099999999999</v>
      </c>
      <c r="H56" s="6">
        <v>-0.66357100000000002</v>
      </c>
      <c r="I56" s="5">
        <v>-5.7938510750000001</v>
      </c>
      <c r="J56" s="6">
        <v>-2.8417408200000001</v>
      </c>
      <c r="K56" s="5" t="s">
        <v>6631</v>
      </c>
      <c r="L56" s="6" t="e" vm="74">
        <v>#VALUE!</v>
      </c>
      <c r="M56" s="5">
        <v>-5.7486257299999997</v>
      </c>
      <c r="N56" s="6">
        <v>-3.060329989</v>
      </c>
      <c r="O56" s="5" t="s">
        <v>6714</v>
      </c>
      <c r="P56" s="6" t="e" vm="75">
        <v>#VALUE!</v>
      </c>
      <c r="Q56" s="32" t="s">
        <v>6595</v>
      </c>
      <c r="R56" s="34" t="s">
        <v>6595</v>
      </c>
      <c r="S56" s="32" t="s">
        <v>6595</v>
      </c>
      <c r="T56" s="34" t="s">
        <v>6595</v>
      </c>
      <c r="U56" s="32" t="s">
        <v>6595</v>
      </c>
      <c r="V56" s="34" t="s">
        <v>6595</v>
      </c>
      <c r="W56" s="32" t="s">
        <v>6595</v>
      </c>
      <c r="X56" s="34" t="s">
        <v>6595</v>
      </c>
      <c r="Y56" s="32" t="s">
        <v>6595</v>
      </c>
      <c r="Z56" s="34" t="s">
        <v>6595</v>
      </c>
      <c r="AA56" s="32" t="s">
        <v>6595</v>
      </c>
      <c r="AB56" s="34" t="s">
        <v>6595</v>
      </c>
      <c r="AC56" s="32" t="s">
        <v>6595</v>
      </c>
      <c r="AD56" s="34" t="s">
        <v>6595</v>
      </c>
      <c r="AE56" s="32" t="s">
        <v>6595</v>
      </c>
      <c r="AF56" s="30" t="s">
        <v>6595</v>
      </c>
      <c r="AG56" s="39" t="s">
        <v>6595</v>
      </c>
      <c r="AH56" s="7">
        <f t="shared" si="6"/>
        <v>2.6882957409999997</v>
      </c>
      <c r="AI56" s="6">
        <f t="shared" si="7"/>
        <v>0.42475674100000971</v>
      </c>
      <c r="AJ56" s="39" t="s">
        <v>6595</v>
      </c>
      <c r="AK56" s="38" t="s">
        <v>6608</v>
      </c>
      <c r="AL56" s="38" t="s">
        <v>6609</v>
      </c>
      <c r="AM56" s="36" t="s">
        <v>6595</v>
      </c>
      <c r="AN56" s="39" t="s">
        <v>6595</v>
      </c>
      <c r="AO56" s="5">
        <f t="shared" si="8"/>
        <v>-5.7486257299999997</v>
      </c>
      <c r="AP56" s="6">
        <f t="shared" si="9"/>
        <v>-3.060329989</v>
      </c>
      <c r="AQ56" s="5">
        <f t="shared" si="10"/>
        <v>0.11881134850000041</v>
      </c>
      <c r="AR56" s="6">
        <f t="shared" si="11"/>
        <v>0.54356808949999991</v>
      </c>
    </row>
    <row r="57" spans="1:44" ht="15" customHeight="1" x14ac:dyDescent="0.25">
      <c r="A57" s="6" t="s">
        <v>1062</v>
      </c>
      <c r="B57" s="7" t="s">
        <v>1531</v>
      </c>
      <c r="C57" s="7" t="s">
        <v>3020</v>
      </c>
      <c r="D57" s="5">
        <v>3.3615750267000002</v>
      </c>
      <c r="E57">
        <v>5.7315510267000001</v>
      </c>
      <c r="F57">
        <v>2.3699759999999999</v>
      </c>
      <c r="G57">
        <v>-0.60399099999999994</v>
      </c>
      <c r="H57" s="6">
        <v>1.7659849999999999</v>
      </c>
      <c r="I57" s="5">
        <v>-5.674610725</v>
      </c>
      <c r="J57" s="6">
        <v>-0.53386043699999997</v>
      </c>
      <c r="K57" s="5" t="s">
        <v>6715</v>
      </c>
      <c r="L57" s="6" t="e" vm="76">
        <v>#VALUE!</v>
      </c>
      <c r="M57" s="5">
        <v>-7.1648974140000004</v>
      </c>
      <c r="N57" s="6">
        <v>-2.4837204439999998</v>
      </c>
      <c r="O57" s="5" t="s">
        <v>6681</v>
      </c>
      <c r="P57" s="6" t="e" vm="77">
        <v>#VALUE!</v>
      </c>
      <c r="Q57" s="32" t="s">
        <v>6595</v>
      </c>
      <c r="R57" s="34" t="s">
        <v>6595</v>
      </c>
      <c r="S57" s="32" t="s">
        <v>6595</v>
      </c>
      <c r="T57" s="34" t="s">
        <v>6595</v>
      </c>
      <c r="U57" s="32" t="s">
        <v>6595</v>
      </c>
      <c r="V57" s="34" t="s">
        <v>6595</v>
      </c>
      <c r="W57" s="32" t="s">
        <v>6595</v>
      </c>
      <c r="X57" s="34" t="s">
        <v>6595</v>
      </c>
      <c r="Y57" s="32" t="s">
        <v>6595</v>
      </c>
      <c r="Z57" s="34" t="s">
        <v>6595</v>
      </c>
      <c r="AA57" s="32" t="s">
        <v>6595</v>
      </c>
      <c r="AB57" s="34" t="s">
        <v>6595</v>
      </c>
      <c r="AC57" s="32" t="s">
        <v>6595</v>
      </c>
      <c r="AD57" s="34" t="s">
        <v>6595</v>
      </c>
      <c r="AE57" s="32" t="s">
        <v>6595</v>
      </c>
      <c r="AF57" s="30" t="s">
        <v>6595</v>
      </c>
      <c r="AG57" s="39" t="s">
        <v>6595</v>
      </c>
      <c r="AH57" s="7">
        <f t="shared" si="6"/>
        <v>3.1908902810000002</v>
      </c>
      <c r="AI57" s="6">
        <f t="shared" si="7"/>
        <v>0.8209142810000003</v>
      </c>
      <c r="AJ57" s="39" t="s">
        <v>6595</v>
      </c>
      <c r="AK57" s="38" t="s">
        <v>6608</v>
      </c>
      <c r="AL57" s="38" t="s">
        <v>6638</v>
      </c>
      <c r="AM57" s="36" t="s">
        <v>6595</v>
      </c>
      <c r="AN57" s="39" t="s">
        <v>6595</v>
      </c>
      <c r="AO57" s="5">
        <f t="shared" si="8"/>
        <v>-5.674610725</v>
      </c>
      <c r="AP57" s="6">
        <f t="shared" si="9"/>
        <v>-2.4837204439999998</v>
      </c>
      <c r="AQ57" s="5">
        <f t="shared" si="10"/>
        <v>5.6940301700000084E-2</v>
      </c>
      <c r="AR57" s="6">
        <f t="shared" si="11"/>
        <v>0.87785458270000039</v>
      </c>
    </row>
    <row r="58" spans="1:44" ht="15" customHeight="1" x14ac:dyDescent="0.25">
      <c r="A58" s="6" t="s">
        <v>41</v>
      </c>
      <c r="B58" s="7" t="s">
        <v>2419</v>
      </c>
      <c r="C58" s="7" t="s">
        <v>3898</v>
      </c>
      <c r="D58" s="5">
        <v>3.7818861562000001</v>
      </c>
      <c r="E58">
        <v>5.8244321562000003</v>
      </c>
      <c r="F58">
        <v>2.04254599999999</v>
      </c>
      <c r="G58">
        <v>-1.3497539999999999</v>
      </c>
      <c r="H58" s="6">
        <v>0.69279199999999996</v>
      </c>
      <c r="I58" s="5">
        <v>-7.5760072298000001</v>
      </c>
      <c r="J58" s="6">
        <v>-3.2204962830000001</v>
      </c>
      <c r="K58" s="5" t="s">
        <v>6672</v>
      </c>
      <c r="L58" s="6" t="e" vm="78">
        <v>#VALUE!</v>
      </c>
      <c r="M58" s="5">
        <v>-5.608323757</v>
      </c>
      <c r="N58" s="6">
        <v>-2.7286774579999999</v>
      </c>
      <c r="O58" s="5" t="s">
        <v>6716</v>
      </c>
      <c r="P58" s="6" t="e" vm="79">
        <v>#VALUE!</v>
      </c>
      <c r="Q58" s="32" t="s">
        <v>6595</v>
      </c>
      <c r="R58" s="34" t="s">
        <v>6595</v>
      </c>
      <c r="S58" s="32" t="s">
        <v>6595</v>
      </c>
      <c r="T58" s="34" t="s">
        <v>6595</v>
      </c>
      <c r="U58" s="32" t="s">
        <v>6595</v>
      </c>
      <c r="V58" s="34" t="s">
        <v>6595</v>
      </c>
      <c r="W58" s="32" t="s">
        <v>6595</v>
      </c>
      <c r="X58" s="34" t="s">
        <v>6595</v>
      </c>
      <c r="Y58" s="32" t="s">
        <v>6595</v>
      </c>
      <c r="Z58" s="34" t="s">
        <v>6595</v>
      </c>
      <c r="AA58" s="32" t="s">
        <v>6595</v>
      </c>
      <c r="AB58" s="34" t="s">
        <v>6595</v>
      </c>
      <c r="AC58" s="32" t="s">
        <v>6595</v>
      </c>
      <c r="AD58" s="34" t="s">
        <v>6595</v>
      </c>
      <c r="AE58" s="32" t="s">
        <v>6595</v>
      </c>
      <c r="AF58" s="30" t="s">
        <v>6595</v>
      </c>
      <c r="AG58" s="39" t="s">
        <v>6595</v>
      </c>
      <c r="AH58" s="7">
        <f t="shared" si="6"/>
        <v>2.3878274739999998</v>
      </c>
      <c r="AI58" s="6">
        <f t="shared" si="7"/>
        <v>0.34528147400000986</v>
      </c>
      <c r="AJ58" s="39" t="s">
        <v>6595</v>
      </c>
      <c r="AK58" s="38" t="s">
        <v>6608</v>
      </c>
      <c r="AL58" s="38" t="s">
        <v>6632</v>
      </c>
      <c r="AM58" s="36" t="s">
        <v>6595</v>
      </c>
      <c r="AN58" s="39" t="s">
        <v>6595</v>
      </c>
      <c r="AO58" s="5">
        <f t="shared" si="8"/>
        <v>-5.608323757</v>
      </c>
      <c r="AP58" s="6">
        <f t="shared" si="9"/>
        <v>-3.2204962830000001</v>
      </c>
      <c r="AQ58" s="5">
        <f t="shared" si="10"/>
        <v>0.21610839920000036</v>
      </c>
      <c r="AR58" s="6">
        <f t="shared" si="11"/>
        <v>0.5613898732</v>
      </c>
    </row>
    <row r="59" spans="1:44" ht="15" customHeight="1" x14ac:dyDescent="0.25">
      <c r="A59" s="6" t="s">
        <v>4564</v>
      </c>
      <c r="B59" s="7" t="s">
        <v>4682</v>
      </c>
      <c r="C59" s="7" t="s">
        <v>5162</v>
      </c>
      <c r="D59" s="5">
        <v>3.7198541546999899</v>
      </c>
      <c r="E59">
        <v>6.0240541546999999</v>
      </c>
      <c r="F59">
        <v>2.3041999999999998</v>
      </c>
      <c r="G59">
        <v>6.0534999999999999E-2</v>
      </c>
      <c r="H59" s="6">
        <v>2.364735</v>
      </c>
      <c r="I59" s="5">
        <v>-5.8720566359999999</v>
      </c>
      <c r="J59" s="6">
        <v>-1.9606085090000001</v>
      </c>
      <c r="K59" s="5" t="s">
        <v>6717</v>
      </c>
      <c r="L59" s="6" t="e" vm="80">
        <v>#VALUE!</v>
      </c>
      <c r="M59" s="5">
        <v>-8.5459575470000004</v>
      </c>
      <c r="N59" s="6">
        <v>-2.5727561410000002</v>
      </c>
      <c r="O59" s="5" t="s">
        <v>6593</v>
      </c>
      <c r="P59" s="6" t="e" vm="67">
        <v>#VALUE!</v>
      </c>
      <c r="Q59" s="32" t="s">
        <v>6595</v>
      </c>
      <c r="R59" s="34" t="s">
        <v>6595</v>
      </c>
      <c r="S59" s="32" t="s">
        <v>6595</v>
      </c>
      <c r="T59" s="34" t="s">
        <v>6595</v>
      </c>
      <c r="U59" s="32" t="s">
        <v>6595</v>
      </c>
      <c r="V59" s="34" t="s">
        <v>6595</v>
      </c>
      <c r="W59" s="32" t="s">
        <v>6595</v>
      </c>
      <c r="X59" s="34" t="s">
        <v>6595</v>
      </c>
      <c r="Y59" s="32" t="s">
        <v>6595</v>
      </c>
      <c r="Z59" s="34" t="s">
        <v>6595</v>
      </c>
      <c r="AA59" s="32" t="s">
        <v>6595</v>
      </c>
      <c r="AB59" s="34" t="s">
        <v>6595</v>
      </c>
      <c r="AC59" s="32" t="s">
        <v>6595</v>
      </c>
      <c r="AD59" s="34" t="s">
        <v>6595</v>
      </c>
      <c r="AE59" s="32" t="s">
        <v>6595</v>
      </c>
      <c r="AF59" s="30" t="s">
        <v>6595</v>
      </c>
      <c r="AG59" s="39" t="s">
        <v>6595</v>
      </c>
      <c r="AH59" s="7">
        <f t="shared" si="6"/>
        <v>3.2993004949999998</v>
      </c>
      <c r="AI59" s="6">
        <f t="shared" si="7"/>
        <v>0.99510049499999997</v>
      </c>
      <c r="AJ59" s="39" t="s">
        <v>6595</v>
      </c>
      <c r="AK59" s="38" t="s">
        <v>6607</v>
      </c>
      <c r="AL59" s="38" t="s">
        <v>6632</v>
      </c>
      <c r="AM59" s="36" t="s">
        <v>6635</v>
      </c>
      <c r="AN59" s="39" t="s">
        <v>6595</v>
      </c>
      <c r="AO59" s="5">
        <f t="shared" si="8"/>
        <v>-5.8720566359999999</v>
      </c>
      <c r="AP59" s="6">
        <f t="shared" si="9"/>
        <v>-2.5727561410000002</v>
      </c>
      <c r="AQ59" s="5">
        <f t="shared" si="10"/>
        <v>0.1519975187</v>
      </c>
      <c r="AR59" s="6">
        <f t="shared" si="11"/>
        <v>1.1470980136999898</v>
      </c>
    </row>
    <row r="60" spans="1:44" ht="15" customHeight="1" x14ac:dyDescent="0.25">
      <c r="A60" s="6" t="s">
        <v>4952</v>
      </c>
      <c r="B60" s="7" t="s">
        <v>5033</v>
      </c>
      <c r="C60" s="7" t="s">
        <v>5034</v>
      </c>
      <c r="D60" s="5">
        <v>3.7874840961</v>
      </c>
      <c r="E60">
        <v>6.2541530960999996</v>
      </c>
      <c r="F60">
        <v>2.466669</v>
      </c>
      <c r="G60">
        <v>-0.21462700000000001</v>
      </c>
      <c r="H60" s="6">
        <v>2.2520419999999999</v>
      </c>
      <c r="I60" s="5">
        <v>-5.3103317260000003</v>
      </c>
      <c r="J60" s="6">
        <v>-0.14702318880000001</v>
      </c>
      <c r="K60" s="5" t="s">
        <v>6652</v>
      </c>
      <c r="L60" s="6" t="e" vm="81">
        <v>#VALUE!</v>
      </c>
      <c r="M60" s="5">
        <v>-7.8845844940000003</v>
      </c>
      <c r="N60" s="6">
        <v>-3.309831306</v>
      </c>
      <c r="O60" s="5" t="s">
        <v>6653</v>
      </c>
      <c r="P60" s="6" t="e" vm="82">
        <v>#VALUE!</v>
      </c>
      <c r="Q60" s="32" t="s">
        <v>6595</v>
      </c>
      <c r="R60" s="34" t="s">
        <v>6595</v>
      </c>
      <c r="S60" s="32" t="s">
        <v>6595</v>
      </c>
      <c r="T60" s="34" t="s">
        <v>6595</v>
      </c>
      <c r="U60" s="32" t="s">
        <v>6595</v>
      </c>
      <c r="V60" s="34" t="s">
        <v>6595</v>
      </c>
      <c r="W60" s="32" t="s">
        <v>6595</v>
      </c>
      <c r="X60" s="34" t="s">
        <v>6595</v>
      </c>
      <c r="Y60" s="32" t="s">
        <v>6595</v>
      </c>
      <c r="Z60" s="34" t="s">
        <v>6595</v>
      </c>
      <c r="AA60" s="32" t="s">
        <v>6595</v>
      </c>
      <c r="AB60" s="34" t="s">
        <v>6595</v>
      </c>
      <c r="AC60" s="32" t="s">
        <v>6595</v>
      </c>
      <c r="AD60" s="34" t="s">
        <v>6595</v>
      </c>
      <c r="AE60" s="32" t="s">
        <v>6595</v>
      </c>
      <c r="AF60" s="30" t="s">
        <v>6595</v>
      </c>
      <c r="AG60" s="39" t="s">
        <v>6595</v>
      </c>
      <c r="AH60" s="7">
        <f t="shared" si="6"/>
        <v>2.0005004200000003</v>
      </c>
      <c r="AI60" s="6">
        <f t="shared" si="7"/>
        <v>0.46616857999999972</v>
      </c>
      <c r="AJ60" s="39" t="s">
        <v>6595</v>
      </c>
      <c r="AK60" s="38" t="s">
        <v>6608</v>
      </c>
      <c r="AL60" s="38" t="s">
        <v>6632</v>
      </c>
      <c r="AM60" s="36" t="s">
        <v>6595</v>
      </c>
      <c r="AN60" s="39" t="s">
        <v>6595</v>
      </c>
      <c r="AO60" s="5">
        <f t="shared" si="8"/>
        <v>-5.3103317260000003</v>
      </c>
      <c r="AP60" s="6">
        <f t="shared" si="9"/>
        <v>-3.309831306</v>
      </c>
      <c r="AQ60" s="5">
        <f t="shared" si="10"/>
        <v>0.94382137009999933</v>
      </c>
      <c r="AR60" s="6">
        <f t="shared" si="11"/>
        <v>0.47765279010000006</v>
      </c>
    </row>
    <row r="61" spans="1:44" ht="15" customHeight="1" x14ac:dyDescent="0.25">
      <c r="A61" s="6" t="s">
        <v>1430</v>
      </c>
      <c r="B61" s="7" t="s">
        <v>1601</v>
      </c>
      <c r="C61" s="7" t="s">
        <v>3091</v>
      </c>
      <c r="D61" s="5">
        <v>3.5886101796999998</v>
      </c>
      <c r="E61">
        <v>5.7102881797</v>
      </c>
      <c r="F61">
        <v>2.12167799999999</v>
      </c>
      <c r="G61">
        <v>-0.13781199999999999</v>
      </c>
      <c r="H61" s="6">
        <v>1.9838659999999999</v>
      </c>
      <c r="I61" s="5">
        <v>-9.7956682579999992</v>
      </c>
      <c r="J61" s="6">
        <v>-0.3605782481</v>
      </c>
      <c r="K61" s="5" t="s">
        <v>6654</v>
      </c>
      <c r="L61" s="6" t="e" vm="83">
        <v>#VALUE!</v>
      </c>
      <c r="M61" s="5">
        <v>-6.8036388810000004</v>
      </c>
      <c r="N61" s="6">
        <v>-2.6525671750000002</v>
      </c>
      <c r="O61" s="5" t="s">
        <v>6655</v>
      </c>
      <c r="P61" s="6" t="e" vm="84">
        <v>#VALUE!</v>
      </c>
      <c r="Q61" s="32" t="s">
        <v>6595</v>
      </c>
      <c r="R61" s="34" t="s">
        <v>6595</v>
      </c>
      <c r="S61" s="32" t="s">
        <v>6595</v>
      </c>
      <c r="T61" s="34" t="s">
        <v>6595</v>
      </c>
      <c r="U61" s="32" t="s">
        <v>6595</v>
      </c>
      <c r="V61" s="34" t="s">
        <v>6595</v>
      </c>
      <c r="W61" s="32" t="s">
        <v>6595</v>
      </c>
      <c r="X61" s="34" t="s">
        <v>6595</v>
      </c>
      <c r="Y61" s="32" t="s">
        <v>6595</v>
      </c>
      <c r="Z61" s="34" t="s">
        <v>6595</v>
      </c>
      <c r="AA61" s="32" t="s">
        <v>6595</v>
      </c>
      <c r="AB61" s="34" t="s">
        <v>6595</v>
      </c>
      <c r="AC61" s="32" t="s">
        <v>6595</v>
      </c>
      <c r="AD61" s="34" t="s">
        <v>6595</v>
      </c>
      <c r="AE61" s="32" t="s">
        <v>6595</v>
      </c>
      <c r="AF61" s="30" t="s">
        <v>6595</v>
      </c>
      <c r="AG61" s="39" t="s">
        <v>6595</v>
      </c>
      <c r="AH61" s="7">
        <f t="shared" si="6"/>
        <v>4.1510717059999998</v>
      </c>
      <c r="AI61" s="6">
        <f t="shared" si="7"/>
        <v>2.0293937060000098</v>
      </c>
      <c r="AJ61" s="39" t="s">
        <v>6595</v>
      </c>
      <c r="AK61" s="38" t="s">
        <v>6608</v>
      </c>
      <c r="AL61" s="38" t="s">
        <v>6632</v>
      </c>
      <c r="AM61" s="36" t="s">
        <v>6595</v>
      </c>
      <c r="AN61" s="39" t="s">
        <v>6595</v>
      </c>
      <c r="AO61" s="5">
        <f t="shared" si="8"/>
        <v>-6.8036388810000004</v>
      </c>
      <c r="AP61" s="6">
        <f t="shared" si="9"/>
        <v>-2.6525671750000002</v>
      </c>
      <c r="AQ61" s="5">
        <f t="shared" si="10"/>
        <v>1.0933507013000003</v>
      </c>
      <c r="AR61" s="6">
        <f t="shared" si="11"/>
        <v>0.93604300469999968</v>
      </c>
    </row>
    <row r="62" spans="1:44" ht="15" customHeight="1" x14ac:dyDescent="0.25">
      <c r="A62" s="6" t="s">
        <v>4910</v>
      </c>
      <c r="B62" s="7" t="s">
        <v>5189</v>
      </c>
      <c r="C62" s="7" t="s">
        <v>5190</v>
      </c>
      <c r="D62" s="5">
        <v>3.63860849519999</v>
      </c>
      <c r="E62">
        <v>5.8962874951999904</v>
      </c>
      <c r="F62">
        <v>2.257679</v>
      </c>
      <c r="G62">
        <v>-2.4887679999999999</v>
      </c>
      <c r="H62" s="6">
        <v>-0.23108899999999999</v>
      </c>
      <c r="I62" s="5">
        <v>-5.7515373500000004</v>
      </c>
      <c r="J62" s="6">
        <v>-2.4425495970000002</v>
      </c>
      <c r="K62" s="5" t="s">
        <v>6661</v>
      </c>
      <c r="L62" s="6" t="e" vm="85">
        <v>#VALUE!</v>
      </c>
      <c r="M62" s="5">
        <v>-7.2340687900000002</v>
      </c>
      <c r="N62" s="6">
        <v>-3.3743223219999998</v>
      </c>
      <c r="O62" s="5" t="s">
        <v>6660</v>
      </c>
      <c r="P62" s="6" t="e" vm="86">
        <v>#VALUE!</v>
      </c>
      <c r="Q62" s="32" t="s">
        <v>6595</v>
      </c>
      <c r="R62" s="34" t="s">
        <v>6595</v>
      </c>
      <c r="S62" s="32" t="s">
        <v>6595</v>
      </c>
      <c r="T62" s="34" t="s">
        <v>6595</v>
      </c>
      <c r="U62" s="32" t="s">
        <v>6595</v>
      </c>
      <c r="V62" s="34" t="s">
        <v>6595</v>
      </c>
      <c r="W62" s="32" t="s">
        <v>6595</v>
      </c>
      <c r="X62" s="34" t="s">
        <v>6595</v>
      </c>
      <c r="Y62" s="32" t="s">
        <v>6595</v>
      </c>
      <c r="Z62" s="34" t="s">
        <v>6595</v>
      </c>
      <c r="AA62" s="32" t="s">
        <v>6595</v>
      </c>
      <c r="AB62" s="34" t="s">
        <v>6595</v>
      </c>
      <c r="AC62" s="32" t="s">
        <v>6595</v>
      </c>
      <c r="AD62" s="34" t="s">
        <v>6595</v>
      </c>
      <c r="AE62" s="32" t="s">
        <v>6595</v>
      </c>
      <c r="AF62" s="30" t="s">
        <v>6595</v>
      </c>
      <c r="AG62" s="39" t="s">
        <v>6595</v>
      </c>
      <c r="AH62" s="7">
        <f t="shared" si="6"/>
        <v>2.3772150280000006</v>
      </c>
      <c r="AI62" s="6">
        <f t="shared" si="7"/>
        <v>0.11953602800000063</v>
      </c>
      <c r="AJ62" s="39" t="s">
        <v>6595</v>
      </c>
      <c r="AK62" s="38" t="s">
        <v>6608</v>
      </c>
      <c r="AL62" s="38" t="s">
        <v>6609</v>
      </c>
      <c r="AM62" s="36" t="s">
        <v>6644</v>
      </c>
      <c r="AN62" s="39" t="s">
        <v>6595</v>
      </c>
      <c r="AO62" s="5">
        <f t="shared" si="8"/>
        <v>-5.7515373500000004</v>
      </c>
      <c r="AP62" s="6">
        <f t="shared" si="9"/>
        <v>-3.3743223219999998</v>
      </c>
      <c r="AQ62" s="5">
        <f t="shared" si="10"/>
        <v>0.14475014519998997</v>
      </c>
      <c r="AR62" s="6">
        <f t="shared" si="11"/>
        <v>0.26428617319999015</v>
      </c>
    </row>
    <row r="63" spans="1:44" ht="15" customHeight="1" x14ac:dyDescent="0.25">
      <c r="A63" s="6" t="s">
        <v>569</v>
      </c>
      <c r="B63" s="7" t="s">
        <v>2143</v>
      </c>
      <c r="C63" s="7" t="s">
        <v>3630</v>
      </c>
      <c r="D63" s="5">
        <v>3.7650952106000002</v>
      </c>
      <c r="E63">
        <v>5.9325942105999996</v>
      </c>
      <c r="F63">
        <v>2.1674989999999901</v>
      </c>
      <c r="G63">
        <v>-4.0281979999999997</v>
      </c>
      <c r="H63" s="6">
        <v>-1.8606990000000001</v>
      </c>
      <c r="I63" s="5">
        <v>-7.007397836</v>
      </c>
      <c r="J63" s="6">
        <v>-3.7299753070000001</v>
      </c>
      <c r="K63" s="5" t="s">
        <v>6662</v>
      </c>
      <c r="L63" s="6" t="e" vm="87">
        <v>#VALUE!</v>
      </c>
      <c r="M63" s="5">
        <v>-5.7493604380000001</v>
      </c>
      <c r="N63" s="6">
        <v>-1.8099389930000001</v>
      </c>
      <c r="O63" s="5" t="s">
        <v>6663</v>
      </c>
      <c r="P63" s="6" t="e" vm="88">
        <v>#VALUE!</v>
      </c>
      <c r="Q63" s="32" t="s">
        <v>6595</v>
      </c>
      <c r="R63" s="34" t="s">
        <v>6595</v>
      </c>
      <c r="S63" s="32" t="s">
        <v>6595</v>
      </c>
      <c r="T63" s="34" t="s">
        <v>6595</v>
      </c>
      <c r="U63" s="32" t="s">
        <v>6595</v>
      </c>
      <c r="V63" s="34" t="s">
        <v>6595</v>
      </c>
      <c r="W63" s="32" t="s">
        <v>6595</v>
      </c>
      <c r="X63" s="34" t="s">
        <v>6595</v>
      </c>
      <c r="Y63" s="32" t="s">
        <v>6595</v>
      </c>
      <c r="Z63" s="34" t="s">
        <v>6595</v>
      </c>
      <c r="AA63" s="32" t="s">
        <v>6595</v>
      </c>
      <c r="AB63" s="34" t="s">
        <v>6595</v>
      </c>
      <c r="AC63" s="32" t="s">
        <v>6595</v>
      </c>
      <c r="AD63" s="34" t="s">
        <v>6595</v>
      </c>
      <c r="AE63" s="32" t="s">
        <v>6595</v>
      </c>
      <c r="AF63" s="30" t="s">
        <v>6595</v>
      </c>
      <c r="AG63" s="39" t="s">
        <v>6595</v>
      </c>
      <c r="AH63" s="7">
        <f t="shared" si="6"/>
        <v>2.0193851309999999</v>
      </c>
      <c r="AI63" s="6">
        <f t="shared" si="7"/>
        <v>0.14811386899999013</v>
      </c>
      <c r="AJ63" s="39" t="s">
        <v>6595</v>
      </c>
      <c r="AK63" s="38" t="s">
        <v>6608</v>
      </c>
      <c r="AL63" s="38" t="s">
        <v>6609</v>
      </c>
      <c r="AM63" s="36" t="s">
        <v>6595</v>
      </c>
      <c r="AN63" s="39" t="s">
        <v>6595</v>
      </c>
      <c r="AO63" s="5">
        <f t="shared" si="8"/>
        <v>-5.7493604380000001</v>
      </c>
      <c r="AP63" s="6">
        <f t="shared" si="9"/>
        <v>-3.7299753070000001</v>
      </c>
      <c r="AQ63" s="5">
        <f t="shared" si="10"/>
        <v>0.18323377259999951</v>
      </c>
      <c r="AR63" s="6">
        <f t="shared" si="11"/>
        <v>3.5119903600000058E-2</v>
      </c>
    </row>
    <row r="64" spans="1:44" ht="15" customHeight="1" x14ac:dyDescent="0.25">
      <c r="A64" s="6" t="s">
        <v>802</v>
      </c>
      <c r="B64" s="7" t="s">
        <v>1544</v>
      </c>
      <c r="C64" s="7" t="s">
        <v>3033</v>
      </c>
      <c r="D64" s="5">
        <v>3.5074543242999998</v>
      </c>
      <c r="E64">
        <v>5.7646823242999998</v>
      </c>
      <c r="F64">
        <v>2.257228</v>
      </c>
      <c r="G64">
        <v>-1.443343</v>
      </c>
      <c r="H64" s="6">
        <v>0.81388499999999997</v>
      </c>
      <c r="I64" s="5">
        <v>-6.1349459619999998</v>
      </c>
      <c r="J64" s="6">
        <v>-3.8142217980000002</v>
      </c>
      <c r="K64" s="5" t="s">
        <v>6665</v>
      </c>
      <c r="L64" s="6" t="e" vm="89">
        <v>#VALUE!</v>
      </c>
      <c r="M64" s="5">
        <v>-7.1176040020000002</v>
      </c>
      <c r="N64" s="6">
        <v>-2.0738623519999999</v>
      </c>
      <c r="O64" s="5" t="s">
        <v>6664</v>
      </c>
      <c r="P64" s="6" t="e" vm="90">
        <v>#VALUE!</v>
      </c>
      <c r="Q64" s="32" t="s">
        <v>6595</v>
      </c>
      <c r="R64" s="34" t="s">
        <v>6595</v>
      </c>
      <c r="S64" s="32" t="s">
        <v>6595</v>
      </c>
      <c r="T64" s="34" t="s">
        <v>6595</v>
      </c>
      <c r="U64" s="32" t="s">
        <v>6595</v>
      </c>
      <c r="V64" s="34" t="s">
        <v>6595</v>
      </c>
      <c r="W64" s="32" t="s">
        <v>6595</v>
      </c>
      <c r="X64" s="34" t="s">
        <v>6595</v>
      </c>
      <c r="Y64" s="32" t="s">
        <v>6595</v>
      </c>
      <c r="Z64" s="34" t="s">
        <v>6595</v>
      </c>
      <c r="AA64" s="32" t="s">
        <v>6595</v>
      </c>
      <c r="AB64" s="34" t="s">
        <v>6595</v>
      </c>
      <c r="AC64" s="32" t="s">
        <v>6595</v>
      </c>
      <c r="AD64" s="34" t="s">
        <v>6595</v>
      </c>
      <c r="AE64" s="32" t="s">
        <v>6595</v>
      </c>
      <c r="AF64" s="30" t="s">
        <v>6595</v>
      </c>
      <c r="AG64" s="39" t="s">
        <v>6595</v>
      </c>
      <c r="AH64" s="7">
        <f t="shared" si="6"/>
        <v>2.3207241639999996</v>
      </c>
      <c r="AI64" s="6">
        <f t="shared" si="7"/>
        <v>6.3496163999999577E-2</v>
      </c>
      <c r="AJ64" s="39" t="s">
        <v>6595</v>
      </c>
      <c r="AK64" s="38" t="s">
        <v>6608</v>
      </c>
      <c r="AL64" s="38" t="s">
        <v>6638</v>
      </c>
      <c r="AM64" s="36" t="s">
        <v>6595</v>
      </c>
      <c r="AN64" s="39" t="s">
        <v>6595</v>
      </c>
      <c r="AO64" s="5">
        <f t="shared" si="8"/>
        <v>-6.1349459619999998</v>
      </c>
      <c r="AP64" s="6">
        <f t="shared" si="9"/>
        <v>-3.8142217980000002</v>
      </c>
      <c r="AQ64" s="5">
        <f t="shared" si="10"/>
        <v>0.37026363769999993</v>
      </c>
      <c r="AR64" s="6">
        <f t="shared" si="11"/>
        <v>0.30676747370000035</v>
      </c>
    </row>
    <row r="65" spans="1:44" ht="15" customHeight="1" x14ac:dyDescent="0.25">
      <c r="A65" s="6" t="s">
        <v>1481</v>
      </c>
      <c r="B65" s="7" t="s">
        <v>2501</v>
      </c>
      <c r="C65" s="7" t="s">
        <v>3978</v>
      </c>
      <c r="D65" s="5">
        <v>3.5578360658000001</v>
      </c>
      <c r="E65">
        <v>5.7946720658000004</v>
      </c>
      <c r="F65">
        <v>2.2368359999999998</v>
      </c>
      <c r="G65">
        <v>-2.1082670000000001</v>
      </c>
      <c r="H65" s="6">
        <v>0.12856899999999999</v>
      </c>
      <c r="I65" s="5">
        <v>-5.6929784190000001</v>
      </c>
      <c r="J65" s="6">
        <v>-2.0590321399999998</v>
      </c>
      <c r="K65" s="5" t="s">
        <v>6666</v>
      </c>
      <c r="L65" s="6" t="e" vm="91">
        <v>#VALUE!</v>
      </c>
      <c r="M65" s="5">
        <v>-7.0863925280000002</v>
      </c>
      <c r="N65" s="6">
        <v>-3.5694280524000002</v>
      </c>
      <c r="O65" s="5" t="s">
        <v>6667</v>
      </c>
      <c r="P65" s="6" t="e" vm="92">
        <v>#VALUE!</v>
      </c>
      <c r="Q65" s="32" t="s">
        <v>6595</v>
      </c>
      <c r="R65" s="34" t="s">
        <v>6595</v>
      </c>
      <c r="S65" s="32" t="s">
        <v>6595</v>
      </c>
      <c r="T65" s="34" t="s">
        <v>6595</v>
      </c>
      <c r="U65" s="32" t="s">
        <v>6595</v>
      </c>
      <c r="V65" s="34" t="s">
        <v>6595</v>
      </c>
      <c r="W65" s="32" t="s">
        <v>6595</v>
      </c>
      <c r="X65" s="34" t="s">
        <v>6595</v>
      </c>
      <c r="Y65" s="32" t="s">
        <v>6595</v>
      </c>
      <c r="Z65" s="34" t="s">
        <v>6595</v>
      </c>
      <c r="AA65" s="32" t="s">
        <v>6595</v>
      </c>
      <c r="AB65" s="34" t="s">
        <v>6595</v>
      </c>
      <c r="AC65" s="32" t="s">
        <v>6595</v>
      </c>
      <c r="AD65" s="34" t="s">
        <v>6595</v>
      </c>
      <c r="AE65" s="32" t="s">
        <v>6595</v>
      </c>
      <c r="AF65" s="30" t="s">
        <v>6595</v>
      </c>
      <c r="AG65" s="39" t="s">
        <v>6595</v>
      </c>
      <c r="AH65" s="7">
        <f t="shared" si="6"/>
        <v>2.1235503666</v>
      </c>
      <c r="AI65" s="6">
        <f t="shared" si="7"/>
        <v>0.11328563339999986</v>
      </c>
      <c r="AJ65" s="39" t="s">
        <v>6595</v>
      </c>
      <c r="AK65" s="38" t="s">
        <v>6608</v>
      </c>
      <c r="AL65" s="38" t="s">
        <v>6609</v>
      </c>
      <c r="AM65" s="36" t="s">
        <v>6595</v>
      </c>
      <c r="AN65" s="39" t="s">
        <v>6595</v>
      </c>
      <c r="AO65" s="5">
        <f t="shared" si="8"/>
        <v>-5.6929784190000001</v>
      </c>
      <c r="AP65" s="6">
        <f t="shared" si="9"/>
        <v>-3.5694280524000002</v>
      </c>
      <c r="AQ65" s="5">
        <f t="shared" si="10"/>
        <v>0.10169364680000026</v>
      </c>
      <c r="AR65" s="6">
        <f t="shared" si="11"/>
        <v>1.1591986600000048E-2</v>
      </c>
    </row>
    <row r="66" spans="1:44" ht="15" customHeight="1" x14ac:dyDescent="0.25">
      <c r="A66" s="6" t="s">
        <v>4808</v>
      </c>
      <c r="B66" s="7" t="s">
        <v>5163</v>
      </c>
      <c r="C66" s="7" t="s">
        <v>5164</v>
      </c>
      <c r="D66" s="5">
        <v>3.5909886694000002</v>
      </c>
      <c r="E66">
        <v>5.7926086693999999</v>
      </c>
      <c r="F66">
        <v>2.2016199999999899</v>
      </c>
      <c r="G66">
        <v>-4.6104329999999996</v>
      </c>
      <c r="H66" s="6">
        <v>-2.4088129999999999</v>
      </c>
      <c r="I66" s="5">
        <v>-5.5797789990000002</v>
      </c>
      <c r="J66" s="6">
        <v>-3.2809328</v>
      </c>
      <c r="K66" s="5" t="s">
        <v>6668</v>
      </c>
      <c r="L66" s="6" t="e" vm="93">
        <v>#VALUE!</v>
      </c>
      <c r="M66" s="5">
        <v>-7.3149954910000003</v>
      </c>
      <c r="N66" s="6">
        <v>-2.6579278199999998</v>
      </c>
      <c r="O66" s="5" t="s">
        <v>6669</v>
      </c>
      <c r="P66" s="6" t="e" vm="94">
        <v>#VALUE!</v>
      </c>
      <c r="Q66" s="32" t="s">
        <v>6595</v>
      </c>
      <c r="R66" s="34" t="s">
        <v>6595</v>
      </c>
      <c r="S66" s="32" t="s">
        <v>6595</v>
      </c>
      <c r="T66" s="34" t="s">
        <v>6595</v>
      </c>
      <c r="U66" s="32" t="s">
        <v>6595</v>
      </c>
      <c r="V66" s="34" t="s">
        <v>6595</v>
      </c>
      <c r="W66" s="32" t="s">
        <v>6595</v>
      </c>
      <c r="X66" s="34" t="s">
        <v>6595</v>
      </c>
      <c r="Y66" s="32" t="s">
        <v>6595</v>
      </c>
      <c r="Z66" s="34" t="s">
        <v>6595</v>
      </c>
      <c r="AA66" s="32" t="s">
        <v>6595</v>
      </c>
      <c r="AB66" s="34" t="s">
        <v>6595</v>
      </c>
      <c r="AC66" s="32" t="s">
        <v>6595</v>
      </c>
      <c r="AD66" s="34" t="s">
        <v>6595</v>
      </c>
      <c r="AE66" s="32" t="s">
        <v>6595</v>
      </c>
      <c r="AF66" s="30" t="s">
        <v>6595</v>
      </c>
      <c r="AG66" s="39" t="s">
        <v>6595</v>
      </c>
      <c r="AH66" s="7">
        <f t="shared" si="6"/>
        <v>2.2988461990000002</v>
      </c>
      <c r="AI66" s="6">
        <f t="shared" si="7"/>
        <v>9.7226199000010283E-2</v>
      </c>
      <c r="AJ66" s="39" t="s">
        <v>6595</v>
      </c>
      <c r="AK66" s="38" t="s">
        <v>6608</v>
      </c>
      <c r="AL66" s="38" t="s">
        <v>6638</v>
      </c>
      <c r="AM66" s="36" t="s">
        <v>6595</v>
      </c>
      <c r="AN66" s="39" t="s">
        <v>6595</v>
      </c>
      <c r="AO66" s="5">
        <f t="shared" si="8"/>
        <v>-5.5797789990000002</v>
      </c>
      <c r="AP66" s="6">
        <f t="shared" si="9"/>
        <v>-3.2809328</v>
      </c>
      <c r="AQ66" s="5">
        <f t="shared" si="10"/>
        <v>0.21282967039999967</v>
      </c>
      <c r="AR66" s="6">
        <f t="shared" si="11"/>
        <v>0.31005586940000018</v>
      </c>
    </row>
    <row r="67" spans="1:44" ht="15" customHeight="1" x14ac:dyDescent="0.25">
      <c r="A67" s="6" t="s">
        <v>4769</v>
      </c>
      <c r="B67" s="7" t="s">
        <v>5562</v>
      </c>
      <c r="C67" s="7" t="s">
        <v>5563</v>
      </c>
      <c r="D67" s="5">
        <v>3.5401930149999998</v>
      </c>
      <c r="E67">
        <v>5.7315440149999999</v>
      </c>
      <c r="F67">
        <v>2.191351</v>
      </c>
      <c r="G67">
        <v>-1.2587630000000001</v>
      </c>
      <c r="H67" s="6">
        <v>0.93258799999999997</v>
      </c>
      <c r="I67" s="5">
        <v>-6.2140494979999996</v>
      </c>
      <c r="J67" s="6">
        <v>-3.9287817880000002</v>
      </c>
      <c r="K67" s="5" t="s">
        <v>6670</v>
      </c>
      <c r="L67" s="6" t="e" vm="95">
        <v>#VALUE!</v>
      </c>
      <c r="M67" s="5">
        <v>-6.7166440380000001</v>
      </c>
      <c r="N67" s="6">
        <v>0.116437576</v>
      </c>
      <c r="O67" s="5" t="s">
        <v>6671</v>
      </c>
      <c r="P67" s="6" t="e" vm="96">
        <v>#VALUE!</v>
      </c>
      <c r="Q67" s="32" t="s">
        <v>6595</v>
      </c>
      <c r="R67" s="34" t="s">
        <v>6595</v>
      </c>
      <c r="S67" s="32" t="s">
        <v>6595</v>
      </c>
      <c r="T67" s="34" t="s">
        <v>6595</v>
      </c>
      <c r="U67" s="32" t="s">
        <v>6595</v>
      </c>
      <c r="V67" s="34" t="s">
        <v>6595</v>
      </c>
      <c r="W67" s="32" t="s">
        <v>6595</v>
      </c>
      <c r="X67" s="34" t="s">
        <v>6595</v>
      </c>
      <c r="Y67" s="32" t="s">
        <v>6595</v>
      </c>
      <c r="Z67" s="34" t="s">
        <v>6595</v>
      </c>
      <c r="AA67" s="32" t="s">
        <v>6595</v>
      </c>
      <c r="AB67" s="34" t="s">
        <v>6595</v>
      </c>
      <c r="AC67" s="32" t="s">
        <v>6595</v>
      </c>
      <c r="AD67" s="34" t="s">
        <v>6595</v>
      </c>
      <c r="AE67" s="32" t="s">
        <v>6595</v>
      </c>
      <c r="AF67" s="30" t="s">
        <v>6595</v>
      </c>
      <c r="AG67" s="39" t="s">
        <v>6595</v>
      </c>
      <c r="AH67" s="7">
        <f t="shared" ref="AH67:AH98" si="12">MIN(J67,N67,R67,V67,Z67,AD67)-MAX(I67,M67,Q67,U67,Y67,AC67)</f>
        <v>2.2852677099999994</v>
      </c>
      <c r="AI67" s="6">
        <f t="shared" ref="AI67:AI98" si="13">ABS(AH67-$F67)</f>
        <v>9.3916709999999348E-2</v>
      </c>
      <c r="AJ67" s="39" t="s">
        <v>6595</v>
      </c>
      <c r="AK67" s="38" t="s">
        <v>6645</v>
      </c>
      <c r="AL67" s="38" t="s">
        <v>6638</v>
      </c>
      <c r="AM67" s="36" t="s">
        <v>6595</v>
      </c>
      <c r="AN67" s="39" t="s">
        <v>6595</v>
      </c>
      <c r="AO67" s="5">
        <f t="shared" ref="AO67:AO98" si="14">MAX(I67,M67,Q67,U67,Y67,AC67)</f>
        <v>-6.2140494979999996</v>
      </c>
      <c r="AP67" s="6">
        <f t="shared" ref="AP67:AP98" si="15">MIN(J67,N67,R67,V67,Z67,AD67)</f>
        <v>-3.9287817880000002</v>
      </c>
      <c r="AQ67" s="5">
        <f t="shared" ref="AQ67:AQ98" si="16">ABS(AO67-(E67*-1))</f>
        <v>0.48250548299999974</v>
      </c>
      <c r="AR67" s="6">
        <f t="shared" ref="AR67:AR98" si="17">ABS(AP67-(D67*-1))</f>
        <v>0.38858877300000039</v>
      </c>
    </row>
    <row r="68" spans="1:44" ht="15" customHeight="1" x14ac:dyDescent="0.25">
      <c r="A68" s="6" t="s">
        <v>217</v>
      </c>
      <c r="B68" s="7" t="s">
        <v>2075</v>
      </c>
      <c r="C68" s="7" t="s">
        <v>3563</v>
      </c>
      <c r="D68" s="5">
        <v>3.5322505424999999</v>
      </c>
      <c r="E68">
        <v>5.7775445425000003</v>
      </c>
      <c r="F68">
        <v>2.2452939999999999</v>
      </c>
      <c r="G68">
        <v>-1.4255800000000001</v>
      </c>
      <c r="H68" s="6">
        <v>0.81971400000000005</v>
      </c>
      <c r="I68" s="5">
        <v>-7.7293978860000001</v>
      </c>
      <c r="J68" s="6">
        <v>-3.1984006269999998</v>
      </c>
      <c r="K68" s="5" t="s">
        <v>6672</v>
      </c>
      <c r="L68" s="6" t="e" vm="97">
        <v>#VALUE!</v>
      </c>
      <c r="M68" s="5">
        <v>-5.5234786150000001</v>
      </c>
      <c r="N68" s="6">
        <v>-2.4778699930000001</v>
      </c>
      <c r="O68" s="5" t="s">
        <v>6673</v>
      </c>
      <c r="P68" s="6" t="e" vm="98">
        <v>#VALUE!</v>
      </c>
      <c r="Q68" s="32" t="s">
        <v>6595</v>
      </c>
      <c r="R68" s="34" t="s">
        <v>6595</v>
      </c>
      <c r="S68" s="32" t="s">
        <v>6595</v>
      </c>
      <c r="T68" s="34" t="s">
        <v>6595</v>
      </c>
      <c r="U68" s="32" t="s">
        <v>6595</v>
      </c>
      <c r="V68" s="34" t="s">
        <v>6595</v>
      </c>
      <c r="W68" s="32" t="s">
        <v>6595</v>
      </c>
      <c r="X68" s="34" t="s">
        <v>6595</v>
      </c>
      <c r="Y68" s="32" t="s">
        <v>6595</v>
      </c>
      <c r="Z68" s="34" t="s">
        <v>6595</v>
      </c>
      <c r="AA68" s="32" t="s">
        <v>6595</v>
      </c>
      <c r="AB68" s="34" t="s">
        <v>6595</v>
      </c>
      <c r="AC68" s="32" t="s">
        <v>6595</v>
      </c>
      <c r="AD68" s="34" t="s">
        <v>6595</v>
      </c>
      <c r="AE68" s="32" t="s">
        <v>6595</v>
      </c>
      <c r="AF68" s="30" t="s">
        <v>6595</v>
      </c>
      <c r="AG68" s="39" t="s">
        <v>6595</v>
      </c>
      <c r="AH68" s="7">
        <f t="shared" si="12"/>
        <v>2.3250779880000003</v>
      </c>
      <c r="AI68" s="6">
        <f t="shared" si="13"/>
        <v>7.9783988000000416E-2</v>
      </c>
      <c r="AJ68" s="39" t="s">
        <v>6595</v>
      </c>
      <c r="AK68" s="38" t="s">
        <v>6645</v>
      </c>
      <c r="AL68" s="38" t="s">
        <v>6609</v>
      </c>
      <c r="AM68" s="36" t="s">
        <v>6595</v>
      </c>
      <c r="AN68" s="39" t="s">
        <v>6595</v>
      </c>
      <c r="AO68" s="5">
        <f t="shared" si="14"/>
        <v>-5.5234786150000001</v>
      </c>
      <c r="AP68" s="6">
        <f t="shared" si="15"/>
        <v>-3.1984006269999998</v>
      </c>
      <c r="AQ68" s="5">
        <f t="shared" si="16"/>
        <v>0.25406592750000012</v>
      </c>
      <c r="AR68" s="6">
        <f t="shared" si="17"/>
        <v>0.33384991550000009</v>
      </c>
    </row>
    <row r="69" spans="1:44" ht="15" customHeight="1" x14ac:dyDescent="0.25">
      <c r="A69" s="6" t="s">
        <v>94</v>
      </c>
      <c r="B69" s="7" t="s">
        <v>2711</v>
      </c>
      <c r="C69" s="7" t="s">
        <v>4142</v>
      </c>
      <c r="D69" s="5">
        <v>3.6278692152000001</v>
      </c>
      <c r="E69">
        <v>5.7159222152</v>
      </c>
      <c r="F69">
        <v>2.0880529999999902</v>
      </c>
      <c r="G69">
        <v>-4.5666089999999997</v>
      </c>
      <c r="H69" s="6">
        <v>-2.4785560000000002</v>
      </c>
      <c r="I69" s="5">
        <v>-5.1831456469999999</v>
      </c>
      <c r="J69" s="6">
        <v>-2.9714575590000001</v>
      </c>
      <c r="K69" s="5" t="s">
        <v>6674</v>
      </c>
      <c r="L69" s="6" t="e" vm="99">
        <v>#VALUE!</v>
      </c>
      <c r="M69" s="5">
        <v>-6.2397642700000002</v>
      </c>
      <c r="N69" s="6">
        <v>-3.0432956529999999</v>
      </c>
      <c r="O69" s="5" t="s">
        <v>6675</v>
      </c>
      <c r="P69" s="6" t="e" vm="100">
        <v>#VALUE!</v>
      </c>
      <c r="Q69" s="32" t="s">
        <v>6595</v>
      </c>
      <c r="R69" s="34" t="s">
        <v>6595</v>
      </c>
      <c r="S69" s="32" t="s">
        <v>6595</v>
      </c>
      <c r="T69" s="34" t="s">
        <v>6595</v>
      </c>
      <c r="U69" s="32" t="s">
        <v>6595</v>
      </c>
      <c r="V69" s="34" t="s">
        <v>6595</v>
      </c>
      <c r="W69" s="32" t="s">
        <v>6595</v>
      </c>
      <c r="X69" s="34" t="s">
        <v>6595</v>
      </c>
      <c r="Y69" s="32" t="s">
        <v>6595</v>
      </c>
      <c r="Z69" s="34" t="s">
        <v>6595</v>
      </c>
      <c r="AA69" s="32" t="s">
        <v>6595</v>
      </c>
      <c r="AB69" s="34" t="s">
        <v>6595</v>
      </c>
      <c r="AC69" s="32" t="s">
        <v>6595</v>
      </c>
      <c r="AD69" s="34" t="s">
        <v>6595</v>
      </c>
      <c r="AE69" s="32" t="s">
        <v>6595</v>
      </c>
      <c r="AF69" s="30" t="s">
        <v>6595</v>
      </c>
      <c r="AG69" s="39" t="s">
        <v>6595</v>
      </c>
      <c r="AH69" s="7">
        <f t="shared" si="12"/>
        <v>2.139849994</v>
      </c>
      <c r="AI69" s="6">
        <f t="shared" si="13"/>
        <v>5.1796994000009811E-2</v>
      </c>
      <c r="AJ69" s="39" t="s">
        <v>6595</v>
      </c>
      <c r="AK69" s="38" t="s">
        <v>6608</v>
      </c>
      <c r="AL69" s="38" t="s">
        <v>6638</v>
      </c>
      <c r="AM69" s="36" t="s">
        <v>6595</v>
      </c>
      <c r="AN69" s="39" t="s">
        <v>6595</v>
      </c>
      <c r="AO69" s="5">
        <f t="shared" si="14"/>
        <v>-5.1831456469999999</v>
      </c>
      <c r="AP69" s="6">
        <f t="shared" si="15"/>
        <v>-3.0432956529999999</v>
      </c>
      <c r="AQ69" s="5">
        <f t="shared" si="16"/>
        <v>0.53277656820000008</v>
      </c>
      <c r="AR69" s="6">
        <f t="shared" si="17"/>
        <v>0.58457356220000012</v>
      </c>
    </row>
    <row r="70" spans="1:44" ht="15" customHeight="1" x14ac:dyDescent="0.25">
      <c r="A70" s="6" t="s">
        <v>1227</v>
      </c>
      <c r="B70" s="7" t="s">
        <v>2765</v>
      </c>
      <c r="C70" s="7" t="s">
        <v>4231</v>
      </c>
      <c r="D70" s="5">
        <v>3.7485824134999901</v>
      </c>
      <c r="E70">
        <v>5.7980564134999897</v>
      </c>
      <c r="F70">
        <v>2.049474</v>
      </c>
      <c r="G70">
        <v>-2.4513509999999998</v>
      </c>
      <c r="H70" s="6">
        <v>-0.40187699999999998</v>
      </c>
      <c r="I70" s="5">
        <v>-7.1104201930000004</v>
      </c>
      <c r="J70" s="6">
        <v>-3.6498105249999999</v>
      </c>
      <c r="K70" s="5" t="s">
        <v>6667</v>
      </c>
      <c r="L70" s="6" t="e" vm="101">
        <v>#VALUE!</v>
      </c>
      <c r="M70" s="5">
        <v>-5.7407072130000003</v>
      </c>
      <c r="N70" s="6">
        <v>-2.4605091200000002</v>
      </c>
      <c r="O70" s="5" t="s">
        <v>6676</v>
      </c>
      <c r="P70" s="6" t="e" vm="102">
        <v>#VALUE!</v>
      </c>
      <c r="Q70" s="32" t="s">
        <v>6595</v>
      </c>
      <c r="R70" s="34" t="s">
        <v>6595</v>
      </c>
      <c r="S70" s="32" t="s">
        <v>6595</v>
      </c>
      <c r="T70" s="34" t="s">
        <v>6595</v>
      </c>
      <c r="U70" s="32" t="s">
        <v>6595</v>
      </c>
      <c r="V70" s="34" t="s">
        <v>6595</v>
      </c>
      <c r="W70" s="32" t="s">
        <v>6595</v>
      </c>
      <c r="X70" s="34" t="s">
        <v>6595</v>
      </c>
      <c r="Y70" s="32" t="s">
        <v>6595</v>
      </c>
      <c r="Z70" s="34" t="s">
        <v>6595</v>
      </c>
      <c r="AA70" s="32" t="s">
        <v>6595</v>
      </c>
      <c r="AB70" s="34" t="s">
        <v>6595</v>
      </c>
      <c r="AC70" s="32" t="s">
        <v>6595</v>
      </c>
      <c r="AD70" s="34" t="s">
        <v>6595</v>
      </c>
      <c r="AE70" s="32" t="s">
        <v>6595</v>
      </c>
      <c r="AF70" s="30" t="s">
        <v>6595</v>
      </c>
      <c r="AG70" s="39" t="s">
        <v>6595</v>
      </c>
      <c r="AH70" s="7">
        <f t="shared" si="12"/>
        <v>2.0908966880000004</v>
      </c>
      <c r="AI70" s="6">
        <f t="shared" si="13"/>
        <v>4.1422688000000374E-2</v>
      </c>
      <c r="AJ70" s="39" t="s">
        <v>6595</v>
      </c>
      <c r="AK70" s="38" t="s">
        <v>6608</v>
      </c>
      <c r="AL70" s="38" t="s">
        <v>6609</v>
      </c>
      <c r="AM70" s="36" t="s">
        <v>6595</v>
      </c>
      <c r="AN70" s="39" t="s">
        <v>6595</v>
      </c>
      <c r="AO70" s="5">
        <f t="shared" si="14"/>
        <v>-5.7407072130000003</v>
      </c>
      <c r="AP70" s="6">
        <f t="shared" si="15"/>
        <v>-3.6498105249999999</v>
      </c>
      <c r="AQ70" s="5">
        <f t="shared" si="16"/>
        <v>5.7349200499989372E-2</v>
      </c>
      <c r="AR70" s="6">
        <f t="shared" si="17"/>
        <v>9.877188849999019E-2</v>
      </c>
    </row>
    <row r="71" spans="1:44" ht="15" customHeight="1" x14ac:dyDescent="0.25">
      <c r="A71" s="7" t="s">
        <v>667</v>
      </c>
      <c r="B71" s="7" t="s">
        <v>2225</v>
      </c>
      <c r="C71" s="7" t="s">
        <v>3711</v>
      </c>
      <c r="D71" s="5">
        <v>3.6347958968999898</v>
      </c>
      <c r="E71">
        <v>6.0435968968999996</v>
      </c>
      <c r="F71">
        <v>2.408801</v>
      </c>
      <c r="G71">
        <v>0.223994</v>
      </c>
      <c r="H71" s="6">
        <v>2.6327950000000002</v>
      </c>
      <c r="I71" s="5">
        <v>-7.3215806490000004</v>
      </c>
      <c r="J71" s="6">
        <v>-3.3453966039999998</v>
      </c>
      <c r="K71" s="5" t="s">
        <v>6677</v>
      </c>
      <c r="L71" s="6" t="e" vm="103">
        <v>#VALUE!</v>
      </c>
      <c r="M71" s="5">
        <v>-6.4667617609999999</v>
      </c>
      <c r="N71" s="6">
        <v>-1.95225461</v>
      </c>
      <c r="O71" s="5" t="s">
        <v>6678</v>
      </c>
      <c r="P71" s="6" t="e" vm="104">
        <v>#VALUE!</v>
      </c>
      <c r="Q71" s="32" t="s">
        <v>6595</v>
      </c>
      <c r="R71" s="34" t="s">
        <v>6595</v>
      </c>
      <c r="S71" s="32" t="s">
        <v>6595</v>
      </c>
      <c r="T71" s="34" t="s">
        <v>6595</v>
      </c>
      <c r="U71" s="32" t="s">
        <v>6595</v>
      </c>
      <c r="V71" s="34" t="s">
        <v>6595</v>
      </c>
      <c r="W71" s="32" t="s">
        <v>6595</v>
      </c>
      <c r="X71" s="34" t="s">
        <v>6595</v>
      </c>
      <c r="Y71" s="32" t="s">
        <v>6595</v>
      </c>
      <c r="Z71" s="34" t="s">
        <v>6595</v>
      </c>
      <c r="AA71" s="32" t="s">
        <v>6595</v>
      </c>
      <c r="AB71" s="34" t="s">
        <v>6595</v>
      </c>
      <c r="AC71" s="32" t="s">
        <v>6595</v>
      </c>
      <c r="AD71" s="34" t="s">
        <v>6595</v>
      </c>
      <c r="AE71" s="32" t="s">
        <v>6595</v>
      </c>
      <c r="AF71" s="30" t="s">
        <v>6595</v>
      </c>
      <c r="AG71" s="39" t="s">
        <v>6595</v>
      </c>
      <c r="AH71" s="7">
        <f t="shared" si="12"/>
        <v>3.1213651570000001</v>
      </c>
      <c r="AI71" s="6">
        <f t="shared" si="13"/>
        <v>0.71256415700000009</v>
      </c>
      <c r="AJ71" s="39" t="s">
        <v>6595</v>
      </c>
      <c r="AK71" s="38" t="s">
        <v>6608</v>
      </c>
      <c r="AL71" s="38" t="s">
        <v>6632</v>
      </c>
      <c r="AM71" s="36" t="s">
        <v>6595</v>
      </c>
      <c r="AN71" s="39" t="s">
        <v>6595</v>
      </c>
      <c r="AO71" s="5">
        <f t="shared" si="14"/>
        <v>-6.4667617609999999</v>
      </c>
      <c r="AP71" s="6">
        <f t="shared" si="15"/>
        <v>-3.3453966039999998</v>
      </c>
      <c r="AQ71" s="5">
        <f t="shared" si="16"/>
        <v>0.42316486410000032</v>
      </c>
      <c r="AR71" s="6">
        <f t="shared" si="17"/>
        <v>0.28939929289999</v>
      </c>
    </row>
    <row r="72" spans="1:44" ht="15" customHeight="1" x14ac:dyDescent="0.25">
      <c r="A72" s="7" t="s">
        <v>5735</v>
      </c>
      <c r="B72" s="7" t="s">
        <v>6054</v>
      </c>
      <c r="C72" s="7" t="s">
        <v>6353</v>
      </c>
      <c r="D72" s="5">
        <v>3.4350389953999998</v>
      </c>
      <c r="E72">
        <v>5.6842349953999998</v>
      </c>
      <c r="F72">
        <v>2.249196</v>
      </c>
      <c r="G72">
        <v>-9.8180000000000003E-3</v>
      </c>
      <c r="H72" s="6">
        <v>2.2393779999999999</v>
      </c>
      <c r="I72" s="5">
        <v>-7.1871291270000004</v>
      </c>
      <c r="J72" s="6">
        <v>-2.440726433</v>
      </c>
      <c r="K72" s="5" t="s">
        <v>6718</v>
      </c>
      <c r="L72" s="6" t="e" vm="105">
        <v>#VALUE!</v>
      </c>
      <c r="M72" s="5">
        <v>-5.3892447829999997</v>
      </c>
      <c r="N72" s="6">
        <v>-1.873640878</v>
      </c>
      <c r="O72" s="5" t="s">
        <v>6719</v>
      </c>
      <c r="P72" s="6" t="e" vm="106">
        <v>#VALUE!</v>
      </c>
      <c r="Q72" s="32" t="s">
        <v>6595</v>
      </c>
      <c r="R72" s="34" t="s">
        <v>6595</v>
      </c>
      <c r="S72" s="32" t="s">
        <v>6595</v>
      </c>
      <c r="T72" s="34" t="s">
        <v>6595</v>
      </c>
      <c r="U72" s="32" t="s">
        <v>6595</v>
      </c>
      <c r="V72" s="34" t="s">
        <v>6595</v>
      </c>
      <c r="W72" s="32" t="s">
        <v>6595</v>
      </c>
      <c r="X72" s="34" t="s">
        <v>6595</v>
      </c>
      <c r="Y72" s="32" t="s">
        <v>6595</v>
      </c>
      <c r="Z72" s="34" t="s">
        <v>6595</v>
      </c>
      <c r="AA72" s="32" t="s">
        <v>6595</v>
      </c>
      <c r="AB72" s="34" t="s">
        <v>6595</v>
      </c>
      <c r="AC72" s="32" t="s">
        <v>6595</v>
      </c>
      <c r="AD72" s="34" t="s">
        <v>6595</v>
      </c>
      <c r="AE72" s="32" t="s">
        <v>6595</v>
      </c>
      <c r="AF72" s="30" t="s">
        <v>6595</v>
      </c>
      <c r="AG72" s="39" t="s">
        <v>6595</v>
      </c>
      <c r="AH72" s="7">
        <f t="shared" si="12"/>
        <v>2.9485183499999996</v>
      </c>
      <c r="AI72" s="6">
        <f t="shared" si="13"/>
        <v>0.69932234999999965</v>
      </c>
      <c r="AJ72" s="39" t="s">
        <v>6595</v>
      </c>
      <c r="AK72" s="38" t="s">
        <v>6608</v>
      </c>
      <c r="AL72" s="38" t="s">
        <v>6632</v>
      </c>
      <c r="AM72" s="36" t="s">
        <v>6595</v>
      </c>
      <c r="AN72" s="39" t="s">
        <v>6595</v>
      </c>
      <c r="AO72" s="5">
        <f t="shared" si="14"/>
        <v>-5.3892447829999997</v>
      </c>
      <c r="AP72" s="6">
        <f t="shared" si="15"/>
        <v>-2.440726433</v>
      </c>
      <c r="AQ72" s="5">
        <f t="shared" si="16"/>
        <v>0.29499021240000012</v>
      </c>
      <c r="AR72" s="6">
        <f t="shared" si="17"/>
        <v>0.99431256239999977</v>
      </c>
    </row>
    <row r="73" spans="1:44" ht="15" customHeight="1" x14ac:dyDescent="0.25">
      <c r="A73" s="7" t="s">
        <v>1335</v>
      </c>
      <c r="B73" s="7" t="s">
        <v>2312</v>
      </c>
      <c r="C73" s="7" t="s">
        <v>3795</v>
      </c>
      <c r="D73" s="5">
        <v>3.64464152879999</v>
      </c>
      <c r="E73">
        <v>6.1328875287999898</v>
      </c>
      <c r="F73">
        <v>2.4882460000000002</v>
      </c>
      <c r="G73">
        <v>-0.61800999999999995</v>
      </c>
      <c r="H73" s="6">
        <v>1.870236</v>
      </c>
      <c r="I73" s="5">
        <v>-6.0403047159999996</v>
      </c>
      <c r="J73" s="6">
        <v>-2.4159640599999999</v>
      </c>
      <c r="K73" s="5" t="s">
        <v>6720</v>
      </c>
      <c r="L73" s="6" t="e" vm="107">
        <v>#VALUE!</v>
      </c>
      <c r="M73" s="5">
        <v>-6.2212877310000003</v>
      </c>
      <c r="N73" s="6">
        <v>-0.68325101749999995</v>
      </c>
      <c r="O73" s="5" t="s">
        <v>6721</v>
      </c>
      <c r="P73" s="6" t="e" vm="108">
        <v>#VALUE!</v>
      </c>
      <c r="Q73" s="32" t="s">
        <v>6595</v>
      </c>
      <c r="R73" s="34" t="s">
        <v>6595</v>
      </c>
      <c r="S73" s="32" t="s">
        <v>6595</v>
      </c>
      <c r="T73" s="34" t="s">
        <v>6595</v>
      </c>
      <c r="U73" s="32" t="s">
        <v>6595</v>
      </c>
      <c r="V73" s="34" t="s">
        <v>6595</v>
      </c>
      <c r="W73" s="32" t="s">
        <v>6595</v>
      </c>
      <c r="X73" s="34" t="s">
        <v>6595</v>
      </c>
      <c r="Y73" s="32" t="s">
        <v>6595</v>
      </c>
      <c r="Z73" s="34" t="s">
        <v>6595</v>
      </c>
      <c r="AA73" s="32" t="s">
        <v>6595</v>
      </c>
      <c r="AB73" s="34" t="s">
        <v>6595</v>
      </c>
      <c r="AC73" s="32" t="s">
        <v>6595</v>
      </c>
      <c r="AD73" s="34" t="s">
        <v>6595</v>
      </c>
      <c r="AE73" s="32" t="s">
        <v>6595</v>
      </c>
      <c r="AF73" s="30" t="s">
        <v>6595</v>
      </c>
      <c r="AG73" s="39" t="s">
        <v>6595</v>
      </c>
      <c r="AH73" s="7">
        <f t="shared" si="12"/>
        <v>3.6243406559999998</v>
      </c>
      <c r="AI73" s="6">
        <f t="shared" si="13"/>
        <v>1.1360946559999996</v>
      </c>
      <c r="AJ73" s="39" t="s">
        <v>6595</v>
      </c>
      <c r="AK73" s="38" t="s">
        <v>6608</v>
      </c>
      <c r="AL73" s="38" t="s">
        <v>6632</v>
      </c>
      <c r="AM73" s="36" t="s">
        <v>6595</v>
      </c>
      <c r="AN73" s="39" t="s">
        <v>6595</v>
      </c>
      <c r="AO73" s="5">
        <f t="shared" si="14"/>
        <v>-6.0403047159999996</v>
      </c>
      <c r="AP73" s="6">
        <f t="shared" si="15"/>
        <v>-2.4159640599999999</v>
      </c>
      <c r="AQ73" s="5">
        <f t="shared" si="16"/>
        <v>9.2582812799990144E-2</v>
      </c>
      <c r="AR73" s="6">
        <f t="shared" si="17"/>
        <v>1.2286774687999902</v>
      </c>
    </row>
    <row r="74" spans="1:44" ht="15" customHeight="1" x14ac:dyDescent="0.25">
      <c r="A74" s="7" t="s">
        <v>570</v>
      </c>
      <c r="B74" s="7" t="s">
        <v>2938</v>
      </c>
      <c r="C74" s="7" t="s">
        <v>4395</v>
      </c>
      <c r="D74" s="5">
        <v>3.3665767771999899</v>
      </c>
      <c r="E74">
        <v>5.8501127771999997</v>
      </c>
      <c r="F74">
        <v>2.483536</v>
      </c>
      <c r="G74">
        <v>-0.100522</v>
      </c>
      <c r="H74" s="6">
        <v>2.3830140000000002</v>
      </c>
      <c r="I74" s="5">
        <v>-6.8815723269999998</v>
      </c>
      <c r="J74" s="6">
        <v>-2.0040923249999998</v>
      </c>
      <c r="K74" s="5" t="s">
        <v>6587</v>
      </c>
      <c r="L74" s="6" t="e" vm="109">
        <v>#VALUE!</v>
      </c>
      <c r="M74" s="5">
        <v>-6.5668997090000003</v>
      </c>
      <c r="N74" s="6">
        <v>-2.535694216</v>
      </c>
      <c r="O74" s="5" t="s">
        <v>6722</v>
      </c>
      <c r="P74" s="6" t="e" vm="110">
        <v>#VALUE!</v>
      </c>
      <c r="Q74" s="32" t="s">
        <v>6595</v>
      </c>
      <c r="R74" s="34" t="s">
        <v>6595</v>
      </c>
      <c r="S74" s="32" t="s">
        <v>6595</v>
      </c>
      <c r="T74" s="34" t="s">
        <v>6595</v>
      </c>
      <c r="U74" s="32" t="s">
        <v>6595</v>
      </c>
      <c r="V74" s="34" t="s">
        <v>6595</v>
      </c>
      <c r="W74" s="32" t="s">
        <v>6595</v>
      </c>
      <c r="X74" s="34" t="s">
        <v>6595</v>
      </c>
      <c r="Y74" s="32" t="s">
        <v>6595</v>
      </c>
      <c r="Z74" s="34" t="s">
        <v>6595</v>
      </c>
      <c r="AA74" s="32" t="s">
        <v>6595</v>
      </c>
      <c r="AB74" s="34" t="s">
        <v>6595</v>
      </c>
      <c r="AC74" s="32" t="s">
        <v>6595</v>
      </c>
      <c r="AD74" s="34" t="s">
        <v>6595</v>
      </c>
      <c r="AE74" s="32" t="s">
        <v>6595</v>
      </c>
      <c r="AF74" s="30" t="s">
        <v>6595</v>
      </c>
      <c r="AG74" s="39" t="s">
        <v>6595</v>
      </c>
      <c r="AH74" s="7">
        <f t="shared" si="12"/>
        <v>4.0312054929999999</v>
      </c>
      <c r="AI74" s="6">
        <f t="shared" si="13"/>
        <v>1.5476694929999999</v>
      </c>
      <c r="AJ74" s="39" t="s">
        <v>6595</v>
      </c>
      <c r="AK74" s="38" t="s">
        <v>6608</v>
      </c>
      <c r="AL74" s="38" t="s">
        <v>6632</v>
      </c>
      <c r="AM74" s="36" t="s">
        <v>6595</v>
      </c>
      <c r="AN74" s="39" t="s">
        <v>6595</v>
      </c>
      <c r="AO74" s="5">
        <f t="shared" si="14"/>
        <v>-6.5668997090000003</v>
      </c>
      <c r="AP74" s="6">
        <f t="shared" si="15"/>
        <v>-2.535694216</v>
      </c>
      <c r="AQ74" s="5">
        <f t="shared" si="16"/>
        <v>0.71678693180000064</v>
      </c>
      <c r="AR74" s="6">
        <f t="shared" si="17"/>
        <v>0.83088256119998993</v>
      </c>
    </row>
    <row r="75" spans="1:44" ht="15" customHeight="1" x14ac:dyDescent="0.25">
      <c r="A75" s="7" t="s">
        <v>54</v>
      </c>
      <c r="B75" s="7" t="s">
        <v>1922</v>
      </c>
      <c r="C75" s="7" t="s">
        <v>3411</v>
      </c>
      <c r="D75" s="5">
        <v>3.7641869885000001</v>
      </c>
      <c r="E75">
        <v>6.2509299885000003</v>
      </c>
      <c r="F75">
        <v>2.4867430000000001</v>
      </c>
      <c r="G75">
        <v>-2.1236999999999999E-2</v>
      </c>
      <c r="H75" s="6">
        <v>2.465506</v>
      </c>
      <c r="I75" s="5">
        <v>-7.1664212520000001</v>
      </c>
      <c r="J75" s="6">
        <v>-1.809857359</v>
      </c>
      <c r="K75" s="5" t="s">
        <v>6723</v>
      </c>
      <c r="L75" s="6" t="e" vm="111">
        <v>#VALUE!</v>
      </c>
      <c r="M75" s="5">
        <v>-7.3013897910000001</v>
      </c>
      <c r="N75" s="6">
        <v>-2.483856501</v>
      </c>
      <c r="O75" s="5" t="s">
        <v>6724</v>
      </c>
      <c r="P75" s="6" t="e" vm="112">
        <v>#VALUE!</v>
      </c>
      <c r="Q75" s="32" t="s">
        <v>6595</v>
      </c>
      <c r="R75" s="34" t="s">
        <v>6595</v>
      </c>
      <c r="S75" s="32" t="s">
        <v>6595</v>
      </c>
      <c r="T75" s="34" t="s">
        <v>6595</v>
      </c>
      <c r="U75" s="32" t="s">
        <v>6595</v>
      </c>
      <c r="V75" s="34" t="s">
        <v>6595</v>
      </c>
      <c r="W75" s="32" t="s">
        <v>6595</v>
      </c>
      <c r="X75" s="34" t="s">
        <v>6595</v>
      </c>
      <c r="Y75" s="32" t="s">
        <v>6595</v>
      </c>
      <c r="Z75" s="34" t="s">
        <v>6595</v>
      </c>
      <c r="AA75" s="32" t="s">
        <v>6595</v>
      </c>
      <c r="AB75" s="34" t="s">
        <v>6595</v>
      </c>
      <c r="AC75" s="32" t="s">
        <v>6595</v>
      </c>
      <c r="AD75" s="34" t="s">
        <v>6595</v>
      </c>
      <c r="AE75" s="32" t="s">
        <v>6595</v>
      </c>
      <c r="AF75" s="30" t="s">
        <v>6595</v>
      </c>
      <c r="AG75" s="39" t="s">
        <v>6595</v>
      </c>
      <c r="AH75" s="7">
        <f t="shared" si="12"/>
        <v>4.6825647510000001</v>
      </c>
      <c r="AI75" s="6">
        <f t="shared" si="13"/>
        <v>2.195821751</v>
      </c>
      <c r="AJ75" s="39" t="s">
        <v>6595</v>
      </c>
      <c r="AK75" s="38" t="s">
        <v>6645</v>
      </c>
      <c r="AL75" s="38" t="s">
        <v>6632</v>
      </c>
      <c r="AM75" s="36" t="s">
        <v>6595</v>
      </c>
      <c r="AN75" s="39" t="s">
        <v>6595</v>
      </c>
      <c r="AO75" s="5">
        <f t="shared" si="14"/>
        <v>-7.1664212520000001</v>
      </c>
      <c r="AP75" s="6">
        <f t="shared" si="15"/>
        <v>-2.483856501</v>
      </c>
      <c r="AQ75" s="5">
        <f t="shared" si="16"/>
        <v>0.91549126349999987</v>
      </c>
      <c r="AR75" s="6">
        <f t="shared" si="17"/>
        <v>1.2803304875000001</v>
      </c>
    </row>
    <row r="76" spans="1:44" ht="15" customHeight="1" x14ac:dyDescent="0.25">
      <c r="A76" s="68" t="s">
        <v>233</v>
      </c>
      <c r="B76" s="7" t="s">
        <v>2762</v>
      </c>
      <c r="C76" s="7" t="s">
        <v>4229</v>
      </c>
      <c r="D76" s="5">
        <v>3.37514880409999</v>
      </c>
      <c r="E76" s="68">
        <v>5.6757228040999896</v>
      </c>
      <c r="F76" s="68">
        <v>2.3005739999999899</v>
      </c>
      <c r="G76" s="68">
        <v>-4.3873699999999998</v>
      </c>
      <c r="H76" s="6">
        <v>-2.0867960000000001</v>
      </c>
      <c r="I76" s="5">
        <v>-6.732290592</v>
      </c>
      <c r="J76" s="6">
        <v>-2.7023096120000001</v>
      </c>
      <c r="K76" s="5" t="s">
        <v>6725</v>
      </c>
      <c r="L76" s="6" t="e" vm="113">
        <v>#VALUE!</v>
      </c>
      <c r="M76" s="5">
        <v>-6.2390567739999998</v>
      </c>
      <c r="N76" s="6">
        <v>-2.8146110559999999</v>
      </c>
      <c r="O76" s="5" t="s">
        <v>6726</v>
      </c>
      <c r="P76" s="6" t="e" vm="114">
        <v>#VALUE!</v>
      </c>
      <c r="Q76" s="5">
        <v>-6.7694885749999996</v>
      </c>
      <c r="R76" s="6">
        <v>-0.36215650929999998</v>
      </c>
      <c r="S76" s="5" t="s">
        <v>6727</v>
      </c>
      <c r="T76" s="6" t="e" vm="115">
        <v>#VALUE!</v>
      </c>
      <c r="U76" s="69" t="s">
        <v>6595</v>
      </c>
      <c r="V76" s="34" t="s">
        <v>6595</v>
      </c>
      <c r="W76" s="32" t="s">
        <v>6595</v>
      </c>
      <c r="X76" s="34" t="s">
        <v>6595</v>
      </c>
      <c r="Y76" s="32" t="s">
        <v>6595</v>
      </c>
      <c r="Z76" s="34" t="s">
        <v>6595</v>
      </c>
      <c r="AA76" s="32" t="s">
        <v>6595</v>
      </c>
      <c r="AB76" s="34" t="s">
        <v>6595</v>
      </c>
      <c r="AC76" s="32" t="s">
        <v>6595</v>
      </c>
      <c r="AD76" s="34" t="s">
        <v>6595</v>
      </c>
      <c r="AE76" s="32" t="s">
        <v>6595</v>
      </c>
      <c r="AF76" s="30" t="s">
        <v>6595</v>
      </c>
      <c r="AG76" s="39" t="s">
        <v>6595</v>
      </c>
      <c r="AH76" s="7">
        <f t="shared" si="12"/>
        <v>3.4244457179999999</v>
      </c>
      <c r="AI76" s="6">
        <f t="shared" si="13"/>
        <v>1.12387171800001</v>
      </c>
      <c r="AJ76" s="39" t="s">
        <v>6595</v>
      </c>
      <c r="AK76" s="38" t="s">
        <v>6608</v>
      </c>
      <c r="AL76" s="38" t="s">
        <v>6638</v>
      </c>
      <c r="AM76" s="36" t="s">
        <v>6595</v>
      </c>
      <c r="AN76" s="39" t="s">
        <v>6595</v>
      </c>
      <c r="AO76" s="5">
        <f t="shared" si="14"/>
        <v>-6.2390567739999998</v>
      </c>
      <c r="AP76" s="6">
        <f t="shared" si="15"/>
        <v>-2.8146110559999999</v>
      </c>
      <c r="AQ76" s="5">
        <f t="shared" si="16"/>
        <v>0.56333396990001017</v>
      </c>
      <c r="AR76" s="6">
        <f t="shared" si="17"/>
        <v>0.56053774809999002</v>
      </c>
    </row>
    <row r="77" spans="1:44" ht="15" customHeight="1" x14ac:dyDescent="0.25">
      <c r="A77" s="6" t="s">
        <v>93</v>
      </c>
      <c r="B77" s="7" t="s">
        <v>2677</v>
      </c>
      <c r="C77" t="s">
        <v>4147</v>
      </c>
      <c r="D77" s="5">
        <v>3.6752458452000001</v>
      </c>
      <c r="E77">
        <v>5.8257868451999997</v>
      </c>
      <c r="F77">
        <v>2.1505409999999898</v>
      </c>
      <c r="G77">
        <v>-4.6375599999999997</v>
      </c>
      <c r="H77" s="6">
        <v>-2.4870190000000001</v>
      </c>
      <c r="I77" s="5">
        <v>-6.5261098219999996</v>
      </c>
      <c r="J77" s="6">
        <v>-2.9588314699999998</v>
      </c>
      <c r="K77" s="5" t="s">
        <v>6728</v>
      </c>
      <c r="L77" s="6" t="e" vm="116">
        <v>#VALUE!</v>
      </c>
      <c r="M77" s="5">
        <v>-6.8900350719999999</v>
      </c>
      <c r="N77" s="6">
        <v>-3.0970381659999999</v>
      </c>
      <c r="O77" s="5" t="s">
        <v>6729</v>
      </c>
      <c r="P77" s="6" t="e" vm="117">
        <v>#VALUE!</v>
      </c>
      <c r="Q77" s="5">
        <v>-6.3565283839999998</v>
      </c>
      <c r="R77" s="6">
        <v>-3.0943442370000001</v>
      </c>
      <c r="S77" s="5" t="s">
        <v>6730</v>
      </c>
      <c r="T77" s="6" t="e" vm="118">
        <v>#VALUE!</v>
      </c>
      <c r="U77" s="32" t="s">
        <v>6595</v>
      </c>
      <c r="V77" s="34" t="s">
        <v>6595</v>
      </c>
      <c r="W77" s="32" t="s">
        <v>6595</v>
      </c>
      <c r="X77" s="34" t="s">
        <v>6595</v>
      </c>
      <c r="Y77" s="32" t="s">
        <v>6595</v>
      </c>
      <c r="Z77" s="34" t="s">
        <v>6595</v>
      </c>
      <c r="AA77" s="32" t="s">
        <v>6595</v>
      </c>
      <c r="AB77" s="34" t="s">
        <v>6595</v>
      </c>
      <c r="AC77" s="32" t="s">
        <v>6595</v>
      </c>
      <c r="AD77" s="34" t="s">
        <v>6595</v>
      </c>
      <c r="AE77" s="32" t="s">
        <v>6595</v>
      </c>
      <c r="AF77" s="30" t="s">
        <v>6595</v>
      </c>
      <c r="AG77" s="39" t="s">
        <v>6595</v>
      </c>
      <c r="AH77" s="7">
        <f t="shared" si="12"/>
        <v>3.2594902179999998</v>
      </c>
      <c r="AI77" s="6">
        <f t="shared" si="13"/>
        <v>1.10894921800001</v>
      </c>
      <c r="AJ77" s="39" t="s">
        <v>6595</v>
      </c>
      <c r="AK77" s="38" t="s">
        <v>6608</v>
      </c>
      <c r="AL77" s="38" t="s">
        <v>6638</v>
      </c>
      <c r="AM77" s="36" t="s">
        <v>6646</v>
      </c>
      <c r="AN77" s="39" t="s">
        <v>6595</v>
      </c>
      <c r="AO77" s="5">
        <f t="shared" si="14"/>
        <v>-6.3565283839999998</v>
      </c>
      <c r="AP77" s="6">
        <f t="shared" si="15"/>
        <v>-3.0970381659999999</v>
      </c>
      <c r="AQ77" s="5">
        <f t="shared" si="16"/>
        <v>0.53074153880000008</v>
      </c>
      <c r="AR77" s="6">
        <f t="shared" si="17"/>
        <v>0.57820767920000016</v>
      </c>
    </row>
    <row r="78" spans="1:44" ht="15" customHeight="1" x14ac:dyDescent="0.25">
      <c r="A78" s="6" t="s">
        <v>1252</v>
      </c>
      <c r="B78" s="7" t="s">
        <v>1622</v>
      </c>
      <c r="C78" t="s">
        <v>3112</v>
      </c>
      <c r="D78" s="5">
        <v>3.546948209</v>
      </c>
      <c r="E78">
        <v>5.9018092089999996</v>
      </c>
      <c r="F78">
        <v>2.3548610000000001</v>
      </c>
      <c r="G78">
        <v>-2.9391E-2</v>
      </c>
      <c r="H78" s="6">
        <v>2.3254700000000001</v>
      </c>
      <c r="I78" s="5">
        <v>-7.2884643770000004</v>
      </c>
      <c r="J78" s="6">
        <v>-2.4436380529999999</v>
      </c>
      <c r="K78" s="5" t="s">
        <v>6731</v>
      </c>
      <c r="L78" s="6" t="e" vm="119">
        <v>#VALUE!</v>
      </c>
      <c r="M78" s="5">
        <v>-7.8135627430000003</v>
      </c>
      <c r="N78" s="6">
        <v>-1.48895333</v>
      </c>
      <c r="O78" s="5" t="s">
        <v>6732</v>
      </c>
      <c r="P78" s="6" t="e" vm="120">
        <v>#VALUE!</v>
      </c>
      <c r="Q78" s="5">
        <v>-7.1658498130000003</v>
      </c>
      <c r="R78" s="6">
        <v>-2.519857182</v>
      </c>
      <c r="S78" s="5" t="s">
        <v>6681</v>
      </c>
      <c r="T78" s="6" t="e" vm="121">
        <v>#VALUE!</v>
      </c>
      <c r="U78" s="32" t="s">
        <v>6595</v>
      </c>
      <c r="V78" s="34" t="s">
        <v>6595</v>
      </c>
      <c r="W78" s="32" t="s">
        <v>6595</v>
      </c>
      <c r="X78" s="34" t="s">
        <v>6595</v>
      </c>
      <c r="Y78" s="32" t="s">
        <v>6595</v>
      </c>
      <c r="Z78" s="34" t="s">
        <v>6595</v>
      </c>
      <c r="AA78" s="32" t="s">
        <v>6595</v>
      </c>
      <c r="AB78" s="34" t="s">
        <v>6595</v>
      </c>
      <c r="AC78" s="32" t="s">
        <v>6595</v>
      </c>
      <c r="AD78" s="34" t="s">
        <v>6595</v>
      </c>
      <c r="AE78" s="32" t="s">
        <v>6595</v>
      </c>
      <c r="AF78" s="30" t="s">
        <v>6595</v>
      </c>
      <c r="AG78" s="39" t="s">
        <v>6595</v>
      </c>
      <c r="AH78" s="7">
        <f t="shared" si="12"/>
        <v>4.6459926310000004</v>
      </c>
      <c r="AI78" s="6">
        <f t="shared" si="13"/>
        <v>2.2911316310000003</v>
      </c>
      <c r="AJ78" s="39" t="s">
        <v>6595</v>
      </c>
      <c r="AK78" s="38" t="s">
        <v>6607</v>
      </c>
      <c r="AL78" s="38" t="s">
        <v>6647</v>
      </c>
      <c r="AM78" s="36" t="s">
        <v>6595</v>
      </c>
      <c r="AN78" s="39" t="s">
        <v>6595</v>
      </c>
      <c r="AO78" s="5">
        <f t="shared" si="14"/>
        <v>-7.1658498130000003</v>
      </c>
      <c r="AP78" s="6">
        <f t="shared" si="15"/>
        <v>-2.519857182</v>
      </c>
      <c r="AQ78" s="5">
        <f t="shared" si="16"/>
        <v>1.2640406040000007</v>
      </c>
      <c r="AR78" s="6">
        <f t="shared" si="17"/>
        <v>1.027091027</v>
      </c>
    </row>
    <row r="79" spans="1:44" ht="15" customHeight="1" x14ac:dyDescent="0.25">
      <c r="A79" s="6" t="s">
        <v>249</v>
      </c>
      <c r="B79" s="7" t="s">
        <v>1603</v>
      </c>
      <c r="C79" t="s">
        <v>3093</v>
      </c>
      <c r="D79" s="5">
        <v>3.5886632312</v>
      </c>
      <c r="E79">
        <v>5.9829882312000002</v>
      </c>
      <c r="F79">
        <v>2.3943249999999998</v>
      </c>
      <c r="G79">
        <v>-2.5558939999999999</v>
      </c>
      <c r="H79" s="6">
        <v>-0.16156899999999999</v>
      </c>
      <c r="I79" s="5">
        <v>-6.076060494</v>
      </c>
      <c r="J79" s="6">
        <v>-1.2123766709999999</v>
      </c>
      <c r="K79" s="5" t="s">
        <v>6733</v>
      </c>
      <c r="L79" s="6" t="e" vm="122">
        <v>#VALUE!</v>
      </c>
      <c r="M79" s="5">
        <v>-7.210503718</v>
      </c>
      <c r="N79" s="6">
        <v>-2.5511775019999998</v>
      </c>
      <c r="O79" s="5" t="s">
        <v>6669</v>
      </c>
      <c r="P79" s="6" t="e" vm="123">
        <v>#VALUE!</v>
      </c>
      <c r="Q79" s="5">
        <v>-6.7946319080000004</v>
      </c>
      <c r="R79" s="6">
        <v>-1.9337508590000001</v>
      </c>
      <c r="S79" s="5" t="s">
        <v>6587</v>
      </c>
      <c r="T79" s="6" t="e" vm="124">
        <v>#VALUE!</v>
      </c>
      <c r="U79" s="32" t="s">
        <v>6595</v>
      </c>
      <c r="V79" s="34" t="s">
        <v>6595</v>
      </c>
      <c r="W79" s="32" t="s">
        <v>6595</v>
      </c>
      <c r="X79" s="34" t="s">
        <v>6595</v>
      </c>
      <c r="Y79" s="32" t="s">
        <v>6595</v>
      </c>
      <c r="Z79" s="34" t="s">
        <v>6595</v>
      </c>
      <c r="AA79" s="32" t="s">
        <v>6595</v>
      </c>
      <c r="AB79" s="34" t="s">
        <v>6595</v>
      </c>
      <c r="AC79" s="32" t="s">
        <v>6595</v>
      </c>
      <c r="AD79" s="34" t="s">
        <v>6595</v>
      </c>
      <c r="AE79" s="32" t="s">
        <v>6595</v>
      </c>
      <c r="AF79" s="30" t="s">
        <v>6595</v>
      </c>
      <c r="AG79" s="39" t="s">
        <v>6595</v>
      </c>
      <c r="AH79" s="7">
        <f t="shared" si="12"/>
        <v>3.5248829920000002</v>
      </c>
      <c r="AI79" s="6">
        <f t="shared" si="13"/>
        <v>1.1305579920000004</v>
      </c>
      <c r="AJ79" s="39" t="s">
        <v>6595</v>
      </c>
      <c r="AK79" s="38" t="s">
        <v>6608</v>
      </c>
      <c r="AL79" s="38" t="s">
        <v>6638</v>
      </c>
      <c r="AM79" s="36" t="s">
        <v>6635</v>
      </c>
      <c r="AN79" s="39" t="s">
        <v>6595</v>
      </c>
      <c r="AO79" s="5">
        <f t="shared" si="14"/>
        <v>-6.076060494</v>
      </c>
      <c r="AP79" s="6">
        <f t="shared" si="15"/>
        <v>-2.5511775019999998</v>
      </c>
      <c r="AQ79" s="5">
        <f t="shared" si="16"/>
        <v>9.3072262799999805E-2</v>
      </c>
      <c r="AR79" s="6">
        <f t="shared" si="17"/>
        <v>1.0374857292000002</v>
      </c>
    </row>
    <row r="80" spans="1:44" ht="15" customHeight="1" x14ac:dyDescent="0.25">
      <c r="A80" s="6" t="s">
        <v>1455</v>
      </c>
      <c r="B80" s="7" t="s">
        <v>2287</v>
      </c>
      <c r="C80" t="s">
        <v>3771</v>
      </c>
      <c r="D80" s="5">
        <v>3.7250714993999998</v>
      </c>
      <c r="E80">
        <v>6.0285584993999999</v>
      </c>
      <c r="F80">
        <v>2.3034870000000001</v>
      </c>
      <c r="G80">
        <v>-4.0583400000000003</v>
      </c>
      <c r="H80" s="6">
        <v>-1.754853</v>
      </c>
      <c r="I80" s="5">
        <v>-7.3107505120000003</v>
      </c>
      <c r="J80" s="6">
        <v>-2.8085973360000001</v>
      </c>
      <c r="K80" s="5" t="s">
        <v>6734</v>
      </c>
      <c r="L80" s="6" t="e" vm="125">
        <v>#VALUE!</v>
      </c>
      <c r="M80" s="5">
        <v>-7.3988338109000003</v>
      </c>
      <c r="N80" s="6">
        <v>-2.2263006089999999</v>
      </c>
      <c r="O80" s="5" t="s">
        <v>6735</v>
      </c>
      <c r="P80" s="6" t="e" vm="126">
        <v>#VALUE!</v>
      </c>
      <c r="Q80" s="5">
        <v>-6.1246600530000004</v>
      </c>
      <c r="R80" s="6">
        <v>-2.7413579690000001</v>
      </c>
      <c r="S80" s="5" t="s">
        <v>6736</v>
      </c>
      <c r="T80" s="6" t="e" vm="127">
        <v>#VALUE!</v>
      </c>
      <c r="U80" s="32" t="s">
        <v>6595</v>
      </c>
      <c r="V80" s="34" t="s">
        <v>6595</v>
      </c>
      <c r="W80" s="32" t="s">
        <v>6595</v>
      </c>
      <c r="X80" s="34" t="s">
        <v>6595</v>
      </c>
      <c r="Y80" s="32" t="s">
        <v>6595</v>
      </c>
      <c r="Z80" s="34" t="s">
        <v>6595</v>
      </c>
      <c r="AA80" s="32" t="s">
        <v>6595</v>
      </c>
      <c r="AB80" s="34" t="s">
        <v>6595</v>
      </c>
      <c r="AC80" s="32" t="s">
        <v>6595</v>
      </c>
      <c r="AD80" s="34" t="s">
        <v>6595</v>
      </c>
      <c r="AE80" s="32" t="s">
        <v>6595</v>
      </c>
      <c r="AF80" s="30" t="s">
        <v>6595</v>
      </c>
      <c r="AG80" s="39" t="s">
        <v>6595</v>
      </c>
      <c r="AH80" s="7">
        <f t="shared" si="12"/>
        <v>3.3160627170000003</v>
      </c>
      <c r="AI80" s="6">
        <f t="shared" si="13"/>
        <v>1.0125757170000003</v>
      </c>
      <c r="AJ80" s="39" t="s">
        <v>6595</v>
      </c>
      <c r="AK80" s="38" t="s">
        <v>6608</v>
      </c>
      <c r="AL80" s="38" t="s">
        <v>6638</v>
      </c>
      <c r="AM80" s="36" t="s">
        <v>6644</v>
      </c>
      <c r="AN80" s="39" t="s">
        <v>6595</v>
      </c>
      <c r="AO80" s="5">
        <f t="shared" si="14"/>
        <v>-6.1246600530000004</v>
      </c>
      <c r="AP80" s="6">
        <f t="shared" si="15"/>
        <v>-2.8085973360000001</v>
      </c>
      <c r="AQ80" s="5">
        <f t="shared" si="16"/>
        <v>9.61015536000005E-2</v>
      </c>
      <c r="AR80" s="6">
        <f t="shared" si="17"/>
        <v>0.91647416339999976</v>
      </c>
    </row>
    <row r="81" spans="1:44" ht="15" customHeight="1" x14ac:dyDescent="0.25">
      <c r="A81" s="6" t="s">
        <v>513</v>
      </c>
      <c r="B81" s="7" t="s">
        <v>2385</v>
      </c>
      <c r="C81" t="s">
        <v>3866</v>
      </c>
      <c r="D81" s="5">
        <v>3.3297713635999902</v>
      </c>
      <c r="E81">
        <v>5.7003083635999996</v>
      </c>
      <c r="F81">
        <v>2.3705370000000001</v>
      </c>
      <c r="G81">
        <v>-2.3049210000000002</v>
      </c>
      <c r="H81" s="6">
        <v>6.5615999999999994E-2</v>
      </c>
      <c r="I81" s="5">
        <v>-6.8334625740000003</v>
      </c>
      <c r="J81" s="6">
        <v>-1.9553839209999999</v>
      </c>
      <c r="K81" s="5" t="s">
        <v>6737</v>
      </c>
      <c r="L81" s="6" t="e" vm="128">
        <v>#VALUE!</v>
      </c>
      <c r="M81" s="5">
        <v>-7.2122996710000002</v>
      </c>
      <c r="N81" s="6">
        <v>-2.5249185019999998</v>
      </c>
      <c r="O81" s="5" t="s">
        <v>6669</v>
      </c>
      <c r="P81" s="6" t="e" vm="123">
        <v>#VALUE!</v>
      </c>
      <c r="Q81" s="5">
        <v>-5.9499900830000003</v>
      </c>
      <c r="R81" s="6">
        <v>-0.75748371400000003</v>
      </c>
      <c r="S81" s="5" t="s">
        <v>6587</v>
      </c>
      <c r="T81" s="6" t="e" vm="124">
        <v>#VALUE!</v>
      </c>
      <c r="U81" s="32" t="s">
        <v>6595</v>
      </c>
      <c r="V81" s="34" t="s">
        <v>6595</v>
      </c>
      <c r="W81" s="32" t="s">
        <v>6595</v>
      </c>
      <c r="X81" s="34" t="s">
        <v>6595</v>
      </c>
      <c r="Y81" s="32" t="s">
        <v>6595</v>
      </c>
      <c r="Z81" s="34" t="s">
        <v>6595</v>
      </c>
      <c r="AA81" s="32" t="s">
        <v>6595</v>
      </c>
      <c r="AB81" s="34" t="s">
        <v>6595</v>
      </c>
      <c r="AC81" s="32" t="s">
        <v>6595</v>
      </c>
      <c r="AD81" s="34" t="s">
        <v>6595</v>
      </c>
      <c r="AE81" s="32" t="s">
        <v>6595</v>
      </c>
      <c r="AF81" s="30" t="s">
        <v>6595</v>
      </c>
      <c r="AG81" s="39" t="s">
        <v>6595</v>
      </c>
      <c r="AH81" s="7">
        <f t="shared" si="12"/>
        <v>3.4250715810000005</v>
      </c>
      <c r="AI81" s="6">
        <f t="shared" si="13"/>
        <v>1.0545345810000004</v>
      </c>
      <c r="AJ81" s="39" t="s">
        <v>6595</v>
      </c>
      <c r="AK81" s="38" t="s">
        <v>6608</v>
      </c>
      <c r="AL81" s="38" t="s">
        <v>6638</v>
      </c>
      <c r="AM81" s="36" t="s">
        <v>6595</v>
      </c>
      <c r="AN81" s="39" t="s">
        <v>6595</v>
      </c>
      <c r="AO81" s="5">
        <f t="shared" si="14"/>
        <v>-5.9499900830000003</v>
      </c>
      <c r="AP81" s="6">
        <f t="shared" si="15"/>
        <v>-2.5249185019999998</v>
      </c>
      <c r="AQ81" s="5">
        <f t="shared" si="16"/>
        <v>0.24968171940000072</v>
      </c>
      <c r="AR81" s="6">
        <f t="shared" si="17"/>
        <v>0.80485286159999037</v>
      </c>
    </row>
    <row r="82" spans="1:44" ht="15" customHeight="1" x14ac:dyDescent="0.25">
      <c r="A82" s="6" t="s">
        <v>1302</v>
      </c>
      <c r="B82" s="7" t="s">
        <v>2264</v>
      </c>
      <c r="C82" t="s">
        <v>3748</v>
      </c>
      <c r="D82" s="5">
        <v>3.6020399451999898</v>
      </c>
      <c r="E82">
        <v>5.7678559452</v>
      </c>
      <c r="F82">
        <v>2.165816</v>
      </c>
      <c r="G82">
        <v>-4.0155320000000003</v>
      </c>
      <c r="H82" s="6">
        <v>-1.8497159999999999</v>
      </c>
      <c r="I82" s="5">
        <v>-7.3143968397999997</v>
      </c>
      <c r="J82" s="6">
        <v>-2.8549655600000001</v>
      </c>
      <c r="K82" s="5" t="s">
        <v>6738</v>
      </c>
      <c r="L82" s="6" t="e" vm="129">
        <v>#VALUE!</v>
      </c>
      <c r="M82" s="5">
        <v>-6.8044007996999998</v>
      </c>
      <c r="N82" s="6">
        <v>-2.9219328130000002</v>
      </c>
      <c r="O82" s="5" t="s">
        <v>6739</v>
      </c>
      <c r="P82" s="6" t="e" vm="130">
        <v>#VALUE!</v>
      </c>
      <c r="Q82" s="5">
        <v>-6.2648803920000002</v>
      </c>
      <c r="R82" s="6">
        <v>-2.7507186909999999</v>
      </c>
      <c r="S82" s="5" t="s">
        <v>6740</v>
      </c>
      <c r="T82" s="6" t="e" vm="131">
        <v>#VALUE!</v>
      </c>
      <c r="U82" s="32" t="s">
        <v>6595</v>
      </c>
      <c r="V82" s="34" t="s">
        <v>6595</v>
      </c>
      <c r="W82" s="32" t="s">
        <v>6595</v>
      </c>
      <c r="X82" s="34" t="s">
        <v>6595</v>
      </c>
      <c r="Y82" s="32" t="s">
        <v>6595</v>
      </c>
      <c r="Z82" s="34" t="s">
        <v>6595</v>
      </c>
      <c r="AA82" s="32" t="s">
        <v>6595</v>
      </c>
      <c r="AB82" s="34" t="s">
        <v>6595</v>
      </c>
      <c r="AC82" s="32" t="s">
        <v>6595</v>
      </c>
      <c r="AD82" s="34" t="s">
        <v>6595</v>
      </c>
      <c r="AE82" s="32" t="s">
        <v>6595</v>
      </c>
      <c r="AF82" s="30" t="s">
        <v>6595</v>
      </c>
      <c r="AG82" s="39" t="s">
        <v>6595</v>
      </c>
      <c r="AH82" s="7">
        <f t="shared" si="12"/>
        <v>3.3429475790000001</v>
      </c>
      <c r="AI82" s="6">
        <f t="shared" si="13"/>
        <v>1.1771315790000001</v>
      </c>
      <c r="AJ82" s="39" t="s">
        <v>6595</v>
      </c>
      <c r="AK82" s="38" t="s">
        <v>6608</v>
      </c>
      <c r="AL82" s="38" t="s">
        <v>6638</v>
      </c>
      <c r="AM82" s="36" t="s">
        <v>6635</v>
      </c>
      <c r="AN82" s="39" t="s">
        <v>6595</v>
      </c>
      <c r="AO82" s="5">
        <f t="shared" si="14"/>
        <v>-6.2648803920000002</v>
      </c>
      <c r="AP82" s="6">
        <f t="shared" si="15"/>
        <v>-2.9219328130000002</v>
      </c>
      <c r="AQ82" s="5">
        <f t="shared" si="16"/>
        <v>0.49702444680000024</v>
      </c>
      <c r="AR82" s="6">
        <f t="shared" si="17"/>
        <v>0.68010713219998964</v>
      </c>
    </row>
    <row r="83" spans="1:44" ht="15" customHeight="1" x14ac:dyDescent="0.25">
      <c r="A83" s="6" t="s">
        <v>759</v>
      </c>
      <c r="B83" s="7" t="s">
        <v>2468</v>
      </c>
      <c r="C83" t="s">
        <v>3947</v>
      </c>
      <c r="D83" s="5">
        <v>3.6817213013999899</v>
      </c>
      <c r="E83">
        <v>5.7942533013999897</v>
      </c>
      <c r="F83">
        <v>2.1125319999999999</v>
      </c>
      <c r="G83">
        <v>-4.4043359999999998</v>
      </c>
      <c r="H83" s="6">
        <v>-2.291804</v>
      </c>
      <c r="I83" s="5">
        <v>-7.1293593270000004</v>
      </c>
      <c r="J83" s="6">
        <v>-3.1071335950000001</v>
      </c>
      <c r="K83" s="5" t="s">
        <v>6741</v>
      </c>
      <c r="L83" s="6" t="e" vm="132">
        <v>#VALUE!</v>
      </c>
      <c r="M83" s="5">
        <v>-6.5785189769999999</v>
      </c>
      <c r="N83" s="6">
        <v>-2.9786957919999999</v>
      </c>
      <c r="O83" s="5" t="s">
        <v>6742</v>
      </c>
      <c r="P83" s="6" t="e" vm="133">
        <v>#VALUE!</v>
      </c>
      <c r="Q83" s="5">
        <v>-6.1988383259999997</v>
      </c>
      <c r="R83" s="6">
        <v>-2.417787224</v>
      </c>
      <c r="S83" s="5" t="s">
        <v>6743</v>
      </c>
      <c r="T83" s="6" t="e" vm="134">
        <v>#VALUE!</v>
      </c>
      <c r="U83" s="32" t="s">
        <v>6595</v>
      </c>
      <c r="V83" s="34" t="s">
        <v>6595</v>
      </c>
      <c r="W83" s="32" t="s">
        <v>6595</v>
      </c>
      <c r="X83" s="34" t="s">
        <v>6595</v>
      </c>
      <c r="Y83" s="32" t="s">
        <v>6595</v>
      </c>
      <c r="Z83" s="34" t="s">
        <v>6595</v>
      </c>
      <c r="AA83" s="32" t="s">
        <v>6595</v>
      </c>
      <c r="AB83" s="34" t="s">
        <v>6595</v>
      </c>
      <c r="AC83" s="32" t="s">
        <v>6595</v>
      </c>
      <c r="AD83" s="34" t="s">
        <v>6595</v>
      </c>
      <c r="AE83" s="32" t="s">
        <v>6595</v>
      </c>
      <c r="AF83" s="30" t="s">
        <v>6595</v>
      </c>
      <c r="AG83" s="39" t="s">
        <v>6595</v>
      </c>
      <c r="AH83" s="7">
        <f t="shared" si="12"/>
        <v>3.0917047309999997</v>
      </c>
      <c r="AI83" s="6">
        <f t="shared" si="13"/>
        <v>0.9791727309999998</v>
      </c>
      <c r="AJ83" s="39" t="s">
        <v>6595</v>
      </c>
      <c r="AK83" s="38" t="s">
        <v>6608</v>
      </c>
      <c r="AL83" s="38" t="s">
        <v>6638</v>
      </c>
      <c r="AM83" s="36" t="s">
        <v>6595</v>
      </c>
      <c r="AN83" s="39" t="s">
        <v>6595</v>
      </c>
      <c r="AO83" s="5">
        <f t="shared" si="14"/>
        <v>-6.1988383259999997</v>
      </c>
      <c r="AP83" s="6">
        <f t="shared" si="15"/>
        <v>-3.1071335950000001</v>
      </c>
      <c r="AQ83" s="5">
        <f t="shared" si="16"/>
        <v>0.40458502460001</v>
      </c>
      <c r="AR83" s="6">
        <f t="shared" si="17"/>
        <v>0.57458770639998979</v>
      </c>
    </row>
    <row r="84" spans="1:44" ht="15" customHeight="1" x14ac:dyDescent="0.25">
      <c r="A84" s="6" t="s">
        <v>4865</v>
      </c>
      <c r="B84" s="7" t="s">
        <v>5631</v>
      </c>
      <c r="C84" t="s">
        <v>5632</v>
      </c>
      <c r="D84" s="5">
        <v>3.7394836419000002</v>
      </c>
      <c r="E84">
        <v>5.9074016418999999</v>
      </c>
      <c r="F84">
        <v>2.1679179999999998</v>
      </c>
      <c r="G84">
        <v>-2.8526889999999998</v>
      </c>
      <c r="H84" s="6">
        <v>-0.68477100000000002</v>
      </c>
      <c r="I84" s="5">
        <v>-6.1906476953</v>
      </c>
      <c r="J84" s="6">
        <v>-2.2671449190000001</v>
      </c>
      <c r="K84" s="5" t="s">
        <v>6744</v>
      </c>
      <c r="L84" s="6" t="e" vm="135">
        <v>#VALUE!</v>
      </c>
      <c r="M84" s="5">
        <v>-6.1299662755000002</v>
      </c>
      <c r="N84" s="6">
        <v>-2.7913997321999999</v>
      </c>
      <c r="O84" s="5" t="s">
        <v>6697</v>
      </c>
      <c r="P84" s="6" t="e" vm="136">
        <v>#VALUE!</v>
      </c>
      <c r="Q84" s="5">
        <v>-6.7509031889999997</v>
      </c>
      <c r="R84" s="6">
        <v>-2.5640212822000001</v>
      </c>
      <c r="S84" s="5" t="s">
        <v>6745</v>
      </c>
      <c r="T84" s="6" t="e" vm="137">
        <v>#VALUE!</v>
      </c>
      <c r="U84" s="32" t="s">
        <v>6595</v>
      </c>
      <c r="V84" s="34" t="s">
        <v>6595</v>
      </c>
      <c r="W84" s="32" t="s">
        <v>6595</v>
      </c>
      <c r="X84" s="34" t="s">
        <v>6595</v>
      </c>
      <c r="Y84" s="32" t="s">
        <v>6595</v>
      </c>
      <c r="Z84" s="34" t="s">
        <v>6595</v>
      </c>
      <c r="AA84" s="32" t="s">
        <v>6595</v>
      </c>
      <c r="AB84" s="34" t="s">
        <v>6595</v>
      </c>
      <c r="AC84" s="32" t="s">
        <v>6595</v>
      </c>
      <c r="AD84" s="34" t="s">
        <v>6595</v>
      </c>
      <c r="AE84" s="32" t="s">
        <v>6595</v>
      </c>
      <c r="AF84" s="30" t="s">
        <v>6595</v>
      </c>
      <c r="AG84" s="39" t="s">
        <v>6595</v>
      </c>
      <c r="AH84" s="7">
        <f t="shared" si="12"/>
        <v>3.3385665433000002</v>
      </c>
      <c r="AI84" s="6">
        <f t="shared" si="13"/>
        <v>1.1706485433000005</v>
      </c>
      <c r="AJ84" s="39" t="s">
        <v>6595</v>
      </c>
      <c r="AK84" s="38" t="s">
        <v>6608</v>
      </c>
      <c r="AL84" s="38" t="s">
        <v>6638</v>
      </c>
      <c r="AM84" s="36" t="s">
        <v>6595</v>
      </c>
      <c r="AN84" s="39" t="s">
        <v>6595</v>
      </c>
      <c r="AO84" s="5">
        <f t="shared" si="14"/>
        <v>-6.1299662755000002</v>
      </c>
      <c r="AP84" s="6">
        <f t="shared" si="15"/>
        <v>-2.7913997321999999</v>
      </c>
      <c r="AQ84" s="5">
        <f t="shared" si="16"/>
        <v>0.22256463360000023</v>
      </c>
      <c r="AR84" s="6">
        <f t="shared" si="17"/>
        <v>0.94808390970000023</v>
      </c>
    </row>
    <row r="85" spans="1:44" ht="15" customHeight="1" x14ac:dyDescent="0.25">
      <c r="A85" s="6" t="s">
        <v>1266</v>
      </c>
      <c r="B85" s="7" t="s">
        <v>1757</v>
      </c>
      <c r="C85" t="s">
        <v>3246</v>
      </c>
      <c r="D85" s="5">
        <v>3.3532240364999999</v>
      </c>
      <c r="E85">
        <v>5.7311320365</v>
      </c>
      <c r="F85">
        <v>2.3779080000000001</v>
      </c>
      <c r="G85">
        <v>-3.8105880000000001</v>
      </c>
      <c r="H85" s="6">
        <v>-1.43268</v>
      </c>
      <c r="I85" s="5">
        <v>-6.876266105</v>
      </c>
      <c r="J85" s="6">
        <v>-1.898131137</v>
      </c>
      <c r="K85" s="5" t="s">
        <v>6746</v>
      </c>
      <c r="L85" s="6" t="e" vm="138">
        <v>#VALUE!</v>
      </c>
      <c r="M85" s="5">
        <v>-6.230430761</v>
      </c>
      <c r="N85" s="6">
        <v>-2.4837476550000002</v>
      </c>
      <c r="O85" s="5" t="s">
        <v>6747</v>
      </c>
      <c r="P85" s="6" t="e" vm="139">
        <v>#VALUE!</v>
      </c>
      <c r="Q85" s="5">
        <v>-6.7783322799999999</v>
      </c>
      <c r="R85" s="6">
        <v>-2.5666335760000001</v>
      </c>
      <c r="S85" s="5" t="s">
        <v>6745</v>
      </c>
      <c r="T85" s="6" t="e" vm="137">
        <v>#VALUE!</v>
      </c>
      <c r="U85" s="32" t="s">
        <v>6595</v>
      </c>
      <c r="V85" s="34" t="s">
        <v>6595</v>
      </c>
      <c r="W85" s="32" t="s">
        <v>6595</v>
      </c>
      <c r="X85" s="34" t="s">
        <v>6595</v>
      </c>
      <c r="Y85" s="32" t="s">
        <v>6595</v>
      </c>
      <c r="Z85" s="34" t="s">
        <v>6595</v>
      </c>
      <c r="AA85" s="32" t="s">
        <v>6595</v>
      </c>
      <c r="AB85" s="34" t="s">
        <v>6595</v>
      </c>
      <c r="AC85" s="32" t="s">
        <v>6595</v>
      </c>
      <c r="AD85" s="34" t="s">
        <v>6595</v>
      </c>
      <c r="AE85" s="32" t="s">
        <v>6595</v>
      </c>
      <c r="AF85" s="30" t="s">
        <v>6595</v>
      </c>
      <c r="AG85" s="39" t="s">
        <v>6595</v>
      </c>
      <c r="AH85" s="7">
        <f t="shared" si="12"/>
        <v>3.663797185</v>
      </c>
      <c r="AI85" s="6">
        <f t="shared" si="13"/>
        <v>1.2858891849999998</v>
      </c>
      <c r="AJ85" s="39" t="s">
        <v>6595</v>
      </c>
      <c r="AK85" s="38" t="s">
        <v>6608</v>
      </c>
      <c r="AL85" s="38" t="s">
        <v>6638</v>
      </c>
      <c r="AM85" s="36" t="s">
        <v>6644</v>
      </c>
      <c r="AN85" s="39" t="s">
        <v>6595</v>
      </c>
      <c r="AO85" s="5">
        <f t="shared" si="14"/>
        <v>-6.230430761</v>
      </c>
      <c r="AP85" s="6">
        <f t="shared" si="15"/>
        <v>-2.5666335760000001</v>
      </c>
      <c r="AQ85" s="5">
        <f t="shared" si="16"/>
        <v>0.49929872450000001</v>
      </c>
      <c r="AR85" s="6">
        <f t="shared" si="17"/>
        <v>0.78659046049999981</v>
      </c>
    </row>
    <row r="86" spans="1:44" ht="15" customHeight="1" x14ac:dyDescent="0.25">
      <c r="A86" s="6" t="s">
        <v>4617</v>
      </c>
      <c r="B86" s="7" t="s">
        <v>4720</v>
      </c>
      <c r="C86" t="s">
        <v>5398</v>
      </c>
      <c r="D86" s="5">
        <v>3.7521561484000001</v>
      </c>
      <c r="E86">
        <v>5.8359981483999999</v>
      </c>
      <c r="F86">
        <v>2.08384199999999</v>
      </c>
      <c r="G86">
        <v>-3.736869</v>
      </c>
      <c r="H86" s="6">
        <v>-1.653027</v>
      </c>
      <c r="I86" s="5">
        <v>-6.1912191349999999</v>
      </c>
      <c r="J86" s="6">
        <v>-2.8860954009999999</v>
      </c>
      <c r="K86" s="5" t="s">
        <v>6748</v>
      </c>
      <c r="L86" s="6" t="e" vm="140">
        <v>#VALUE!</v>
      </c>
      <c r="M86" s="5">
        <v>-5.9704258430000001</v>
      </c>
      <c r="N86" s="6">
        <v>-2.6881868959999999</v>
      </c>
      <c r="O86" s="5" t="s">
        <v>6749</v>
      </c>
      <c r="P86" s="6" t="e" vm="141">
        <v>#VALUE!</v>
      </c>
      <c r="Q86" s="5">
        <v>-6.0052020109999997</v>
      </c>
      <c r="R86" s="6">
        <v>-2.7421470999999999</v>
      </c>
      <c r="S86" s="5" t="s">
        <v>6750</v>
      </c>
      <c r="T86" s="6" t="e" vm="142">
        <v>#VALUE!</v>
      </c>
      <c r="U86" s="32" t="s">
        <v>6595</v>
      </c>
      <c r="V86" s="34" t="s">
        <v>6595</v>
      </c>
      <c r="W86" s="32" t="s">
        <v>6595</v>
      </c>
      <c r="X86" s="34" t="s">
        <v>6595</v>
      </c>
      <c r="Y86" s="32" t="s">
        <v>6595</v>
      </c>
      <c r="Z86" s="34" t="s">
        <v>6595</v>
      </c>
      <c r="AA86" s="32" t="s">
        <v>6595</v>
      </c>
      <c r="AB86" s="34" t="s">
        <v>6595</v>
      </c>
      <c r="AC86" s="32" t="s">
        <v>6595</v>
      </c>
      <c r="AD86" s="34" t="s">
        <v>6595</v>
      </c>
      <c r="AE86" s="32" t="s">
        <v>6595</v>
      </c>
      <c r="AF86" s="30" t="s">
        <v>6595</v>
      </c>
      <c r="AG86" s="39" t="s">
        <v>6595</v>
      </c>
      <c r="AH86" s="7">
        <f t="shared" si="12"/>
        <v>3.0843304420000002</v>
      </c>
      <c r="AI86" s="6">
        <f t="shared" si="13"/>
        <v>1.0004884420000102</v>
      </c>
      <c r="AJ86" s="39" t="s">
        <v>6595</v>
      </c>
      <c r="AK86" s="38" t="s">
        <v>6608</v>
      </c>
      <c r="AL86" s="38" t="s">
        <v>6638</v>
      </c>
      <c r="AM86" s="36" t="s">
        <v>6635</v>
      </c>
      <c r="AN86" s="39" t="s">
        <v>6595</v>
      </c>
      <c r="AO86" s="5">
        <f t="shared" si="14"/>
        <v>-5.9704258430000001</v>
      </c>
      <c r="AP86" s="6">
        <f t="shared" si="15"/>
        <v>-2.8860954009999999</v>
      </c>
      <c r="AQ86" s="5">
        <f t="shared" si="16"/>
        <v>0.13442769460000026</v>
      </c>
      <c r="AR86" s="6">
        <f t="shared" si="17"/>
        <v>0.86606074740000016</v>
      </c>
    </row>
    <row r="87" spans="1:44" ht="15" customHeight="1" x14ac:dyDescent="0.25">
      <c r="A87" s="6" t="s">
        <v>47</v>
      </c>
      <c r="B87" s="7" t="s">
        <v>2134</v>
      </c>
      <c r="C87" t="s">
        <v>3621</v>
      </c>
      <c r="D87" s="5">
        <v>3.7634727263999999</v>
      </c>
      <c r="E87">
        <v>6.0363697264000002</v>
      </c>
      <c r="F87">
        <v>2.2728969999999999</v>
      </c>
      <c r="G87">
        <v>-3.9431989999999999</v>
      </c>
      <c r="H87" s="6">
        <v>-1.670302</v>
      </c>
      <c r="I87" s="5">
        <v>-7.3948337349999997</v>
      </c>
      <c r="J87" s="6">
        <v>-2.2221644770000002</v>
      </c>
      <c r="K87" s="5" t="s">
        <v>6735</v>
      </c>
      <c r="L87" s="6" t="e" vm="143">
        <v>#VALUE!</v>
      </c>
      <c r="M87" s="5">
        <v>-6.025909886</v>
      </c>
      <c r="N87" s="6">
        <v>-2.51438769</v>
      </c>
      <c r="O87" s="5" t="s">
        <v>6751</v>
      </c>
      <c r="P87" s="6" t="e" vm="144">
        <v>#VALUE!</v>
      </c>
      <c r="Q87" s="5">
        <v>-7.2631577749999998</v>
      </c>
      <c r="R87" s="6">
        <v>-2.7589093220000001</v>
      </c>
      <c r="S87" s="5" t="s">
        <v>6736</v>
      </c>
      <c r="T87" s="6" t="e" vm="127">
        <v>#VALUE!</v>
      </c>
      <c r="U87" s="32" t="s">
        <v>6595</v>
      </c>
      <c r="V87" s="34" t="s">
        <v>6595</v>
      </c>
      <c r="W87" s="32" t="s">
        <v>6595</v>
      </c>
      <c r="X87" s="34" t="s">
        <v>6595</v>
      </c>
      <c r="Y87" s="32" t="s">
        <v>6595</v>
      </c>
      <c r="Z87" s="34" t="s">
        <v>6595</v>
      </c>
      <c r="AA87" s="32" t="s">
        <v>6595</v>
      </c>
      <c r="AB87" s="34" t="s">
        <v>6595</v>
      </c>
      <c r="AC87" s="32" t="s">
        <v>6595</v>
      </c>
      <c r="AD87" s="34" t="s">
        <v>6595</v>
      </c>
      <c r="AE87" s="32" t="s">
        <v>6595</v>
      </c>
      <c r="AF87" s="30" t="s">
        <v>6595</v>
      </c>
      <c r="AG87" s="39" t="s">
        <v>6595</v>
      </c>
      <c r="AH87" s="7">
        <f t="shared" si="12"/>
        <v>3.2670005639999999</v>
      </c>
      <c r="AI87" s="6">
        <f t="shared" si="13"/>
        <v>0.994103564</v>
      </c>
      <c r="AJ87" s="39" t="s">
        <v>6595</v>
      </c>
      <c r="AK87" s="38" t="s">
        <v>6608</v>
      </c>
      <c r="AL87" s="38" t="s">
        <v>6638</v>
      </c>
      <c r="AM87" s="36" t="s">
        <v>6644</v>
      </c>
      <c r="AN87" s="39" t="s">
        <v>6595</v>
      </c>
      <c r="AO87" s="5">
        <f t="shared" si="14"/>
        <v>-6.025909886</v>
      </c>
      <c r="AP87" s="6">
        <f t="shared" si="15"/>
        <v>-2.7589093220000001</v>
      </c>
      <c r="AQ87" s="5">
        <f t="shared" si="16"/>
        <v>1.0459840400000253E-2</v>
      </c>
      <c r="AR87" s="6">
        <f t="shared" si="17"/>
        <v>1.0045634043999998</v>
      </c>
    </row>
    <row r="88" spans="1:44" ht="15" customHeight="1" x14ac:dyDescent="0.25">
      <c r="A88" s="6" t="s">
        <v>432</v>
      </c>
      <c r="B88" s="7" t="s">
        <v>1552</v>
      </c>
      <c r="C88" t="s">
        <v>3041</v>
      </c>
      <c r="D88" s="5">
        <v>3.5374118233999998</v>
      </c>
      <c r="E88">
        <v>5.8988168233999998</v>
      </c>
      <c r="F88">
        <v>2.361405</v>
      </c>
      <c r="G88">
        <v>-2.9738440000000002</v>
      </c>
      <c r="H88" s="6">
        <v>-0.61243899999999996</v>
      </c>
      <c r="I88" s="5">
        <v>-7.0297383949999999</v>
      </c>
      <c r="J88" s="6">
        <v>-1.820633073</v>
      </c>
      <c r="K88" s="5" t="s">
        <v>6752</v>
      </c>
      <c r="L88" s="6" t="e" vm="145">
        <v>#VALUE!</v>
      </c>
      <c r="M88" s="5">
        <v>-6.0287126598</v>
      </c>
      <c r="N88" s="6">
        <v>-2.7334666639999998</v>
      </c>
      <c r="O88" s="5" t="s">
        <v>6753</v>
      </c>
      <c r="P88" s="6" t="e" vm="146">
        <v>#VALUE!</v>
      </c>
      <c r="Q88" s="5">
        <v>-6.1895048170000004</v>
      </c>
      <c r="R88" s="6">
        <v>-2.3675821930000001</v>
      </c>
      <c r="S88" s="5" t="s">
        <v>6742</v>
      </c>
      <c r="T88" s="6" t="e" vm="147">
        <v>#VALUE!</v>
      </c>
      <c r="U88" s="32" t="s">
        <v>6595</v>
      </c>
      <c r="V88" s="34" t="s">
        <v>6595</v>
      </c>
      <c r="W88" s="32" t="s">
        <v>6595</v>
      </c>
      <c r="X88" s="34" t="s">
        <v>6595</v>
      </c>
      <c r="Y88" s="32" t="s">
        <v>6595</v>
      </c>
      <c r="Z88" s="34" t="s">
        <v>6595</v>
      </c>
      <c r="AA88" s="32" t="s">
        <v>6595</v>
      </c>
      <c r="AB88" s="34" t="s">
        <v>6595</v>
      </c>
      <c r="AC88" s="32" t="s">
        <v>6595</v>
      </c>
      <c r="AD88" s="34" t="s">
        <v>6595</v>
      </c>
      <c r="AE88" s="32" t="s">
        <v>6595</v>
      </c>
      <c r="AF88" s="30" t="s">
        <v>6595</v>
      </c>
      <c r="AG88" s="39" t="s">
        <v>6595</v>
      </c>
      <c r="AH88" s="7">
        <f t="shared" si="12"/>
        <v>3.2952459958000002</v>
      </c>
      <c r="AI88" s="6">
        <f t="shared" si="13"/>
        <v>0.93384099580000024</v>
      </c>
      <c r="AJ88" s="39" t="s">
        <v>6595</v>
      </c>
      <c r="AK88" s="38" t="s">
        <v>6608</v>
      </c>
      <c r="AL88" s="38" t="s">
        <v>6638</v>
      </c>
      <c r="AM88" s="36" t="s">
        <v>6595</v>
      </c>
      <c r="AN88" s="39" t="s">
        <v>6595</v>
      </c>
      <c r="AO88" s="5">
        <f t="shared" si="14"/>
        <v>-6.0287126598</v>
      </c>
      <c r="AP88" s="6">
        <f t="shared" si="15"/>
        <v>-2.7334666639999998</v>
      </c>
      <c r="AQ88" s="5">
        <f t="shared" si="16"/>
        <v>0.12989583640000024</v>
      </c>
      <c r="AR88" s="6">
        <f t="shared" si="17"/>
        <v>0.8039451594</v>
      </c>
    </row>
    <row r="89" spans="1:44" ht="15" customHeight="1" x14ac:dyDescent="0.25">
      <c r="A89" s="6" t="s">
        <v>150</v>
      </c>
      <c r="B89" s="7" t="s">
        <v>2159</v>
      </c>
      <c r="C89" t="s">
        <v>3646</v>
      </c>
      <c r="D89" s="5">
        <v>3.5309516315999998</v>
      </c>
      <c r="E89">
        <v>5.8613086316</v>
      </c>
      <c r="F89">
        <v>2.3303569999999998</v>
      </c>
      <c r="G89">
        <v>-4.7118200000000003</v>
      </c>
      <c r="H89" s="6">
        <v>-2.3814630000000001</v>
      </c>
      <c r="I89" s="5">
        <v>-6.0199778007999996</v>
      </c>
      <c r="J89" s="6">
        <v>-1.9357100789999999</v>
      </c>
      <c r="K89" s="5" t="s">
        <v>6754</v>
      </c>
      <c r="L89" s="6" t="e" vm="148">
        <v>#VALUE!</v>
      </c>
      <c r="M89" s="5">
        <v>-6.235655349</v>
      </c>
      <c r="N89" s="6">
        <v>-2.8139851930000002</v>
      </c>
      <c r="O89" s="5" t="s">
        <v>6726</v>
      </c>
      <c r="P89" s="6" t="e" vm="149">
        <v>#VALUE!</v>
      </c>
      <c r="Q89" s="5">
        <v>-6.7263312959999997</v>
      </c>
      <c r="R89" s="6">
        <v>-2.7044321010000001</v>
      </c>
      <c r="S89" s="5" t="s">
        <v>6727</v>
      </c>
      <c r="T89" s="6" t="e" vm="150">
        <v>#VALUE!</v>
      </c>
      <c r="U89" s="32" t="s">
        <v>6595</v>
      </c>
      <c r="V89" s="34" t="s">
        <v>6595</v>
      </c>
      <c r="W89" s="32" t="s">
        <v>6595</v>
      </c>
      <c r="X89" s="34" t="s">
        <v>6595</v>
      </c>
      <c r="Y89" s="32" t="s">
        <v>6595</v>
      </c>
      <c r="Z89" s="34" t="s">
        <v>6595</v>
      </c>
      <c r="AA89" s="32" t="s">
        <v>6595</v>
      </c>
      <c r="AB89" s="34" t="s">
        <v>6595</v>
      </c>
      <c r="AC89" s="32" t="s">
        <v>6595</v>
      </c>
      <c r="AD89" s="34" t="s">
        <v>6595</v>
      </c>
      <c r="AE89" s="32" t="s">
        <v>6595</v>
      </c>
      <c r="AF89" s="30" t="s">
        <v>6595</v>
      </c>
      <c r="AG89" s="39" t="s">
        <v>6595</v>
      </c>
      <c r="AH89" s="7">
        <f t="shared" si="12"/>
        <v>3.2059926077999994</v>
      </c>
      <c r="AI89" s="6">
        <f t="shared" si="13"/>
        <v>0.8756356077999996</v>
      </c>
      <c r="AJ89" s="39" t="s">
        <v>6595</v>
      </c>
      <c r="AK89" s="38" t="s">
        <v>6608</v>
      </c>
      <c r="AL89" s="38" t="s">
        <v>6638</v>
      </c>
      <c r="AM89" s="36" t="s">
        <v>6595</v>
      </c>
      <c r="AN89" s="39" t="s">
        <v>6595</v>
      </c>
      <c r="AO89" s="5">
        <f t="shared" si="14"/>
        <v>-6.0199778007999996</v>
      </c>
      <c r="AP89" s="6">
        <f t="shared" si="15"/>
        <v>-2.8139851930000002</v>
      </c>
      <c r="AQ89" s="5">
        <f t="shared" si="16"/>
        <v>0.15866916919999952</v>
      </c>
      <c r="AR89" s="6">
        <f t="shared" si="17"/>
        <v>0.71696643859999964</v>
      </c>
    </row>
    <row r="90" spans="1:44" ht="15" customHeight="1" x14ac:dyDescent="0.25">
      <c r="A90" s="6" t="s">
        <v>13</v>
      </c>
      <c r="B90" s="7" t="s">
        <v>1768</v>
      </c>
      <c r="C90" t="s">
        <v>3257</v>
      </c>
      <c r="D90" s="5">
        <v>3.7373134489000002</v>
      </c>
      <c r="E90">
        <v>5.9639144488999998</v>
      </c>
      <c r="F90">
        <v>2.2266010000000001</v>
      </c>
      <c r="G90">
        <v>-3.4741240000000002</v>
      </c>
      <c r="H90" s="6">
        <v>-1.2475229999999999</v>
      </c>
      <c r="I90" s="5">
        <v>-6.399467971</v>
      </c>
      <c r="J90" s="6">
        <v>-3.1620189870000002</v>
      </c>
      <c r="K90" s="5" t="s">
        <v>6755</v>
      </c>
      <c r="L90" s="6" t="e" vm="151">
        <v>#VALUE!</v>
      </c>
      <c r="M90" s="5">
        <v>-6.2108657648000003</v>
      </c>
      <c r="N90" s="6">
        <v>-2.9770631075999998</v>
      </c>
      <c r="O90" s="5" t="s">
        <v>6756</v>
      </c>
      <c r="P90" s="6" t="e" vm="152">
        <v>#VALUE!</v>
      </c>
      <c r="Q90" s="5">
        <v>-6.0975847106999996</v>
      </c>
      <c r="R90" s="6">
        <v>-2.718690874</v>
      </c>
      <c r="S90" s="5" t="s">
        <v>6757</v>
      </c>
      <c r="T90" s="6" t="e" vm="153">
        <v>#VALUE!</v>
      </c>
      <c r="U90" s="32" t="s">
        <v>6595</v>
      </c>
      <c r="V90" s="34" t="s">
        <v>6595</v>
      </c>
      <c r="W90" s="32" t="s">
        <v>6595</v>
      </c>
      <c r="X90" s="34" t="s">
        <v>6595</v>
      </c>
      <c r="Y90" s="32" t="s">
        <v>6595</v>
      </c>
      <c r="Z90" s="34" t="s">
        <v>6595</v>
      </c>
      <c r="AA90" s="32" t="s">
        <v>6595</v>
      </c>
      <c r="AB90" s="34" t="s">
        <v>6595</v>
      </c>
      <c r="AC90" s="32" t="s">
        <v>6595</v>
      </c>
      <c r="AD90" s="34" t="s">
        <v>6595</v>
      </c>
      <c r="AE90" s="32" t="s">
        <v>6595</v>
      </c>
      <c r="AF90" s="30" t="s">
        <v>6595</v>
      </c>
      <c r="AG90" s="39" t="s">
        <v>6595</v>
      </c>
      <c r="AH90" s="7">
        <f t="shared" si="12"/>
        <v>2.9355657236999995</v>
      </c>
      <c r="AI90" s="6">
        <f t="shared" si="13"/>
        <v>0.70896472369999941</v>
      </c>
      <c r="AJ90" s="39" t="s">
        <v>6595</v>
      </c>
      <c r="AK90" s="38" t="s">
        <v>6608</v>
      </c>
      <c r="AL90" s="38" t="s">
        <v>6638</v>
      </c>
      <c r="AM90" s="36" t="s">
        <v>6634</v>
      </c>
      <c r="AN90" s="39" t="s">
        <v>6595</v>
      </c>
      <c r="AO90" s="5">
        <f t="shared" si="14"/>
        <v>-6.0975847106999996</v>
      </c>
      <c r="AP90" s="6">
        <f t="shared" si="15"/>
        <v>-3.1620189870000002</v>
      </c>
      <c r="AQ90" s="5">
        <f t="shared" si="16"/>
        <v>0.13367026179999986</v>
      </c>
      <c r="AR90" s="6">
        <f t="shared" si="17"/>
        <v>0.5752944619</v>
      </c>
    </row>
    <row r="91" spans="1:44" ht="15" customHeight="1" x14ac:dyDescent="0.25">
      <c r="A91" s="6" t="s">
        <v>330</v>
      </c>
      <c r="B91" s="7" t="s">
        <v>2390</v>
      </c>
      <c r="C91" t="s">
        <v>3871</v>
      </c>
      <c r="D91" s="5">
        <v>3.5829818766999999</v>
      </c>
      <c r="E91">
        <v>5.9850388767</v>
      </c>
      <c r="F91">
        <v>2.4020570000000001</v>
      </c>
      <c r="G91">
        <v>-1.6755599999999999</v>
      </c>
      <c r="H91" s="6">
        <v>0.72649699999999995</v>
      </c>
      <c r="I91" s="5">
        <v>-6.7599917965999996</v>
      </c>
      <c r="J91" s="6">
        <v>-2.7276434244000001</v>
      </c>
      <c r="K91" s="5" t="s">
        <v>6758</v>
      </c>
      <c r="L91" s="6" t="e" vm="154">
        <v>#VALUE!</v>
      </c>
      <c r="M91" s="5">
        <v>-6.6074719049999997</v>
      </c>
      <c r="N91" s="6">
        <v>-2.9384773439999998</v>
      </c>
      <c r="O91" s="5" t="s">
        <v>6759</v>
      </c>
      <c r="P91" s="6" t="e" vm="155">
        <v>#VALUE!</v>
      </c>
      <c r="Q91" s="5">
        <v>-6.148497238</v>
      </c>
      <c r="R91" s="6">
        <v>-3.0824528560000002</v>
      </c>
      <c r="S91" s="5" t="s">
        <v>6760</v>
      </c>
      <c r="T91" s="6" t="e" vm="156">
        <v>#VALUE!</v>
      </c>
      <c r="U91" s="32" t="s">
        <v>6595</v>
      </c>
      <c r="V91" s="34" t="s">
        <v>6595</v>
      </c>
      <c r="W91" s="32" t="s">
        <v>6595</v>
      </c>
      <c r="X91" s="34" t="s">
        <v>6595</v>
      </c>
      <c r="Y91" s="32" t="s">
        <v>6595</v>
      </c>
      <c r="Z91" s="34" t="s">
        <v>6595</v>
      </c>
      <c r="AA91" s="32" t="s">
        <v>6595</v>
      </c>
      <c r="AB91" s="34" t="s">
        <v>6595</v>
      </c>
      <c r="AC91" s="32" t="s">
        <v>6595</v>
      </c>
      <c r="AD91" s="34" t="s">
        <v>6595</v>
      </c>
      <c r="AE91" s="32" t="s">
        <v>6595</v>
      </c>
      <c r="AF91" s="30" t="s">
        <v>6595</v>
      </c>
      <c r="AG91" s="39" t="s">
        <v>6595</v>
      </c>
      <c r="AH91" s="7">
        <f t="shared" si="12"/>
        <v>3.0660443819999998</v>
      </c>
      <c r="AI91" s="6">
        <f t="shared" si="13"/>
        <v>0.66398738199999974</v>
      </c>
      <c r="AJ91" s="39" t="s">
        <v>6595</v>
      </c>
      <c r="AK91" s="38" t="s">
        <v>6608</v>
      </c>
      <c r="AL91" s="38" t="s">
        <v>6638</v>
      </c>
      <c r="AM91" s="36" t="s">
        <v>6633</v>
      </c>
      <c r="AN91" s="39" t="s">
        <v>6595</v>
      </c>
      <c r="AO91" s="5">
        <f t="shared" si="14"/>
        <v>-6.148497238</v>
      </c>
      <c r="AP91" s="6">
        <f t="shared" si="15"/>
        <v>-3.0824528560000002</v>
      </c>
      <c r="AQ91" s="5">
        <f t="shared" si="16"/>
        <v>0.16345836130000002</v>
      </c>
      <c r="AR91" s="6">
        <f t="shared" si="17"/>
        <v>0.50052902069999972</v>
      </c>
    </row>
    <row r="92" spans="1:44" ht="15" customHeight="1" x14ac:dyDescent="0.25">
      <c r="A92" s="6" t="s">
        <v>4576</v>
      </c>
      <c r="B92" s="7" t="s">
        <v>4705</v>
      </c>
      <c r="C92" t="s">
        <v>5325</v>
      </c>
      <c r="D92" s="5">
        <v>3.5557115519</v>
      </c>
      <c r="E92">
        <v>5.7958945519</v>
      </c>
      <c r="F92">
        <v>2.240183</v>
      </c>
      <c r="G92">
        <v>-4.731109</v>
      </c>
      <c r="H92" s="6">
        <v>-2.490926</v>
      </c>
      <c r="I92" s="5">
        <v>-8.5584747910000001</v>
      </c>
      <c r="J92" s="6">
        <v>-0.32495852689999999</v>
      </c>
      <c r="K92" s="5" t="s">
        <v>6761</v>
      </c>
      <c r="L92" s="6" t="e" vm="157">
        <v>#VALUE!</v>
      </c>
      <c r="M92" s="5">
        <v>-6.4021074770000004</v>
      </c>
      <c r="N92" s="6">
        <v>-3.7571050709999998</v>
      </c>
      <c r="O92" s="5" t="s">
        <v>6762</v>
      </c>
      <c r="P92" s="6" t="e" vm="158">
        <v>#VALUE!</v>
      </c>
      <c r="Q92" s="5">
        <v>-6.1588919927000001</v>
      </c>
      <c r="R92" s="6">
        <v>-1.6256361877000001</v>
      </c>
      <c r="S92" s="5" t="s">
        <v>6763</v>
      </c>
      <c r="T92" s="6" t="e" vm="159">
        <v>#VALUE!</v>
      </c>
      <c r="U92" s="32" t="s">
        <v>6595</v>
      </c>
      <c r="V92" s="34" t="s">
        <v>6595</v>
      </c>
      <c r="W92" s="32" t="s">
        <v>6595</v>
      </c>
      <c r="X92" s="34" t="s">
        <v>6595</v>
      </c>
      <c r="Y92" s="32" t="s">
        <v>6595</v>
      </c>
      <c r="Z92" s="34" t="s">
        <v>6595</v>
      </c>
      <c r="AA92" s="32" t="s">
        <v>6595</v>
      </c>
      <c r="AB92" s="34" t="s">
        <v>6595</v>
      </c>
      <c r="AC92" s="32" t="s">
        <v>6595</v>
      </c>
      <c r="AD92" s="34" t="s">
        <v>6595</v>
      </c>
      <c r="AE92" s="32" t="s">
        <v>6595</v>
      </c>
      <c r="AF92" s="30" t="s">
        <v>6595</v>
      </c>
      <c r="AG92" s="39" t="s">
        <v>6595</v>
      </c>
      <c r="AH92" s="7">
        <f t="shared" si="12"/>
        <v>2.4017869217000003</v>
      </c>
      <c r="AI92" s="6">
        <f t="shared" si="13"/>
        <v>0.16160392170000026</v>
      </c>
      <c r="AJ92" s="39" t="s">
        <v>6595</v>
      </c>
      <c r="AK92" s="38" t="s">
        <v>6608</v>
      </c>
      <c r="AL92" s="38" t="s">
        <v>6638</v>
      </c>
      <c r="AM92" s="36" t="s">
        <v>6595</v>
      </c>
      <c r="AN92" s="39" t="s">
        <v>6595</v>
      </c>
      <c r="AO92" s="5">
        <f t="shared" si="14"/>
        <v>-6.1588919927000001</v>
      </c>
      <c r="AP92" s="6">
        <f t="shared" si="15"/>
        <v>-3.7571050709999998</v>
      </c>
      <c r="AQ92" s="5">
        <f t="shared" si="16"/>
        <v>0.36299744080000007</v>
      </c>
      <c r="AR92" s="6">
        <f t="shared" si="17"/>
        <v>0.20139351909999981</v>
      </c>
    </row>
    <row r="93" spans="1:44" ht="15" customHeight="1" x14ac:dyDescent="0.25">
      <c r="A93" s="6" t="s">
        <v>670</v>
      </c>
      <c r="B93" s="7" t="s">
        <v>2830</v>
      </c>
      <c r="C93" s="7" t="s">
        <v>4294</v>
      </c>
      <c r="D93" s="5">
        <v>3.6119469998999998</v>
      </c>
      <c r="E93">
        <v>5.8953499998999996</v>
      </c>
      <c r="F93">
        <v>2.2834029999999998</v>
      </c>
      <c r="G93">
        <v>-2.935619</v>
      </c>
      <c r="H93" s="6">
        <v>-0.65221600000000002</v>
      </c>
      <c r="I93" s="5">
        <v>-6.1585382439999998</v>
      </c>
      <c r="J93" s="6">
        <v>-2.2685871230000001</v>
      </c>
      <c r="K93" s="5" t="s">
        <v>6764</v>
      </c>
      <c r="L93" s="6" t="e" vm="160">
        <v>#VALUE!</v>
      </c>
      <c r="M93" s="5">
        <v>-6.5852674039999997</v>
      </c>
      <c r="N93" s="6">
        <v>-2.4448353549999999</v>
      </c>
      <c r="O93" s="5" t="s">
        <v>6765</v>
      </c>
      <c r="P93" s="6" t="e" vm="161">
        <v>#VALUE!</v>
      </c>
      <c r="Q93" s="5">
        <v>-5.9270508729999998</v>
      </c>
      <c r="R93" s="6">
        <v>-2.3494321899999999</v>
      </c>
      <c r="S93" s="5" t="s">
        <v>6766</v>
      </c>
      <c r="T93" s="6" t="e" vm="162">
        <v>#VALUE!</v>
      </c>
      <c r="U93" s="32" t="s">
        <v>6595</v>
      </c>
      <c r="V93" s="34" t="s">
        <v>6595</v>
      </c>
      <c r="W93" s="32" t="s">
        <v>6595</v>
      </c>
      <c r="X93" s="34" t="s">
        <v>6595</v>
      </c>
      <c r="Y93" s="32" t="s">
        <v>6595</v>
      </c>
      <c r="Z93" s="34" t="s">
        <v>6595</v>
      </c>
      <c r="AA93" s="32" t="s">
        <v>6595</v>
      </c>
      <c r="AB93" s="34" t="s">
        <v>6595</v>
      </c>
      <c r="AC93" s="32" t="s">
        <v>6595</v>
      </c>
      <c r="AD93" s="34" t="s">
        <v>6595</v>
      </c>
      <c r="AE93" s="32" t="s">
        <v>6595</v>
      </c>
      <c r="AF93" s="30" t="s">
        <v>6595</v>
      </c>
      <c r="AG93" s="39" t="s">
        <v>6595</v>
      </c>
      <c r="AH93" s="7">
        <f t="shared" si="12"/>
        <v>3.4822155179999998</v>
      </c>
      <c r="AI93" s="6">
        <f t="shared" si="13"/>
        <v>1.198812518</v>
      </c>
      <c r="AJ93" s="39" t="s">
        <v>6595</v>
      </c>
      <c r="AK93" s="38" t="s">
        <v>6608</v>
      </c>
      <c r="AL93" s="38" t="s">
        <v>6638</v>
      </c>
      <c r="AM93" s="36" t="s">
        <v>6644</v>
      </c>
      <c r="AN93" s="39" t="s">
        <v>6595</v>
      </c>
      <c r="AO93" s="5">
        <f t="shared" si="14"/>
        <v>-5.9270508729999998</v>
      </c>
      <c r="AP93" s="6">
        <f t="shared" si="15"/>
        <v>-2.4448353549999999</v>
      </c>
      <c r="AQ93" s="5">
        <f t="shared" si="16"/>
        <v>3.1700873100000138E-2</v>
      </c>
      <c r="AR93" s="6">
        <f t="shared" si="17"/>
        <v>1.1671116448999999</v>
      </c>
    </row>
    <row r="94" spans="1:44" ht="15" customHeight="1" x14ac:dyDescent="0.25">
      <c r="A94" s="6" t="s">
        <v>1490</v>
      </c>
      <c r="B94" s="7" t="s">
        <v>2465</v>
      </c>
      <c r="C94" s="7" t="s">
        <v>3944</v>
      </c>
      <c r="D94" s="5">
        <v>3.7723912603</v>
      </c>
      <c r="E94">
        <v>6.0322442602999997</v>
      </c>
      <c r="F94">
        <v>2.2598530000000001</v>
      </c>
      <c r="G94">
        <v>-4.3769270000000002</v>
      </c>
      <c r="H94" s="6">
        <v>-2.1170740000000001</v>
      </c>
      <c r="I94" s="5">
        <v>-6.3335619630000002</v>
      </c>
      <c r="J94" s="6">
        <v>-0.61802529409999996</v>
      </c>
      <c r="K94" s="5" t="s">
        <v>6767</v>
      </c>
      <c r="L94" s="6" t="e" vm="163">
        <v>#VALUE!</v>
      </c>
      <c r="M94" s="5">
        <v>-6.3833316116000001</v>
      </c>
      <c r="N94" s="6">
        <v>-3.296579355</v>
      </c>
      <c r="O94" s="26" t="s">
        <v>6768</v>
      </c>
      <c r="P94" s="6" t="e" vm="164">
        <v>#VALUE!</v>
      </c>
      <c r="Q94" s="5">
        <v>-5.758394622</v>
      </c>
      <c r="R94" s="6">
        <v>-3.0493365830000001</v>
      </c>
      <c r="S94" s="5" t="s">
        <v>6769</v>
      </c>
      <c r="T94" s="6" t="e" vm="165">
        <v>#VALUE!</v>
      </c>
      <c r="U94" s="32" t="s">
        <v>6595</v>
      </c>
      <c r="V94" s="34" t="s">
        <v>6595</v>
      </c>
      <c r="W94" s="32" t="s">
        <v>6595</v>
      </c>
      <c r="X94" s="34" t="s">
        <v>6595</v>
      </c>
      <c r="Y94" s="32" t="s">
        <v>6595</v>
      </c>
      <c r="Z94" s="34" t="s">
        <v>6595</v>
      </c>
      <c r="AA94" s="32" t="s">
        <v>6595</v>
      </c>
      <c r="AB94" s="34" t="s">
        <v>6595</v>
      </c>
      <c r="AC94" s="32" t="s">
        <v>6595</v>
      </c>
      <c r="AD94" s="34" t="s">
        <v>6595</v>
      </c>
      <c r="AE94" s="32" t="s">
        <v>6595</v>
      </c>
      <c r="AF94" s="30" t="s">
        <v>6595</v>
      </c>
      <c r="AG94" s="39" t="s">
        <v>6595</v>
      </c>
      <c r="AH94" s="7">
        <f t="shared" si="12"/>
        <v>2.461815267</v>
      </c>
      <c r="AI94" s="6">
        <f t="shared" si="13"/>
        <v>0.20196226699999986</v>
      </c>
      <c r="AJ94" s="39" t="s">
        <v>6595</v>
      </c>
      <c r="AK94" s="38" t="s">
        <v>6608</v>
      </c>
      <c r="AL94" s="38" t="s">
        <v>6638</v>
      </c>
      <c r="AM94" s="36" t="s">
        <v>6595</v>
      </c>
      <c r="AN94" s="39" t="s">
        <v>6595</v>
      </c>
      <c r="AO94" s="5">
        <f t="shared" si="14"/>
        <v>-5.758394622</v>
      </c>
      <c r="AP94" s="6">
        <f t="shared" si="15"/>
        <v>-3.296579355</v>
      </c>
      <c r="AQ94" s="5">
        <f t="shared" si="16"/>
        <v>0.27384963829999975</v>
      </c>
      <c r="AR94" s="6">
        <f t="shared" si="17"/>
        <v>0.47581190530000006</v>
      </c>
    </row>
    <row r="95" spans="1:44" ht="15" customHeight="1" x14ac:dyDescent="0.25">
      <c r="A95" s="6" t="s">
        <v>181</v>
      </c>
      <c r="B95" s="7" t="s">
        <v>1542</v>
      </c>
      <c r="C95" s="7" t="s">
        <v>3031</v>
      </c>
      <c r="D95" s="5">
        <v>3.7048023335</v>
      </c>
      <c r="E95">
        <v>5.6764633335000001</v>
      </c>
      <c r="F95">
        <v>1.9716609999999899</v>
      </c>
      <c r="G95">
        <v>0.58983699999999994</v>
      </c>
      <c r="H95" s="6">
        <v>2.5614979999999998</v>
      </c>
      <c r="I95" s="5">
        <v>-5.8599475630000004</v>
      </c>
      <c r="J95" s="6">
        <v>-3.396690092</v>
      </c>
      <c r="K95" s="5" t="s">
        <v>6770</v>
      </c>
      <c r="L95" s="6" t="e" vm="166">
        <v>#VALUE!</v>
      </c>
      <c r="M95" s="5">
        <v>-6.1113536789999996</v>
      </c>
      <c r="N95" s="6">
        <v>-3.1567127639999999</v>
      </c>
      <c r="O95" s="5" t="s">
        <v>6771</v>
      </c>
      <c r="P95" s="6" t="e" vm="167">
        <v>#VALUE!</v>
      </c>
      <c r="Q95" s="5">
        <v>-6.1065100499999998</v>
      </c>
      <c r="R95" s="6">
        <v>-2.8373597849999999</v>
      </c>
      <c r="S95" s="5" t="s">
        <v>6772</v>
      </c>
      <c r="T95" s="6" t="e" vm="168">
        <v>#VALUE!</v>
      </c>
      <c r="U95" s="32" t="s">
        <v>6595</v>
      </c>
      <c r="V95" s="34" t="s">
        <v>6595</v>
      </c>
      <c r="W95" s="32" t="s">
        <v>6595</v>
      </c>
      <c r="X95" s="34" t="s">
        <v>6595</v>
      </c>
      <c r="Y95" s="32" t="s">
        <v>6595</v>
      </c>
      <c r="Z95" s="34" t="s">
        <v>6595</v>
      </c>
      <c r="AA95" s="32" t="s">
        <v>6595</v>
      </c>
      <c r="AB95" s="34" t="s">
        <v>6595</v>
      </c>
      <c r="AC95" s="32" t="s">
        <v>6595</v>
      </c>
      <c r="AD95" s="34" t="s">
        <v>6595</v>
      </c>
      <c r="AE95" s="32" t="s">
        <v>6595</v>
      </c>
      <c r="AF95" s="30" t="s">
        <v>6595</v>
      </c>
      <c r="AG95" s="39" t="s">
        <v>6595</v>
      </c>
      <c r="AH95" s="7">
        <f t="shared" si="12"/>
        <v>2.4632574710000004</v>
      </c>
      <c r="AI95" s="6">
        <f t="shared" si="13"/>
        <v>0.49159647100001047</v>
      </c>
      <c r="AJ95" s="39" t="s">
        <v>6595</v>
      </c>
      <c r="AK95" s="38" t="s">
        <v>6608</v>
      </c>
      <c r="AL95" s="38" t="s">
        <v>6638</v>
      </c>
      <c r="AM95" s="36" t="s">
        <v>6633</v>
      </c>
      <c r="AN95" s="39" t="s">
        <v>6595</v>
      </c>
      <c r="AO95" s="5">
        <f t="shared" si="14"/>
        <v>-5.8599475630000004</v>
      </c>
      <c r="AP95" s="6">
        <f t="shared" si="15"/>
        <v>-3.396690092</v>
      </c>
      <c r="AQ95" s="5">
        <f t="shared" si="16"/>
        <v>0.18348422950000032</v>
      </c>
      <c r="AR95" s="6">
        <f t="shared" si="17"/>
        <v>0.30811224149999994</v>
      </c>
    </row>
    <row r="96" spans="1:44" ht="15" customHeight="1" x14ac:dyDescent="0.25">
      <c r="A96" s="6" t="s">
        <v>1406</v>
      </c>
      <c r="B96" s="7" t="s">
        <v>2697</v>
      </c>
      <c r="C96" s="7" t="s">
        <v>4167</v>
      </c>
      <c r="D96" s="5">
        <v>3.6784652931999902</v>
      </c>
      <c r="E96">
        <v>6.1557202931999999</v>
      </c>
      <c r="F96">
        <v>2.477255</v>
      </c>
      <c r="G96">
        <v>-3.4327740000000002</v>
      </c>
      <c r="H96" s="6">
        <v>-0.95551900000000001</v>
      </c>
      <c r="I96" s="5">
        <v>-6.6730241650000002</v>
      </c>
      <c r="J96" s="6">
        <v>-2.12303335</v>
      </c>
      <c r="K96" s="5" t="s">
        <v>6775</v>
      </c>
      <c r="L96" s="6" t="e" vm="169">
        <v>#VALUE!</v>
      </c>
      <c r="M96" s="5">
        <v>-7.0543647109999998</v>
      </c>
      <c r="N96" s="6">
        <v>-3.4652356059999998</v>
      </c>
      <c r="O96" s="5" t="s">
        <v>6709</v>
      </c>
      <c r="P96" s="6" t="e" vm="170">
        <v>#VALUE!</v>
      </c>
      <c r="Q96" s="5">
        <v>-6.6472005479999998</v>
      </c>
      <c r="R96" s="6">
        <v>-0.1237574427</v>
      </c>
      <c r="S96" s="5" t="s">
        <v>6776</v>
      </c>
      <c r="T96" s="6" t="e" vm="171">
        <v>#VALUE!</v>
      </c>
      <c r="U96" s="32" t="s">
        <v>6595</v>
      </c>
      <c r="V96" s="34" t="s">
        <v>6595</v>
      </c>
      <c r="W96" s="32" t="s">
        <v>6595</v>
      </c>
      <c r="X96" s="34" t="s">
        <v>6595</v>
      </c>
      <c r="Y96" s="32" t="s">
        <v>6595</v>
      </c>
      <c r="Z96" s="34" t="s">
        <v>6595</v>
      </c>
      <c r="AA96" s="32" t="s">
        <v>6595</v>
      </c>
      <c r="AB96" s="34" t="s">
        <v>6595</v>
      </c>
      <c r="AC96" s="32" t="s">
        <v>6595</v>
      </c>
      <c r="AD96" s="34" t="s">
        <v>6595</v>
      </c>
      <c r="AE96" s="32" t="s">
        <v>6595</v>
      </c>
      <c r="AF96" s="30" t="s">
        <v>6595</v>
      </c>
      <c r="AG96" s="39" t="s">
        <v>6595</v>
      </c>
      <c r="AH96" s="7">
        <f t="shared" si="12"/>
        <v>3.181964942</v>
      </c>
      <c r="AI96" s="6">
        <f t="shared" si="13"/>
        <v>0.70470994200000003</v>
      </c>
      <c r="AJ96" s="39" t="s">
        <v>6595</v>
      </c>
      <c r="AK96" s="38" t="s">
        <v>6608</v>
      </c>
      <c r="AL96" s="38" t="s">
        <v>6638</v>
      </c>
      <c r="AM96" s="36" t="s">
        <v>6595</v>
      </c>
      <c r="AN96" s="39" t="s">
        <v>6595</v>
      </c>
      <c r="AO96" s="5">
        <f t="shared" si="14"/>
        <v>-6.6472005479999998</v>
      </c>
      <c r="AP96" s="6">
        <f t="shared" si="15"/>
        <v>-3.4652356059999998</v>
      </c>
      <c r="AQ96" s="5">
        <f t="shared" si="16"/>
        <v>0.4914802547999999</v>
      </c>
      <c r="AR96" s="6">
        <f t="shared" si="17"/>
        <v>0.21322968719999036</v>
      </c>
    </row>
    <row r="97" spans="1:44" ht="15" customHeight="1" x14ac:dyDescent="0.25">
      <c r="A97" s="6" t="s">
        <v>24</v>
      </c>
      <c r="B97" s="7" t="s">
        <v>2795</v>
      </c>
      <c r="C97" s="7" t="s">
        <v>4260</v>
      </c>
      <c r="D97" s="5">
        <v>3.6297596665</v>
      </c>
      <c r="E97">
        <v>5.9197156665000001</v>
      </c>
      <c r="F97">
        <v>2.2899560000000001</v>
      </c>
      <c r="G97">
        <v>-1.4801999999999999E-2</v>
      </c>
      <c r="H97" s="6">
        <v>2.2751540000000001</v>
      </c>
      <c r="I97" s="5">
        <v>-6.0274337239999998</v>
      </c>
      <c r="J97" s="6">
        <v>-2.1523672380000001</v>
      </c>
      <c r="K97" s="5" t="s">
        <v>6773</v>
      </c>
      <c r="L97" s="6" t="e" vm="172">
        <v>#VALUE!</v>
      </c>
      <c r="M97" s="5">
        <v>-6.2999014620000002</v>
      </c>
      <c r="N97" s="6">
        <v>-2.0235484750000001</v>
      </c>
      <c r="O97" s="5" t="s">
        <v>6774</v>
      </c>
      <c r="P97" s="6" t="e" vm="173">
        <v>#VALUE!</v>
      </c>
      <c r="Q97" s="5">
        <v>-8.5636993789999991</v>
      </c>
      <c r="R97" s="6">
        <v>-2.717520784</v>
      </c>
      <c r="S97" s="5" t="s">
        <v>6597</v>
      </c>
      <c r="T97" s="6" t="e" vm="174">
        <v>#VALUE!</v>
      </c>
      <c r="U97" s="32" t="s">
        <v>6595</v>
      </c>
      <c r="V97" s="34" t="s">
        <v>6595</v>
      </c>
      <c r="W97" s="32" t="s">
        <v>6595</v>
      </c>
      <c r="X97" s="34" t="s">
        <v>6595</v>
      </c>
      <c r="Y97" s="32" t="s">
        <v>6595</v>
      </c>
      <c r="Z97" s="34" t="s">
        <v>6595</v>
      </c>
      <c r="AA97" s="32" t="s">
        <v>6595</v>
      </c>
      <c r="AB97" s="34" t="s">
        <v>6595</v>
      </c>
      <c r="AC97" s="32" t="s">
        <v>6595</v>
      </c>
      <c r="AD97" s="34" t="s">
        <v>6595</v>
      </c>
      <c r="AE97" s="32" t="s">
        <v>6595</v>
      </c>
      <c r="AF97" s="30" t="s">
        <v>6595</v>
      </c>
      <c r="AG97" s="39" t="s">
        <v>6595</v>
      </c>
      <c r="AH97" s="7">
        <f t="shared" si="12"/>
        <v>3.3099129399999998</v>
      </c>
      <c r="AI97" s="6">
        <f t="shared" si="13"/>
        <v>1.0199569399999997</v>
      </c>
      <c r="AJ97" s="39" t="s">
        <v>6595</v>
      </c>
      <c r="AK97" s="38" t="s">
        <v>6608</v>
      </c>
      <c r="AL97" s="38" t="s">
        <v>6648</v>
      </c>
      <c r="AM97" s="36" t="s">
        <v>6595</v>
      </c>
      <c r="AN97" s="39" t="s">
        <v>6595</v>
      </c>
      <c r="AO97" s="5">
        <f t="shared" si="14"/>
        <v>-6.0274337239999998</v>
      </c>
      <c r="AP97" s="6">
        <f t="shared" si="15"/>
        <v>-2.717520784</v>
      </c>
      <c r="AQ97" s="5">
        <f t="shared" si="16"/>
        <v>0.10771805749999963</v>
      </c>
      <c r="AR97" s="6">
        <f t="shared" si="17"/>
        <v>0.91223888250000007</v>
      </c>
    </row>
    <row r="98" spans="1:44" ht="15" customHeight="1" x14ac:dyDescent="0.25">
      <c r="A98" s="5" t="s">
        <v>36</v>
      </c>
      <c r="B98" s="5" t="s">
        <v>2813</v>
      </c>
      <c r="C98" s="5" t="s">
        <v>4277</v>
      </c>
      <c r="D98" s="5">
        <v>3.4897994623000002</v>
      </c>
      <c r="E98">
        <v>5.6888044623000003</v>
      </c>
      <c r="F98">
        <v>2.1990050000000001</v>
      </c>
      <c r="G98">
        <v>-2.3134800000000002</v>
      </c>
      <c r="H98">
        <v>-0.11447499999999999</v>
      </c>
      <c r="I98" s="5">
        <v>-5.4563208819</v>
      </c>
      <c r="J98">
        <v>-1.83837490504</v>
      </c>
      <c r="K98" s="5" t="s">
        <v>6639</v>
      </c>
      <c r="L98" s="18" t="e" vm="175">
        <v>#VALUE!</v>
      </c>
      <c r="M98" s="5">
        <v>-6.2768806189999999</v>
      </c>
      <c r="N98">
        <v>-4.2807068108999999</v>
      </c>
      <c r="O98" s="5" t="s">
        <v>6640</v>
      </c>
      <c r="P98" t="e" vm="176">
        <v>#VALUE!</v>
      </c>
      <c r="Q98" s="5">
        <v>-5.4575181834400004</v>
      </c>
      <c r="R98">
        <v>-1.75159775363</v>
      </c>
      <c r="S98" s="5" t="s">
        <v>6641</v>
      </c>
      <c r="T98" t="e" vm="177">
        <v>#VALUE!</v>
      </c>
      <c r="U98" s="5">
        <v>-5.5422272685299996</v>
      </c>
      <c r="V98">
        <v>-1.49485820406</v>
      </c>
      <c r="W98" s="5" t="s">
        <v>6642</v>
      </c>
      <c r="X98" t="e" vm="178">
        <v>#VALUE!</v>
      </c>
      <c r="Y98" s="32" t="s">
        <v>6595</v>
      </c>
      <c r="Z98" s="34" t="s">
        <v>6595</v>
      </c>
      <c r="AA98" s="32" t="s">
        <v>6595</v>
      </c>
      <c r="AB98" s="34" t="s">
        <v>6595</v>
      </c>
      <c r="AC98" s="32" t="s">
        <v>6595</v>
      </c>
      <c r="AD98" s="34" t="s">
        <v>6595</v>
      </c>
      <c r="AE98" s="32" t="s">
        <v>6595</v>
      </c>
      <c r="AF98" s="30" t="s">
        <v>6595</v>
      </c>
      <c r="AG98" s="39" t="s">
        <v>6595</v>
      </c>
      <c r="AH98" s="7">
        <f t="shared" si="12"/>
        <v>1.175614071</v>
      </c>
      <c r="AI98" s="6">
        <f t="shared" si="13"/>
        <v>1.0233909290000001</v>
      </c>
      <c r="AJ98" s="39" t="s">
        <v>6595</v>
      </c>
      <c r="AK98" s="38" t="s">
        <v>6608</v>
      </c>
      <c r="AL98" s="38" t="s">
        <v>6638</v>
      </c>
      <c r="AM98" s="36" t="s">
        <v>6595</v>
      </c>
      <c r="AN98" s="39" t="s">
        <v>6595</v>
      </c>
      <c r="AO98" s="5">
        <f t="shared" si="14"/>
        <v>-5.4563208819</v>
      </c>
      <c r="AP98" s="6">
        <f t="shared" si="15"/>
        <v>-4.2807068108999999</v>
      </c>
      <c r="AQ98" s="5">
        <f t="shared" si="16"/>
        <v>0.23248358040000028</v>
      </c>
      <c r="AR98" s="6">
        <f t="shared" si="17"/>
        <v>0.79090734859999978</v>
      </c>
    </row>
    <row r="99" spans="1:44" ht="15" customHeight="1" x14ac:dyDescent="0.25">
      <c r="A99" s="5" t="s">
        <v>5005</v>
      </c>
      <c r="B99" s="5" t="s">
        <v>5629</v>
      </c>
      <c r="C99" s="5" t="s">
        <v>5630</v>
      </c>
      <c r="D99" s="5">
        <v>3.6788094201999999</v>
      </c>
      <c r="E99">
        <v>5.9309984201999999</v>
      </c>
      <c r="F99">
        <v>2.252189</v>
      </c>
      <c r="G99">
        <v>-1.825234</v>
      </c>
      <c r="H99">
        <v>0.42695499999999997</v>
      </c>
      <c r="I99" s="5">
        <v>-7.1464752970000003</v>
      </c>
      <c r="J99">
        <v>-3.1909174920000001</v>
      </c>
      <c r="M99" s="5">
        <v>-6.6057575870000003</v>
      </c>
      <c r="N99">
        <v>-4.20114068</v>
      </c>
      <c r="P99" s="18"/>
      <c r="Q99" s="5">
        <v>-6.1576946909999997</v>
      </c>
      <c r="R99">
        <v>-3.568067482</v>
      </c>
      <c r="T99" s="18"/>
      <c r="U99" s="5">
        <v>-7.0626641880000003</v>
      </c>
      <c r="V99">
        <v>-3.0765207710000002</v>
      </c>
      <c r="X99" s="18"/>
      <c r="Y99" s="32" t="s">
        <v>6595</v>
      </c>
      <c r="Z99" s="34" t="s">
        <v>6595</v>
      </c>
      <c r="AA99" s="32" t="s">
        <v>6595</v>
      </c>
      <c r="AB99" s="34" t="s">
        <v>6595</v>
      </c>
      <c r="AC99" s="32" t="s">
        <v>6595</v>
      </c>
      <c r="AD99" s="34" t="s">
        <v>6595</v>
      </c>
      <c r="AE99" s="32" t="s">
        <v>6595</v>
      </c>
      <c r="AF99" s="30" t="s">
        <v>6595</v>
      </c>
      <c r="AG99" s="39" t="s">
        <v>6595</v>
      </c>
      <c r="AH99" s="7">
        <f t="shared" ref="AH99:AH107" si="18">MIN(J99,N99,R99,V99,Z99,AD99)-MAX(I99,M99,Q99,U99,Y99,AC99)</f>
        <v>1.9565540109999997</v>
      </c>
      <c r="AI99" s="6">
        <f t="shared" ref="AI99:AI107" si="19">ABS(AH99-$F99)</f>
        <v>0.29563498900000029</v>
      </c>
      <c r="AJ99" s="39" t="s">
        <v>6595</v>
      </c>
      <c r="AK99" s="38" t="s">
        <v>6608</v>
      </c>
      <c r="AL99" s="38" t="s">
        <v>6609</v>
      </c>
      <c r="AM99" s="36" t="s">
        <v>6635</v>
      </c>
      <c r="AN99" s="39" t="s">
        <v>6595</v>
      </c>
      <c r="AO99" s="5">
        <f t="shared" ref="AO99:AO107" si="20">MAX(I99,M99,Q99,U99,Y99,AC99)</f>
        <v>-6.1576946909999997</v>
      </c>
      <c r="AP99" s="6">
        <f t="shared" ref="AP99:AP107" si="21">MIN(J99,N99,R99,V99,Z99,AD99)</f>
        <v>-4.20114068</v>
      </c>
      <c r="AQ99" s="5">
        <f t="shared" ref="AQ99:AQ107" si="22">ABS(AO99-(E99*-1))</f>
        <v>0.22669627079999977</v>
      </c>
      <c r="AR99" s="6">
        <f t="shared" ref="AR99:AR107" si="23">ABS(AP99-(D99*-1))</f>
        <v>0.52233125980000006</v>
      </c>
    </row>
    <row r="100" spans="1:44" ht="15" customHeight="1" x14ac:dyDescent="0.25">
      <c r="A100" s="5" t="s">
        <v>4974</v>
      </c>
      <c r="B100" s="5" t="s">
        <v>5558</v>
      </c>
      <c r="C100" s="5" t="s">
        <v>5559</v>
      </c>
      <c r="D100" s="5">
        <v>3.7137058928000002</v>
      </c>
      <c r="E100">
        <v>6.0308518928000003</v>
      </c>
      <c r="F100">
        <v>2.3171460000000002</v>
      </c>
      <c r="G100">
        <v>-4.4889130000000002</v>
      </c>
      <c r="H100">
        <v>-2.171767</v>
      </c>
      <c r="I100" s="5">
        <v>-6.7901692379999998</v>
      </c>
      <c r="J100">
        <v>-3.6877432149999998</v>
      </c>
      <c r="M100" s="5">
        <v>-5.7128155290000002</v>
      </c>
      <c r="N100">
        <v>-0.81057315340000002</v>
      </c>
      <c r="P100" s="18"/>
      <c r="Q100" s="5">
        <v>-6.2134780589999998</v>
      </c>
      <c r="R100">
        <v>-3.273830625</v>
      </c>
      <c r="T100" s="18"/>
      <c r="U100" s="5">
        <v>-6.3096975659999996</v>
      </c>
      <c r="V100">
        <v>-2.8800816820000001</v>
      </c>
      <c r="X100" s="18"/>
      <c r="Y100" s="32" t="s">
        <v>6595</v>
      </c>
      <c r="Z100" s="34" t="s">
        <v>6595</v>
      </c>
      <c r="AA100" s="32" t="s">
        <v>6595</v>
      </c>
      <c r="AB100" s="34" t="s">
        <v>6595</v>
      </c>
      <c r="AC100" s="32" t="s">
        <v>6595</v>
      </c>
      <c r="AD100" s="34" t="s">
        <v>6595</v>
      </c>
      <c r="AE100" s="32" t="s">
        <v>6595</v>
      </c>
      <c r="AF100" s="30" t="s">
        <v>6595</v>
      </c>
      <c r="AG100" s="39" t="s">
        <v>6595</v>
      </c>
      <c r="AH100" s="7">
        <f t="shared" si="18"/>
        <v>2.0250723140000004</v>
      </c>
      <c r="AI100" s="6">
        <f t="shared" si="19"/>
        <v>0.29207368599999972</v>
      </c>
      <c r="AJ100" s="39" t="s">
        <v>6595</v>
      </c>
      <c r="AK100" s="38" t="s">
        <v>6608</v>
      </c>
      <c r="AL100" s="38" t="s">
        <v>6638</v>
      </c>
      <c r="AM100" s="36" t="s">
        <v>6595</v>
      </c>
      <c r="AN100" s="39" t="s">
        <v>6595</v>
      </c>
      <c r="AO100" s="5">
        <f t="shared" si="20"/>
        <v>-5.7128155290000002</v>
      </c>
      <c r="AP100" s="6">
        <f t="shared" si="21"/>
        <v>-3.6877432149999998</v>
      </c>
      <c r="AQ100" s="5">
        <f t="shared" si="22"/>
        <v>0.31803636380000011</v>
      </c>
      <c r="AR100" s="6">
        <f t="shared" si="23"/>
        <v>2.5962677800000389E-2</v>
      </c>
    </row>
    <row r="101" spans="1:44" x14ac:dyDescent="0.25">
      <c r="A101" s="5" t="s">
        <v>682</v>
      </c>
      <c r="B101" s="5" t="s">
        <v>2178</v>
      </c>
      <c r="C101" s="5" t="s">
        <v>3665</v>
      </c>
      <c r="D101" s="5">
        <v>3.6237482878999998</v>
      </c>
      <c r="E101">
        <v>5.8659602879000001</v>
      </c>
      <c r="F101">
        <v>2.2422119999999999</v>
      </c>
      <c r="G101">
        <v>-3.2330019999999999</v>
      </c>
      <c r="H101">
        <v>-0.99078999999999995</v>
      </c>
      <c r="I101" s="5">
        <v>-6.4277406150000003</v>
      </c>
      <c r="J101">
        <v>-3.102670925</v>
      </c>
      <c r="M101" s="5">
        <v>-6.7698967459999997</v>
      </c>
      <c r="N101">
        <v>-3.5521488140000002</v>
      </c>
      <c r="P101" s="18"/>
      <c r="Q101" s="5">
        <v>-6.0410394236</v>
      </c>
      <c r="R101">
        <v>-3.3944315450000002</v>
      </c>
      <c r="T101" s="18"/>
      <c r="U101" s="5">
        <v>-6.5557974579999998</v>
      </c>
      <c r="V101">
        <v>-3.5390601309999998</v>
      </c>
      <c r="X101" s="18"/>
      <c r="Y101" s="32" t="s">
        <v>6595</v>
      </c>
      <c r="Z101" s="34" t="s">
        <v>6595</v>
      </c>
      <c r="AA101" s="32" t="s">
        <v>6595</v>
      </c>
      <c r="AB101" s="34" t="s">
        <v>6595</v>
      </c>
      <c r="AC101" s="32" t="s">
        <v>6595</v>
      </c>
      <c r="AD101" s="34" t="s">
        <v>6595</v>
      </c>
      <c r="AE101" s="32" t="s">
        <v>6595</v>
      </c>
      <c r="AF101" s="30" t="s">
        <v>6595</v>
      </c>
      <c r="AG101" s="39" t="s">
        <v>6595</v>
      </c>
      <c r="AH101" s="7">
        <f t="shared" si="18"/>
        <v>2.4888906095999999</v>
      </c>
      <c r="AI101" s="6">
        <f t="shared" si="19"/>
        <v>0.24667860959999999</v>
      </c>
      <c r="AJ101" s="39" t="s">
        <v>6595</v>
      </c>
      <c r="AK101" s="38" t="s">
        <v>6608</v>
      </c>
      <c r="AL101" s="38" t="s">
        <v>6609</v>
      </c>
      <c r="AM101" s="36" t="s">
        <v>6633</v>
      </c>
      <c r="AN101" s="39" t="s">
        <v>6595</v>
      </c>
      <c r="AO101" s="5">
        <f t="shared" si="20"/>
        <v>-6.0410394236</v>
      </c>
      <c r="AP101" s="6">
        <f t="shared" si="21"/>
        <v>-3.5521488140000002</v>
      </c>
      <c r="AQ101" s="5">
        <f t="shared" si="22"/>
        <v>0.17507913569999989</v>
      </c>
      <c r="AR101" s="6">
        <f t="shared" si="23"/>
        <v>7.1599473899999655E-2</v>
      </c>
    </row>
    <row r="102" spans="1:44" x14ac:dyDescent="0.25">
      <c r="A102" s="5" t="s">
        <v>4967</v>
      </c>
      <c r="B102" s="5" t="s">
        <v>5236</v>
      </c>
      <c r="C102" s="5" t="s">
        <v>5237</v>
      </c>
      <c r="D102" s="5">
        <v>3.3493458811999899</v>
      </c>
      <c r="E102">
        <v>5.7238198811999998</v>
      </c>
      <c r="F102">
        <v>2.3744740000000002</v>
      </c>
      <c r="G102">
        <v>-3.113194</v>
      </c>
      <c r="H102">
        <v>-0.73872000000000004</v>
      </c>
      <c r="I102" s="5">
        <v>-5.9358945780000001</v>
      </c>
      <c r="J102">
        <v>-2.8862314580000001</v>
      </c>
      <c r="M102" s="5">
        <v>-6.6822488299999998</v>
      </c>
      <c r="N102">
        <v>-2.909007399</v>
      </c>
      <c r="P102" s="18"/>
      <c r="Q102" s="5">
        <v>-6.8496805680000001</v>
      </c>
      <c r="R102">
        <v>-3.7990106259999998</v>
      </c>
      <c r="T102" s="18"/>
      <c r="U102" s="5">
        <v>-6.1453407159999998</v>
      </c>
      <c r="V102">
        <v>-2.8438905210000001</v>
      </c>
      <c r="X102" s="18"/>
      <c r="Y102" s="32" t="s">
        <v>6595</v>
      </c>
      <c r="Z102" s="34" t="s">
        <v>6595</v>
      </c>
      <c r="AA102" s="32" t="s">
        <v>6595</v>
      </c>
      <c r="AB102" s="34" t="s">
        <v>6595</v>
      </c>
      <c r="AC102" s="32" t="s">
        <v>6595</v>
      </c>
      <c r="AD102" s="34" t="s">
        <v>6595</v>
      </c>
      <c r="AE102" s="32" t="s">
        <v>6595</v>
      </c>
      <c r="AF102" s="30" t="s">
        <v>6595</v>
      </c>
      <c r="AG102" s="39" t="s">
        <v>6595</v>
      </c>
      <c r="AH102" s="7">
        <f t="shared" si="18"/>
        <v>2.1368839520000003</v>
      </c>
      <c r="AI102" s="6">
        <f t="shared" si="19"/>
        <v>0.23759004799999994</v>
      </c>
      <c r="AJ102" s="39" t="s">
        <v>6595</v>
      </c>
      <c r="AK102" s="38" t="s">
        <v>6608</v>
      </c>
      <c r="AL102" s="38" t="s">
        <v>6609</v>
      </c>
      <c r="AM102" s="36" t="s">
        <v>6644</v>
      </c>
      <c r="AN102" s="39" t="s">
        <v>6595</v>
      </c>
      <c r="AO102" s="5">
        <f t="shared" si="20"/>
        <v>-5.9358945780000001</v>
      </c>
      <c r="AP102" s="6">
        <f t="shared" si="21"/>
        <v>-3.7990106259999998</v>
      </c>
      <c r="AQ102" s="5">
        <f t="shared" si="22"/>
        <v>0.21207469680000024</v>
      </c>
      <c r="AR102" s="6">
        <f t="shared" si="23"/>
        <v>0.44966474480000995</v>
      </c>
    </row>
    <row r="103" spans="1:44" x14ac:dyDescent="0.25">
      <c r="A103" s="5" t="s">
        <v>419</v>
      </c>
      <c r="B103" s="5" t="s">
        <v>1852</v>
      </c>
      <c r="C103" s="5" t="s">
        <v>3341</v>
      </c>
      <c r="D103" s="5">
        <v>3.7027912834999999</v>
      </c>
      <c r="E103">
        <v>5.9533582835000001</v>
      </c>
      <c r="F103">
        <v>2.2505670000000002</v>
      </c>
      <c r="G103">
        <v>-3.753762</v>
      </c>
      <c r="H103">
        <v>-1.5031950000000001</v>
      </c>
      <c r="I103" s="5">
        <v>-6.7042628510000002</v>
      </c>
      <c r="J103">
        <v>-2.9234022290000001</v>
      </c>
      <c r="M103" s="5">
        <v>-5.9446566479999996</v>
      </c>
      <c r="N103">
        <v>-2.4079366979999999</v>
      </c>
      <c r="P103" s="18"/>
      <c r="Q103" s="5">
        <v>-5.9682761429999998</v>
      </c>
      <c r="R103">
        <v>-2.515067975</v>
      </c>
      <c r="T103" s="18"/>
      <c r="U103" s="5">
        <v>-6.9261990219999996</v>
      </c>
      <c r="V103">
        <v>-3.713213085</v>
      </c>
      <c r="X103" s="18"/>
      <c r="Y103" s="32" t="s">
        <v>6595</v>
      </c>
      <c r="Z103" s="34" t="s">
        <v>6595</v>
      </c>
      <c r="AA103" s="32" t="s">
        <v>6595</v>
      </c>
      <c r="AB103" s="34" t="s">
        <v>6595</v>
      </c>
      <c r="AC103" s="32" t="s">
        <v>6595</v>
      </c>
      <c r="AD103" s="34" t="s">
        <v>6595</v>
      </c>
      <c r="AE103" s="32" t="s">
        <v>6595</v>
      </c>
      <c r="AF103" s="30" t="s">
        <v>6595</v>
      </c>
      <c r="AG103" s="39" t="s">
        <v>6595</v>
      </c>
      <c r="AH103" s="7">
        <f t="shared" si="18"/>
        <v>2.2314435629999996</v>
      </c>
      <c r="AI103" s="6">
        <f t="shared" si="19"/>
        <v>1.9123437000000632E-2</v>
      </c>
      <c r="AJ103" s="39" t="s">
        <v>6595</v>
      </c>
      <c r="AK103" s="38" t="s">
        <v>6608</v>
      </c>
      <c r="AL103" s="38" t="s">
        <v>6609</v>
      </c>
      <c r="AM103" s="36" t="s">
        <v>6644</v>
      </c>
      <c r="AN103" s="39" t="s">
        <v>6595</v>
      </c>
      <c r="AO103" s="5">
        <f t="shared" si="20"/>
        <v>-5.9446566479999996</v>
      </c>
      <c r="AP103" s="6">
        <f t="shared" si="21"/>
        <v>-3.713213085</v>
      </c>
      <c r="AQ103" s="5">
        <f t="shared" si="22"/>
        <v>8.7016355000004708E-3</v>
      </c>
      <c r="AR103" s="6">
        <f t="shared" si="23"/>
        <v>1.0421801500000161E-2</v>
      </c>
    </row>
    <row r="104" spans="1:44" x14ac:dyDescent="0.25">
      <c r="A104" s="5" t="s">
        <v>1187</v>
      </c>
      <c r="B104" s="5" t="s">
        <v>1762</v>
      </c>
      <c r="C104" s="5" t="s">
        <v>3251</v>
      </c>
      <c r="D104" s="5">
        <v>3.5744623297000002</v>
      </c>
      <c r="E104">
        <v>6.0220753296999998</v>
      </c>
      <c r="F104">
        <v>2.4476129999999898</v>
      </c>
      <c r="G104">
        <v>-2.9222739999999998</v>
      </c>
      <c r="H104">
        <v>-0.474661</v>
      </c>
      <c r="I104" s="5">
        <v>-6.8701979629999999</v>
      </c>
      <c r="J104">
        <v>-1.9471388670000001</v>
      </c>
      <c r="M104" s="5">
        <v>-6.2731526569999998</v>
      </c>
      <c r="N104">
        <v>-3.3912206</v>
      </c>
      <c r="P104" s="18"/>
      <c r="Q104" s="5">
        <v>-5.7966266380000002</v>
      </c>
      <c r="R104">
        <v>-2.5096256960000001</v>
      </c>
      <c r="T104" s="18"/>
      <c r="U104" s="5">
        <v>-6.2476283649999997</v>
      </c>
      <c r="V104">
        <v>-3.3680909109999999</v>
      </c>
      <c r="X104" s="18"/>
      <c r="Y104" s="32" t="s">
        <v>6595</v>
      </c>
      <c r="Z104" s="34" t="s">
        <v>6595</v>
      </c>
      <c r="AA104" s="32" t="s">
        <v>6595</v>
      </c>
      <c r="AB104" s="34" t="s">
        <v>6595</v>
      </c>
      <c r="AC104" s="32" t="s">
        <v>6595</v>
      </c>
      <c r="AD104" s="34" t="s">
        <v>6595</v>
      </c>
      <c r="AE104" s="32" t="s">
        <v>6595</v>
      </c>
      <c r="AF104" s="30" t="s">
        <v>6595</v>
      </c>
      <c r="AG104" s="39" t="s">
        <v>6595</v>
      </c>
      <c r="AH104" s="7">
        <f t="shared" si="18"/>
        <v>2.4054060380000002</v>
      </c>
      <c r="AI104" s="6">
        <f t="shared" si="19"/>
        <v>4.2206961999989634E-2</v>
      </c>
      <c r="AJ104" s="39" t="s">
        <v>6595</v>
      </c>
      <c r="AK104" s="38" t="s">
        <v>6608</v>
      </c>
      <c r="AL104" s="38" t="s">
        <v>6609</v>
      </c>
      <c r="AM104" s="36" t="s">
        <v>6595</v>
      </c>
      <c r="AN104" s="39" t="s">
        <v>6595</v>
      </c>
      <c r="AO104" s="5">
        <f t="shared" si="20"/>
        <v>-5.7966266380000002</v>
      </c>
      <c r="AP104" s="6">
        <f t="shared" si="21"/>
        <v>-3.3912206</v>
      </c>
      <c r="AQ104" s="5">
        <f t="shared" si="22"/>
        <v>0.22544869169999959</v>
      </c>
      <c r="AR104" s="6">
        <f t="shared" si="23"/>
        <v>0.18324172970000019</v>
      </c>
    </row>
    <row r="105" spans="1:44" x14ac:dyDescent="0.25">
      <c r="A105" s="5" t="s">
        <v>1380</v>
      </c>
      <c r="B105" s="5" t="s">
        <v>2804</v>
      </c>
      <c r="C105" s="5" t="s">
        <v>4268</v>
      </c>
      <c r="D105" s="5">
        <v>3.7238805239000001</v>
      </c>
      <c r="E105">
        <v>5.9108015239</v>
      </c>
      <c r="F105">
        <v>2.1869209999999999</v>
      </c>
      <c r="G105">
        <v>-3.9972249999999998</v>
      </c>
      <c r="H105">
        <v>-1.8103039999999999</v>
      </c>
      <c r="I105" s="5">
        <v>-5.8702334719999998</v>
      </c>
      <c r="J105">
        <v>-1.397550241</v>
      </c>
      <c r="K105" s="5" t="s">
        <v>6591</v>
      </c>
      <c r="L105" s="18" t="e" vm="179">
        <v>#VALUE!</v>
      </c>
      <c r="M105" s="5">
        <v>-6.4902451980000002</v>
      </c>
      <c r="N105">
        <v>-3.7175669089999999</v>
      </c>
      <c r="O105" s="5" t="s">
        <v>6589</v>
      </c>
      <c r="P105" s="18" t="e" vm="180">
        <v>#VALUE!</v>
      </c>
      <c r="Q105" s="5">
        <v>-5.9955419640000001</v>
      </c>
      <c r="R105">
        <v>-1.266908315</v>
      </c>
      <c r="S105" s="5" t="s">
        <v>6590</v>
      </c>
      <c r="T105" s="18" t="e" vm="181">
        <v>#VALUE!</v>
      </c>
      <c r="U105" s="5">
        <v>-5.896628529</v>
      </c>
      <c r="V105">
        <v>-3.173447774</v>
      </c>
      <c r="W105" s="5" t="s">
        <v>6592</v>
      </c>
      <c r="X105" s="18" t="e" vm="182">
        <v>#VALUE!</v>
      </c>
      <c r="Y105" s="32" t="s">
        <v>6595</v>
      </c>
      <c r="Z105" s="34" t="s">
        <v>6595</v>
      </c>
      <c r="AA105" s="32" t="s">
        <v>6595</v>
      </c>
      <c r="AB105" s="34" t="s">
        <v>6595</v>
      </c>
      <c r="AC105" s="32" t="s">
        <v>6595</v>
      </c>
      <c r="AD105" s="34" t="s">
        <v>6595</v>
      </c>
      <c r="AE105" s="32" t="s">
        <v>6595</v>
      </c>
      <c r="AF105" s="30" t="s">
        <v>6595</v>
      </c>
      <c r="AG105" s="39" t="s">
        <v>6595</v>
      </c>
      <c r="AH105" s="7">
        <f t="shared" si="18"/>
        <v>2.1526665629999999</v>
      </c>
      <c r="AI105" s="6">
        <f t="shared" si="19"/>
        <v>3.4254436999999971E-2</v>
      </c>
      <c r="AJ105" s="39" t="s">
        <v>6595</v>
      </c>
      <c r="AK105" s="38" t="s">
        <v>6608</v>
      </c>
      <c r="AL105" s="38" t="s">
        <v>6638</v>
      </c>
      <c r="AM105" s="36" t="s">
        <v>6635</v>
      </c>
      <c r="AN105" s="39" t="s">
        <v>6595</v>
      </c>
      <c r="AO105" s="5">
        <f t="shared" si="20"/>
        <v>-5.8702334719999998</v>
      </c>
      <c r="AP105" s="6">
        <f t="shared" si="21"/>
        <v>-3.7175669089999999</v>
      </c>
      <c r="AQ105" s="5">
        <f t="shared" si="22"/>
        <v>4.0568051900000235E-2</v>
      </c>
      <c r="AR105" s="6">
        <f t="shared" si="23"/>
        <v>6.3136149000002639E-3</v>
      </c>
    </row>
    <row r="106" spans="1:44" x14ac:dyDescent="0.25">
      <c r="A106" s="68" t="s">
        <v>394</v>
      </c>
      <c r="B106" s="7" t="s">
        <v>2720</v>
      </c>
      <c r="C106" s="7" t="s">
        <v>4188</v>
      </c>
      <c r="D106" s="5">
        <v>3.7083588211</v>
      </c>
      <c r="E106" s="68">
        <v>5.7254508210999999</v>
      </c>
      <c r="F106" s="68">
        <v>2.0170919999999999</v>
      </c>
      <c r="G106" s="68">
        <v>-3.3925890000000001</v>
      </c>
      <c r="H106" s="6">
        <v>-1.375497</v>
      </c>
      <c r="I106" s="5">
        <v>-6.0209846230000004</v>
      </c>
      <c r="J106" s="6">
        <v>-2.3783851180000002</v>
      </c>
      <c r="K106" s="5" t="s">
        <v>6778</v>
      </c>
      <c r="L106" s="6" t="e" vm="183">
        <v>#VALUE!</v>
      </c>
      <c r="M106" s="5">
        <v>-5.980956655</v>
      </c>
      <c r="N106" s="6">
        <v>-2.424426805</v>
      </c>
      <c r="O106" s="5" t="s">
        <v>6779</v>
      </c>
      <c r="P106" s="6" t="e" vm="184">
        <v>#VALUE!</v>
      </c>
      <c r="Q106" s="5">
        <v>-7.6189196060000004</v>
      </c>
      <c r="R106" s="6">
        <v>-3.8186300444999999</v>
      </c>
      <c r="S106" s="5" t="s">
        <v>6780</v>
      </c>
      <c r="T106" s="6" t="e" vm="185">
        <v>#VALUE!</v>
      </c>
      <c r="U106" s="5">
        <v>-6.357780108</v>
      </c>
      <c r="V106" s="6">
        <v>-2.8289242510000001</v>
      </c>
      <c r="W106" s="5" t="s">
        <v>6777</v>
      </c>
      <c r="X106" s="6" t="e" vm="186">
        <v>#VALUE!</v>
      </c>
      <c r="Y106" s="5">
        <v>-6.3661067960000004</v>
      </c>
      <c r="Z106" s="6">
        <v>-2.4540600189999999</v>
      </c>
      <c r="AA106" s="5" t="s">
        <v>6781</v>
      </c>
      <c r="AB106" s="6" t="e" vm="187">
        <v>#VALUE!</v>
      </c>
      <c r="AC106" s="32" t="s">
        <v>6595</v>
      </c>
      <c r="AD106" s="34" t="s">
        <v>6595</v>
      </c>
      <c r="AE106" s="32" t="s">
        <v>6595</v>
      </c>
      <c r="AF106" s="30" t="s">
        <v>6595</v>
      </c>
      <c r="AG106" s="39" t="s">
        <v>6595</v>
      </c>
      <c r="AH106" s="7">
        <f t="shared" si="18"/>
        <v>2.1623266105000001</v>
      </c>
      <c r="AI106" s="6">
        <f t="shared" si="19"/>
        <v>0.14523461050000019</v>
      </c>
      <c r="AJ106" s="39" t="s">
        <v>6595</v>
      </c>
      <c r="AK106" s="38" t="s">
        <v>6608</v>
      </c>
      <c r="AL106" s="38" t="s">
        <v>6638</v>
      </c>
      <c r="AM106" s="36" t="s">
        <v>6595</v>
      </c>
      <c r="AN106" s="39" t="s">
        <v>6595</v>
      </c>
      <c r="AO106" s="5">
        <f t="shared" si="20"/>
        <v>-5.980956655</v>
      </c>
      <c r="AP106" s="6">
        <f t="shared" si="21"/>
        <v>-3.8186300444999999</v>
      </c>
      <c r="AQ106" s="5">
        <f t="shared" si="22"/>
        <v>0.25550583390000003</v>
      </c>
      <c r="AR106" s="6">
        <f t="shared" si="23"/>
        <v>0.11027122339999984</v>
      </c>
    </row>
    <row r="107" spans="1:44" x14ac:dyDescent="0.25">
      <c r="A107" s="6" t="s">
        <v>225</v>
      </c>
      <c r="B107" s="5" t="s">
        <v>1898</v>
      </c>
      <c r="C107" s="7" t="s">
        <v>3387</v>
      </c>
      <c r="D107" s="5">
        <v>3.6714694653999902</v>
      </c>
      <c r="E107" s="68">
        <v>5.7614644653999996</v>
      </c>
      <c r="F107" s="68">
        <v>2.089995</v>
      </c>
      <c r="G107" s="68">
        <v>-2.1822360000000001</v>
      </c>
      <c r="H107" s="6">
        <v>-9.2241000000000004E-2</v>
      </c>
      <c r="I107" s="68">
        <v>-6.5288581729999997</v>
      </c>
      <c r="J107" s="6">
        <v>-2.9484095039999998</v>
      </c>
      <c r="K107" t="s">
        <v>6782</v>
      </c>
      <c r="L107" t="e" vm="188">
        <v>#VALUE!</v>
      </c>
      <c r="M107" s="5">
        <v>-5.8165998050000001</v>
      </c>
      <c r="N107" s="6">
        <v>-2.9121911319999998</v>
      </c>
      <c r="O107" s="19" t="s">
        <v>6783</v>
      </c>
      <c r="P107" t="e" vm="189">
        <v>#VALUE!</v>
      </c>
      <c r="Q107" s="5">
        <v>-5.2673105044000001</v>
      </c>
      <c r="R107" s="6">
        <v>-2.429896297</v>
      </c>
      <c r="S107" t="s">
        <v>6784</v>
      </c>
      <c r="T107" t="e" vm="190">
        <v>#VALUE!</v>
      </c>
      <c r="U107" s="5">
        <v>-5.2696234730000002</v>
      </c>
      <c r="V107" s="6">
        <v>-2.318601675</v>
      </c>
      <c r="W107" s="19" t="s">
        <v>6785</v>
      </c>
      <c r="X107" t="e" vm="191">
        <v>#VALUE!</v>
      </c>
      <c r="Y107" s="5">
        <v>-6.7885637660000002</v>
      </c>
      <c r="Z107" s="6">
        <v>-3.17842746</v>
      </c>
      <c r="AA107" s="27" t="s">
        <v>6786</v>
      </c>
      <c r="AB107" t="e" vm="192">
        <v>#VALUE!</v>
      </c>
      <c r="AC107" s="5">
        <v>-5.8082459049999997</v>
      </c>
      <c r="AD107" s="6">
        <v>-2.44124345</v>
      </c>
      <c r="AE107" s="5" t="s">
        <v>6787</v>
      </c>
      <c r="AF107" s="6" t="e" vm="193">
        <v>#VALUE!</v>
      </c>
      <c r="AG107" s="39" t="s">
        <v>6595</v>
      </c>
      <c r="AH107" s="7">
        <f t="shared" si="18"/>
        <v>2.0888830444000002</v>
      </c>
      <c r="AI107" s="6">
        <f t="shared" si="19"/>
        <v>1.1119555999998809E-3</v>
      </c>
      <c r="AJ107" s="39" t="s">
        <v>6595</v>
      </c>
      <c r="AK107" s="38" t="s">
        <v>6608</v>
      </c>
      <c r="AL107" s="38" t="s">
        <v>6609</v>
      </c>
      <c r="AM107" s="36" t="s">
        <v>6595</v>
      </c>
      <c r="AN107" s="39" t="s">
        <v>6595</v>
      </c>
      <c r="AO107" s="5">
        <f t="shared" si="20"/>
        <v>-5.2673105044000001</v>
      </c>
      <c r="AP107" s="6">
        <f t="shared" si="21"/>
        <v>-3.17842746</v>
      </c>
      <c r="AQ107" s="5">
        <f t="shared" si="22"/>
        <v>0.49415396099999942</v>
      </c>
      <c r="AR107" s="6">
        <f t="shared" si="23"/>
        <v>0.49304200539999021</v>
      </c>
    </row>
    <row r="108" spans="1:44" s="12" customFormat="1" x14ac:dyDescent="0.25">
      <c r="A108" s="47"/>
      <c r="B108" s="47"/>
      <c r="C108" s="47"/>
      <c r="D108" s="47"/>
      <c r="I108" s="47"/>
      <c r="K108" s="47"/>
      <c r="L108" s="25"/>
      <c r="M108" s="47"/>
      <c r="O108" s="47"/>
      <c r="Q108" s="47"/>
      <c r="S108" s="47"/>
      <c r="U108" s="47"/>
      <c r="W108" s="47"/>
      <c r="Y108" s="47"/>
      <c r="AA108" s="47"/>
      <c r="AC108" s="47"/>
      <c r="AE108" s="47"/>
      <c r="AF108" s="46"/>
      <c r="AG108" s="39"/>
      <c r="AJ108" s="39"/>
      <c r="AK108" s="47"/>
      <c r="AL108" s="47"/>
      <c r="AM108" s="28"/>
      <c r="AN108" s="39"/>
    </row>
    <row r="109" spans="1:44" x14ac:dyDescent="0.25">
      <c r="AK109" s="5" t="s">
        <v>6788</v>
      </c>
      <c r="AL109" s="5" t="s">
        <v>6789</v>
      </c>
      <c r="AQ109">
        <f>AVERAGE(AQ3:AQ107)</f>
        <v>0.47314549738380973</v>
      </c>
      <c r="AR109">
        <f>AVERAGE(AR3:AR107)</f>
        <v>0.67307043169714065</v>
      </c>
    </row>
    <row r="110" spans="1:44" x14ac:dyDescent="0.25">
      <c r="AK110" s="5">
        <f>AVERAGEIF(AL3:AL107, "Transition (with partially filled d-shell)", AI3:AI107)</f>
        <v>1.2966729998285731</v>
      </c>
      <c r="AL110" s="5">
        <f>COUNTIF(AL3:AL107, "Transition (with partially filled d-shell)")</f>
        <v>35</v>
      </c>
    </row>
    <row r="111" spans="1:44" x14ac:dyDescent="0.25">
      <c r="AK111" s="5">
        <f>AVERAGEIF(AL4:AL108, "Transition (with fully filled d-shell)", AI4:AI108)</f>
        <v>0.86004420012325722</v>
      </c>
      <c r="AL111" s="5">
        <f>COUNTIF(AL4:AL108, "Transition (with fully filled d-shell)")</f>
        <v>43</v>
      </c>
    </row>
    <row r="112" spans="1:44" x14ac:dyDescent="0.25">
      <c r="AK112" s="5">
        <f>AVERAGEIF(AL5:AL108, "Alkali", AI5:AI109)</f>
        <v>0.77827176775000284</v>
      </c>
      <c r="AL112" s="5">
        <f>COUNTIF(AL5:AL110, "Alkali")</f>
        <v>4</v>
      </c>
    </row>
    <row r="113" spans="37:38" x14ac:dyDescent="0.25">
      <c r="AK113" s="5">
        <f>AVERAGEIF(AL6:AL108, "Post-Transition", AI6:AI110)</f>
        <v>0.37838061031111186</v>
      </c>
      <c r="AL113" s="5">
        <f>COUNTIF(AL6:AL111, "Post-Transition")</f>
        <v>18</v>
      </c>
    </row>
    <row r="114" spans="37:38" x14ac:dyDescent="0.25">
      <c r="AK114" s="5">
        <f>AVERAGEIF(AL7:AL108, "Lanthanide", AI7:AI111)</f>
        <v>1.0199569399999997</v>
      </c>
      <c r="AL114" s="5">
        <f>COUNTIF(AL7:AL112, "Lanthanides")</f>
        <v>0</v>
      </c>
    </row>
  </sheetData>
  <sortState xmlns:xlrd2="http://schemas.microsoft.com/office/spreadsheetml/2017/richdata2" ref="A4:AJ107">
    <sortCondition ref="AI3:AI107"/>
  </sortState>
  <mergeCells count="18">
    <mergeCell ref="B1:B2"/>
    <mergeCell ref="A1:A2"/>
    <mergeCell ref="D1:H1"/>
    <mergeCell ref="C1:C2"/>
    <mergeCell ref="I1:L1"/>
    <mergeCell ref="AP1:AP2"/>
    <mergeCell ref="AO1:AO2"/>
    <mergeCell ref="AQ1:AR1"/>
    <mergeCell ref="Q1:T1"/>
    <mergeCell ref="M1:P1"/>
    <mergeCell ref="AL1:AL2"/>
    <mergeCell ref="AM1:AM2"/>
    <mergeCell ref="AI1:AI2"/>
    <mergeCell ref="AH1:AH2"/>
    <mergeCell ref="AC1:AF1"/>
    <mergeCell ref="Y1:AB1"/>
    <mergeCell ref="U1:X1"/>
    <mergeCell ref="AK1:AK2"/>
  </mergeCells>
  <conditionalFormatting sqref="M3:M31 O3:O31 Q3:Q75 S3:S75 U3:U97 W3:W97 Y3:Y105 AA3:AA105 AC3:AC105 AE3:AE106">
    <cfRule type="top10" dxfId="535" priority="850" rank="1"/>
  </conditionalFormatting>
  <conditionalFormatting sqref="M105 I105">
    <cfRule type="top10" dxfId="485" priority="142" rank="1"/>
  </conditionalFormatting>
  <conditionalFormatting sqref="N3:N31 P3:P31 R3:R75 T3:T75 V3:V97 X3:X97 Z3:Z105 AB3:AB105 AF3:AF106 AD3:AD106">
    <cfRule type="top10" dxfId="484" priority="753" bottom="1" rank="1"/>
  </conditionalFormatting>
  <conditionalFormatting sqref="N105 J105">
    <cfRule type="top10" dxfId="438" priority="141" bottom="1" rank="1"/>
  </conditionalFormatting>
  <conditionalFormatting sqref="U98 Q98 M98 I98">
    <cfRule type="top10" dxfId="402" priority="156" rank="1"/>
  </conditionalFormatting>
  <conditionalFormatting sqref="U99 Q99 M99 I99">
    <cfRule type="top10" dxfId="401" priority="144" rank="1"/>
  </conditionalFormatting>
  <conditionalFormatting sqref="U100 Q100 M100 I100">
    <cfRule type="top10" dxfId="400" priority="154" rank="1"/>
  </conditionalFormatting>
  <conditionalFormatting sqref="U101 Q101 M101 I101">
    <cfRule type="top10" dxfId="399" priority="152" rank="1"/>
  </conditionalFormatting>
  <conditionalFormatting sqref="U102 Q102 M102 I102">
    <cfRule type="top10" dxfId="398" priority="150" rank="1"/>
  </conditionalFormatting>
  <conditionalFormatting sqref="U103 Q103 M103 I103">
    <cfRule type="top10" dxfId="397" priority="148" rank="1"/>
  </conditionalFormatting>
  <conditionalFormatting sqref="U104 Q104 M104 I104">
    <cfRule type="top10" dxfId="396" priority="146" rank="1"/>
  </conditionalFormatting>
  <conditionalFormatting sqref="V98 R98 N98 J98">
    <cfRule type="top10" dxfId="395" priority="155" bottom="1" rank="1"/>
  </conditionalFormatting>
  <conditionalFormatting sqref="V99 R99 N99 J99">
    <cfRule type="top10" dxfId="394" priority="143" bottom="1" rank="1"/>
  </conditionalFormatting>
  <conditionalFormatting sqref="V100 R100 N100 J100">
    <cfRule type="top10" dxfId="393" priority="153" bottom="1" rank="1"/>
  </conditionalFormatting>
  <conditionalFormatting sqref="V101 R101 N101 J101">
    <cfRule type="top10" dxfId="392" priority="151" bottom="1" rank="1"/>
  </conditionalFormatting>
  <conditionalFormatting sqref="V102 R102 N102 J102">
    <cfRule type="top10" dxfId="391" priority="149" bottom="1" rank="1"/>
  </conditionalFormatting>
  <conditionalFormatting sqref="V103 R103 N103 J103">
    <cfRule type="top10" dxfId="390" priority="147" bottom="1" rank="1"/>
  </conditionalFormatting>
  <conditionalFormatting sqref="V104 R104 N104 J104">
    <cfRule type="top10" dxfId="389" priority="145" bottom="1" rank="1"/>
  </conditionalFormatting>
  <conditionalFormatting sqref="AI3:AI107 AK110:AK114">
    <cfRule type="cellIs" dxfId="385" priority="1152" operator="greaterThan">
      <formula>1</formula>
    </cfRule>
    <cfRule type="cellIs" dxfId="384" priority="1251" operator="greaterThan">
      <formula>0.5</formula>
    </cfRule>
    <cfRule type="cellIs" dxfId="383" priority="1252" operator="greaterThan">
      <formula>0.3</formula>
    </cfRule>
    <cfRule type="cellIs" dxfId="382" priority="1253" operator="greaterThan">
      <formula>0.2</formula>
    </cfRule>
  </conditionalFormatting>
  <conditionalFormatting sqref="J72 N72">
    <cfRule type="top10" dxfId="381" priority="56" bottom="1" rank="1"/>
  </conditionalFormatting>
  <conditionalFormatting sqref="J73 N73">
    <cfRule type="top10" dxfId="380" priority="55" bottom="1" rank="1"/>
  </conditionalFormatting>
  <conditionalFormatting sqref="J74 N74">
    <cfRule type="top10" dxfId="379" priority="54" bottom="1" rank="1"/>
  </conditionalFormatting>
  <conditionalFormatting sqref="J75 N75">
    <cfRule type="top10" dxfId="378" priority="53" bottom="1" rank="1"/>
  </conditionalFormatting>
  <conditionalFormatting sqref="M32 I32">
    <cfRule type="top10" dxfId="377" priority="136" rank="1"/>
  </conditionalFormatting>
  <conditionalFormatting sqref="M33 I33">
    <cfRule type="top10" dxfId="376" priority="64" rank="1"/>
  </conditionalFormatting>
  <conditionalFormatting sqref="M34 I34">
    <cfRule type="top10" dxfId="375" priority="134" rank="1"/>
  </conditionalFormatting>
  <conditionalFormatting sqref="M35 I35">
    <cfRule type="top10" dxfId="374" priority="132" rank="1"/>
  </conditionalFormatting>
  <conditionalFormatting sqref="M36 I36">
    <cfRule type="top10" dxfId="373" priority="66" rank="1"/>
  </conditionalFormatting>
  <conditionalFormatting sqref="M37 I37">
    <cfRule type="top10" dxfId="372" priority="130" rank="1"/>
  </conditionalFormatting>
  <conditionalFormatting sqref="M38 I38">
    <cfRule type="top10" dxfId="371" priority="68" rank="1"/>
  </conditionalFormatting>
  <conditionalFormatting sqref="M39 I39">
    <cfRule type="top10" dxfId="370" priority="128" rank="1"/>
  </conditionalFormatting>
  <conditionalFormatting sqref="M40 I40">
    <cfRule type="top10" dxfId="369" priority="70" rank="1"/>
  </conditionalFormatting>
  <conditionalFormatting sqref="M41 I41">
    <cfRule type="top10" dxfId="368" priority="72" rank="1"/>
  </conditionalFormatting>
  <conditionalFormatting sqref="M42 I42">
    <cfRule type="top10" dxfId="367" priority="126" rank="1"/>
  </conditionalFormatting>
  <conditionalFormatting sqref="M43 I43">
    <cfRule type="top10" dxfId="366" priority="74" rank="1"/>
  </conditionalFormatting>
  <conditionalFormatting sqref="M44 I44">
    <cfRule type="top10" dxfId="365" priority="76" rank="1"/>
  </conditionalFormatting>
  <conditionalFormatting sqref="M45 I45">
    <cfRule type="top10" dxfId="364" priority="124" rank="1"/>
  </conditionalFormatting>
  <conditionalFormatting sqref="M46 I46">
    <cfRule type="top10" dxfId="363" priority="78" rank="1"/>
  </conditionalFormatting>
  <conditionalFormatting sqref="M47 I47">
    <cfRule type="top10" dxfId="362" priority="80" rank="1"/>
  </conditionalFormatting>
  <conditionalFormatting sqref="M48 I48">
    <cfRule type="top10" dxfId="361" priority="122" rank="1"/>
  </conditionalFormatting>
  <conditionalFormatting sqref="M49 I49">
    <cfRule type="top10" dxfId="360" priority="82" rank="1"/>
  </conditionalFormatting>
  <conditionalFormatting sqref="M50 I50">
    <cfRule type="top10" dxfId="359" priority="84" rank="1"/>
  </conditionalFormatting>
  <conditionalFormatting sqref="M51 I51">
    <cfRule type="top10" dxfId="358" priority="120" rank="1"/>
  </conditionalFormatting>
  <conditionalFormatting sqref="M52 I52">
    <cfRule type="top10" dxfId="357" priority="86" rank="1"/>
  </conditionalFormatting>
  <conditionalFormatting sqref="M53 I53">
    <cfRule type="top10" dxfId="356" priority="118" rank="1"/>
  </conditionalFormatting>
  <conditionalFormatting sqref="M54 I54">
    <cfRule type="top10" dxfId="355" priority="88" rank="1"/>
  </conditionalFormatting>
  <conditionalFormatting sqref="M55 I55">
    <cfRule type="top10" dxfId="354" priority="116" rank="1"/>
  </conditionalFormatting>
  <conditionalFormatting sqref="M56 I56">
    <cfRule type="top10" dxfId="353" priority="62" rank="1"/>
  </conditionalFormatting>
  <conditionalFormatting sqref="M57 I57">
    <cfRule type="top10" dxfId="352" priority="114" rank="1"/>
  </conditionalFormatting>
  <conditionalFormatting sqref="M58 I58">
    <cfRule type="top10" dxfId="351" priority="60" rank="1"/>
  </conditionalFormatting>
  <conditionalFormatting sqref="M59 I59">
    <cfRule type="top10" dxfId="350" priority="112" rank="1"/>
  </conditionalFormatting>
  <conditionalFormatting sqref="M60 I60">
    <cfRule type="top10" dxfId="349" priority="104" rank="1"/>
  </conditionalFormatting>
  <conditionalFormatting sqref="M61 I61">
    <cfRule type="top10" dxfId="348" priority="110" rank="1"/>
  </conditionalFormatting>
  <conditionalFormatting sqref="M62 I62">
    <cfRule type="top10" dxfId="347" priority="106" rank="1"/>
  </conditionalFormatting>
  <conditionalFormatting sqref="M63 I63">
    <cfRule type="top10" dxfId="346" priority="108" rank="1"/>
  </conditionalFormatting>
  <conditionalFormatting sqref="M64 I64">
    <cfRule type="top10" dxfId="345" priority="102" rank="1"/>
  </conditionalFormatting>
  <conditionalFormatting sqref="M65 I65">
    <cfRule type="top10" dxfId="344" priority="100" rank="1"/>
  </conditionalFormatting>
  <conditionalFormatting sqref="M66 I66">
    <cfRule type="top10" dxfId="343" priority="98" rank="1"/>
  </conditionalFormatting>
  <conditionalFormatting sqref="M67 I67">
    <cfRule type="top10" dxfId="342" priority="96" rank="1"/>
  </conditionalFormatting>
  <conditionalFormatting sqref="M68 I68">
    <cfRule type="top10" dxfId="341" priority="94" rank="1"/>
  </conditionalFormatting>
  <conditionalFormatting sqref="M69 I69">
    <cfRule type="top10" dxfId="340" priority="92" rank="1"/>
  </conditionalFormatting>
  <conditionalFormatting sqref="M70 I70">
    <cfRule type="top10" dxfId="339" priority="90" rank="1"/>
  </conditionalFormatting>
  <conditionalFormatting sqref="M71 I71">
    <cfRule type="top10" dxfId="338" priority="58" rank="1"/>
  </conditionalFormatting>
  <conditionalFormatting sqref="M72 I72">
    <cfRule type="top10" dxfId="337" priority="52" rank="1"/>
  </conditionalFormatting>
  <conditionalFormatting sqref="M73 I73">
    <cfRule type="top10" dxfId="336" priority="51" rank="1"/>
  </conditionalFormatting>
  <conditionalFormatting sqref="M74 I74">
    <cfRule type="top10" dxfId="335" priority="50" rank="1"/>
  </conditionalFormatting>
  <conditionalFormatting sqref="M75 I75">
    <cfRule type="top10" dxfId="334" priority="49" rank="1"/>
  </conditionalFormatting>
  <conditionalFormatting sqref="N32 J32">
    <cfRule type="top10" dxfId="333" priority="135" bottom="1" rank="1"/>
  </conditionalFormatting>
  <conditionalFormatting sqref="N33 J33">
    <cfRule type="top10" dxfId="332" priority="63" bottom="1" rank="1"/>
  </conditionalFormatting>
  <conditionalFormatting sqref="N34 J34">
    <cfRule type="top10" dxfId="331" priority="133" bottom="1" rank="1"/>
  </conditionalFormatting>
  <conditionalFormatting sqref="N35 J35">
    <cfRule type="top10" dxfId="330" priority="131" bottom="1" rank="1"/>
  </conditionalFormatting>
  <conditionalFormatting sqref="N36 J36">
    <cfRule type="top10" dxfId="329" priority="65" bottom="1" rank="1"/>
  </conditionalFormatting>
  <conditionalFormatting sqref="N37 J37">
    <cfRule type="top10" dxfId="328" priority="129" bottom="1" rank="1"/>
  </conditionalFormatting>
  <conditionalFormatting sqref="N38 J38">
    <cfRule type="top10" dxfId="327" priority="67" bottom="1" rank="1"/>
  </conditionalFormatting>
  <conditionalFormatting sqref="N39 J39">
    <cfRule type="top10" dxfId="326" priority="127" bottom="1" rank="1"/>
  </conditionalFormatting>
  <conditionalFormatting sqref="N40 J40">
    <cfRule type="top10" dxfId="325" priority="69" bottom="1" rank="1"/>
  </conditionalFormatting>
  <conditionalFormatting sqref="N41 J41">
    <cfRule type="top10" dxfId="324" priority="71" bottom="1" rank="1"/>
  </conditionalFormatting>
  <conditionalFormatting sqref="N42 J42">
    <cfRule type="top10" dxfId="323" priority="125" bottom="1" rank="1"/>
  </conditionalFormatting>
  <conditionalFormatting sqref="N43 J43">
    <cfRule type="top10" dxfId="322" priority="73" bottom="1" rank="1"/>
  </conditionalFormatting>
  <conditionalFormatting sqref="N44 J44">
    <cfRule type="top10" dxfId="321" priority="75" bottom="1" rank="1"/>
  </conditionalFormatting>
  <conditionalFormatting sqref="N45 J45">
    <cfRule type="top10" dxfId="320" priority="123" bottom="1" rank="1"/>
  </conditionalFormatting>
  <conditionalFormatting sqref="N46 J46">
    <cfRule type="top10" dxfId="319" priority="77" bottom="1" rank="1"/>
  </conditionalFormatting>
  <conditionalFormatting sqref="N47 J47">
    <cfRule type="top10" dxfId="318" priority="79" bottom="1" rank="1"/>
  </conditionalFormatting>
  <conditionalFormatting sqref="N48 J48">
    <cfRule type="top10" dxfId="317" priority="121" bottom="1" rank="1"/>
  </conditionalFormatting>
  <conditionalFormatting sqref="N49 J49">
    <cfRule type="top10" dxfId="316" priority="81" bottom="1" rank="1"/>
  </conditionalFormatting>
  <conditionalFormatting sqref="N50 J50">
    <cfRule type="top10" dxfId="315" priority="83" bottom="1" rank="1"/>
  </conditionalFormatting>
  <conditionalFormatting sqref="N51 J51">
    <cfRule type="top10" dxfId="314" priority="119" bottom="1" rank="1"/>
  </conditionalFormatting>
  <conditionalFormatting sqref="N52 J52">
    <cfRule type="top10" dxfId="313" priority="85" bottom="1" rank="1"/>
  </conditionalFormatting>
  <conditionalFormatting sqref="N53 J53">
    <cfRule type="top10" dxfId="312" priority="117" bottom="1" rank="1"/>
  </conditionalFormatting>
  <conditionalFormatting sqref="N54 J54">
    <cfRule type="top10" dxfId="311" priority="87" bottom="1" rank="1"/>
  </conditionalFormatting>
  <conditionalFormatting sqref="N55 J55">
    <cfRule type="top10" dxfId="310" priority="115" bottom="1" rank="1"/>
  </conditionalFormatting>
  <conditionalFormatting sqref="N56 J56">
    <cfRule type="top10" dxfId="309" priority="61" bottom="1" rank="1"/>
  </conditionalFormatting>
  <conditionalFormatting sqref="N57 J57">
    <cfRule type="top10" dxfId="308" priority="113" bottom="1" rank="1"/>
  </conditionalFormatting>
  <conditionalFormatting sqref="N58 J58">
    <cfRule type="top10" dxfId="307" priority="59" bottom="1" rank="1"/>
  </conditionalFormatting>
  <conditionalFormatting sqref="N59 J59">
    <cfRule type="top10" dxfId="306" priority="111" bottom="1" rank="1"/>
  </conditionalFormatting>
  <conditionalFormatting sqref="N60 J60">
    <cfRule type="top10" dxfId="305" priority="103" bottom="1" rank="1"/>
  </conditionalFormatting>
  <conditionalFormatting sqref="N61 J61">
    <cfRule type="top10" dxfId="304" priority="109" bottom="1" rank="1"/>
  </conditionalFormatting>
  <conditionalFormatting sqref="N62 J62">
    <cfRule type="top10" dxfId="303" priority="105" bottom="1" rank="1"/>
  </conditionalFormatting>
  <conditionalFormatting sqref="N63 J63">
    <cfRule type="top10" dxfId="302" priority="107" bottom="1" rank="1"/>
  </conditionalFormatting>
  <conditionalFormatting sqref="N64 J64">
    <cfRule type="top10" dxfId="301" priority="101" bottom="1" rank="1"/>
  </conditionalFormatting>
  <conditionalFormatting sqref="N65 J65">
    <cfRule type="top10" dxfId="300" priority="99" bottom="1" rank="1"/>
  </conditionalFormatting>
  <conditionalFormatting sqref="N66 J66">
    <cfRule type="top10" dxfId="299" priority="97" bottom="1" rank="1"/>
  </conditionalFormatting>
  <conditionalFormatting sqref="N67 J67">
    <cfRule type="top10" dxfId="298" priority="95" bottom="1" rank="1"/>
  </conditionalFormatting>
  <conditionalFormatting sqref="N68 J68">
    <cfRule type="top10" dxfId="297" priority="93" bottom="1" rank="1"/>
  </conditionalFormatting>
  <conditionalFormatting sqref="N69 J69">
    <cfRule type="top10" dxfId="296" priority="91" bottom="1" rank="1"/>
  </conditionalFormatting>
  <conditionalFormatting sqref="N70 J70">
    <cfRule type="top10" dxfId="295" priority="89" bottom="1" rank="1"/>
  </conditionalFormatting>
  <conditionalFormatting sqref="N71 J71">
    <cfRule type="top10" dxfId="294" priority="57" bottom="1" rank="1"/>
  </conditionalFormatting>
  <conditionalFormatting sqref="M93 I93 Q93">
    <cfRule type="top10" dxfId="293" priority="14" rank="1"/>
  </conditionalFormatting>
  <conditionalFormatting sqref="M94 I94 Q94">
    <cfRule type="top10" dxfId="292" priority="12" rank="1"/>
  </conditionalFormatting>
  <conditionalFormatting sqref="M95 I95 Q95">
    <cfRule type="top10" dxfId="291" priority="10" rank="1"/>
  </conditionalFormatting>
  <conditionalFormatting sqref="M96 I96 Q96">
    <cfRule type="top10" dxfId="290" priority="8" rank="1"/>
  </conditionalFormatting>
  <conditionalFormatting sqref="M97 I97 Q97">
    <cfRule type="top10" dxfId="289" priority="6" rank="1"/>
  </conditionalFormatting>
  <conditionalFormatting sqref="N93 J93 R93">
    <cfRule type="top10" dxfId="288" priority="13" bottom="1" rank="1"/>
  </conditionalFormatting>
  <conditionalFormatting sqref="N94 J94 R94">
    <cfRule type="top10" dxfId="287" priority="11" bottom="1" rank="1"/>
  </conditionalFormatting>
  <conditionalFormatting sqref="N95 J95 R95">
    <cfRule type="top10" dxfId="286" priority="9" bottom="1" rank="1"/>
  </conditionalFormatting>
  <conditionalFormatting sqref="N96 J96 R96">
    <cfRule type="top10" dxfId="285" priority="7" bottom="1" rank="1"/>
  </conditionalFormatting>
  <conditionalFormatting sqref="N97 J97 R97">
    <cfRule type="top10" dxfId="284" priority="5" bottom="1" rank="1"/>
  </conditionalFormatting>
  <conditionalFormatting sqref="Q76 M76 I76">
    <cfRule type="top10" dxfId="283" priority="48" rank="1"/>
  </conditionalFormatting>
  <conditionalFormatting sqref="Q77 M77 I77">
    <cfRule type="top10" dxfId="282" priority="16" rank="1"/>
  </conditionalFormatting>
  <conditionalFormatting sqref="Q78 M78 I78">
    <cfRule type="top10" dxfId="281" priority="46" rank="1"/>
  </conditionalFormatting>
  <conditionalFormatting sqref="Q79 M79 I79">
    <cfRule type="top10" dxfId="280" priority="44" rank="1"/>
  </conditionalFormatting>
  <conditionalFormatting sqref="Q80 M80 I80">
    <cfRule type="top10" dxfId="279" priority="42" rank="1"/>
  </conditionalFormatting>
  <conditionalFormatting sqref="Q81 M81 I81">
    <cfRule type="top10" dxfId="278" priority="40" rank="1"/>
  </conditionalFormatting>
  <conditionalFormatting sqref="Q82 M82 I82">
    <cfRule type="top10" dxfId="277" priority="38" rank="1"/>
  </conditionalFormatting>
  <conditionalFormatting sqref="Q83 M83 I83">
    <cfRule type="top10" dxfId="276" priority="36" rank="1"/>
  </conditionalFormatting>
  <conditionalFormatting sqref="Q84 M84 I84">
    <cfRule type="top10" dxfId="275" priority="34" rank="1"/>
  </conditionalFormatting>
  <conditionalFormatting sqref="Q85 M85 I85">
    <cfRule type="top10" dxfId="274" priority="32" rank="1"/>
  </conditionalFormatting>
  <conditionalFormatting sqref="Q86 M86 I86">
    <cfRule type="top10" dxfId="273" priority="30" rank="1"/>
  </conditionalFormatting>
  <conditionalFormatting sqref="Q87 M87 I87">
    <cfRule type="top10" dxfId="272" priority="28" rank="1"/>
  </conditionalFormatting>
  <conditionalFormatting sqref="Q88 M88 I88">
    <cfRule type="top10" dxfId="271" priority="26" rank="1"/>
  </conditionalFormatting>
  <conditionalFormatting sqref="Q89 M89 I89">
    <cfRule type="top10" dxfId="270" priority="24" rank="1"/>
  </conditionalFormatting>
  <conditionalFormatting sqref="Q90 M90 I90">
    <cfRule type="top10" dxfId="269" priority="22" rank="1"/>
  </conditionalFormatting>
  <conditionalFormatting sqref="Q91 M91 I91">
    <cfRule type="top10" dxfId="268" priority="20" rank="1"/>
  </conditionalFormatting>
  <conditionalFormatting sqref="Q92 M92 I92">
    <cfRule type="top10" dxfId="267" priority="18" rank="1"/>
  </conditionalFormatting>
  <conditionalFormatting sqref="R76 N76 J76">
    <cfRule type="top10" dxfId="266" priority="47" bottom="1" rank="1"/>
  </conditionalFormatting>
  <conditionalFormatting sqref="R77 N77 J77">
    <cfRule type="top10" dxfId="265" priority="15" bottom="1" rank="1"/>
  </conditionalFormatting>
  <conditionalFormatting sqref="R78 N78 J78">
    <cfRule type="top10" dxfId="264" priority="45" bottom="1" rank="1"/>
  </conditionalFormatting>
  <conditionalFormatting sqref="R79 N79 J79">
    <cfRule type="top10" dxfId="263" priority="43" bottom="1" rank="1"/>
  </conditionalFormatting>
  <conditionalFormatting sqref="R80 N80 J80">
    <cfRule type="top10" dxfId="262" priority="41" bottom="1" rank="1"/>
  </conditionalFormatting>
  <conditionalFormatting sqref="R81 N81 J81">
    <cfRule type="top10" dxfId="261" priority="39" bottom="1" rank="1"/>
  </conditionalFormatting>
  <conditionalFormatting sqref="R82 N82 J82">
    <cfRule type="top10" dxfId="260" priority="37" bottom="1" rank="1"/>
  </conditionalFormatting>
  <conditionalFormatting sqref="R83 N83 J83">
    <cfRule type="top10" dxfId="259" priority="35" bottom="1" rank="1"/>
  </conditionalFormatting>
  <conditionalFormatting sqref="R84 N84 J84">
    <cfRule type="top10" dxfId="258" priority="33" bottom="1" rank="1"/>
  </conditionalFormatting>
  <conditionalFormatting sqref="R85 N85 J85">
    <cfRule type="top10" dxfId="257" priority="31" bottom="1" rank="1"/>
  </conditionalFormatting>
  <conditionalFormatting sqref="R86 N86 J86">
    <cfRule type="top10" dxfId="256" priority="29" bottom="1" rank="1"/>
  </conditionalFormatting>
  <conditionalFormatting sqref="R87 N87 J87">
    <cfRule type="top10" dxfId="255" priority="27" bottom="1" rank="1"/>
  </conditionalFormatting>
  <conditionalFormatting sqref="R88 N88 J88">
    <cfRule type="top10" dxfId="254" priority="25" bottom="1" rank="1"/>
  </conditionalFormatting>
  <conditionalFormatting sqref="R89 N89 J89">
    <cfRule type="top10" dxfId="253" priority="23" bottom="1" rank="1"/>
  </conditionalFormatting>
  <conditionalFormatting sqref="R90 N90 J90">
    <cfRule type="top10" dxfId="252" priority="21" bottom="1" rank="1"/>
  </conditionalFormatting>
  <conditionalFormatting sqref="R91 N91 J91">
    <cfRule type="top10" dxfId="251" priority="19" bottom="1" rank="1"/>
  </conditionalFormatting>
  <conditionalFormatting sqref="R92 N92 J92">
    <cfRule type="top10" dxfId="250" priority="17" bottom="1" rank="1"/>
  </conditionalFormatting>
  <conditionalFormatting sqref="R106 N106 J106">
    <cfRule type="top10" dxfId="247" priority="3" bottom="1" rank="1"/>
  </conditionalFormatting>
  <conditionalFormatting sqref="Y106 U106 Q106 M106 I106">
    <cfRule type="top10" dxfId="246" priority="4" rank="1"/>
  </conditionalFormatting>
  <conditionalFormatting sqref="AC107 Y107 U107 Q107 M107 I107">
    <cfRule type="top10" dxfId="245" priority="2" rank="1"/>
  </conditionalFormatting>
  <conditionalFormatting sqref="AD107 Z107 V107 R107 N107 J107">
    <cfRule type="top10" dxfId="244" priority="1" bottom="1" rank="1"/>
  </conditionalFormatting>
  <pageMargins left="0.7" right="0.7" top="0.75" bottom="0.75" header="0.3" footer="0.3"/>
  <pageSetup paperSize="9" orientation="portrait" horizontalDpi="360" verticalDpi="360" r:id="rId1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F6513C52-5DFA-41E3-99A5-FB9F6649CD4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'MOF vs Ligand (Full)'!A3:A3</xm:f>
              <xm:sqref>G3</xm:sqref>
            </x14:sparkline>
            <x14:sparkline>
              <xm:f>'MOF vs Ligand (Full)'!A4:A4</xm:f>
              <xm:sqref>G4</xm:sqref>
            </x14:sparkline>
            <x14:sparkline>
              <xm:f>'MOF vs Ligand (Full)'!A5:A5</xm:f>
              <xm:sqref>G5</xm:sqref>
            </x14:sparkline>
            <x14:sparkline>
              <xm:f>'MOF vs Ligand (Full)'!A6:A6</xm:f>
              <xm:sqref>G6</xm:sqref>
            </x14:sparkline>
            <x14:sparkline>
              <xm:f>'MOF vs Ligand (Full)'!A7:A7</xm:f>
              <xm:sqref>G7</xm:sqref>
            </x14:sparkline>
            <x14:sparkline>
              <xm:f>'MOF vs Ligand (Full)'!A8:A8</xm:f>
              <xm:sqref>G8</xm:sqref>
            </x14:sparkline>
            <x14:sparkline>
              <xm:f>'MOF vs Ligand (Full)'!A9:A9</xm:f>
              <xm:sqref>G9</xm:sqref>
            </x14:sparkline>
            <x14:sparkline>
              <xm:f>'MOF vs Ligand (Full)'!A10:A10</xm:f>
              <xm:sqref>G10</xm:sqref>
            </x14:sparkline>
            <x14:sparkline>
              <xm:f>'MOF vs Ligand (Full)'!A11:A11</xm:f>
              <xm:sqref>G11</xm:sqref>
            </x14:sparkline>
            <x14:sparkline>
              <xm:f>'MOF vs Ligand (Full)'!A12:A12</xm:f>
              <xm:sqref>G12</xm:sqref>
            </x14:sparkline>
            <x14:sparkline>
              <xm:f>'MOF vs Ligand (Full)'!A13:A13</xm:f>
              <xm:sqref>G13</xm:sqref>
            </x14:sparkline>
            <x14:sparkline>
              <xm:f>'MOF vs Ligand (Full)'!A14:A14</xm:f>
              <xm:sqref>G14</xm:sqref>
            </x14:sparkline>
            <x14:sparkline>
              <xm:f>'MOF vs Ligand (Full)'!A15:A15</xm:f>
              <xm:sqref>G15</xm:sqref>
            </x14:sparkline>
            <x14:sparkline>
              <xm:f>'MOF vs Ligand (Full)'!A16:A16</xm:f>
              <xm:sqref>G16</xm:sqref>
            </x14:sparkline>
            <x14:sparkline>
              <xm:f>'MOF vs Ligand (Full)'!A17:A17</xm:f>
              <xm:sqref>G17</xm:sqref>
            </x14:sparkline>
            <x14:sparkline>
              <xm:f>'MOF vs Ligand (Full)'!A18:A18</xm:f>
              <xm:sqref>G18</xm:sqref>
            </x14:sparkline>
            <x14:sparkline>
              <xm:f>'MOF vs Ligand (Full)'!A19:A19</xm:f>
              <xm:sqref>G19</xm:sqref>
            </x14:sparkline>
            <x14:sparkline>
              <xm:f>'MOF vs Ligand (Full)'!A20:A20</xm:f>
              <xm:sqref>G20</xm:sqref>
            </x14:sparkline>
            <x14:sparkline>
              <xm:f>'MOF vs Ligand (Full)'!A21:A21</xm:f>
              <xm:sqref>G21</xm:sqref>
            </x14:sparkline>
            <x14:sparkline>
              <xm:f>'MOF vs Ligand (Full)'!A22:A22</xm:f>
              <xm:sqref>G22</xm:sqref>
            </x14:sparkline>
            <x14:sparkline>
              <xm:f>'MOF vs Ligand (Full)'!A23:A23</xm:f>
              <xm:sqref>G23</xm:sqref>
            </x14:sparkline>
            <x14:sparkline>
              <xm:f>'MOF vs Ligand (Full)'!A24:A24</xm:f>
              <xm:sqref>G24</xm:sqref>
            </x14:sparkline>
            <x14:sparkline>
              <xm:f>'MOF vs Ligand (Full)'!A25:A25</xm:f>
              <xm:sqref>G25</xm:sqref>
            </x14:sparkline>
            <x14:sparkline>
              <xm:f>'MOF vs Ligand (Full)'!A26:A26</xm:f>
              <xm:sqref>G26</xm:sqref>
            </x14:sparkline>
            <x14:sparkline>
              <xm:f>'MOF vs Ligand (Full)'!A27:A27</xm:f>
              <xm:sqref>G27</xm:sqref>
            </x14:sparkline>
            <x14:sparkline>
              <xm:f>'MOF vs Ligand (Full)'!A28:A28</xm:f>
              <xm:sqref>G28</xm:sqref>
            </x14:sparkline>
          </x14:sparklines>
        </x14:sparklineGroup>
      </x14:sparklineGroup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38C91-4EAC-4EED-99FE-34EA9D04254C}">
  <dimension ref="A1:C95"/>
  <sheetViews>
    <sheetView zoomScale="90" zoomScaleNormal="90" workbookViewId="0">
      <selection activeCell="B2" sqref="B2"/>
    </sheetView>
  </sheetViews>
  <sheetFormatPr defaultRowHeight="15" x14ac:dyDescent="0.25"/>
  <cols>
    <col min="2" max="2" width="20.140625" customWidth="1"/>
    <col min="3" max="3" width="20.5703125" customWidth="1"/>
  </cols>
  <sheetData>
    <row r="1" spans="1:3" x14ac:dyDescent="0.25">
      <c r="A1" t="s">
        <v>6657</v>
      </c>
      <c r="B1" t="s">
        <v>6658</v>
      </c>
      <c r="C1" t="s">
        <v>6659</v>
      </c>
    </row>
    <row r="2" spans="1:3" x14ac:dyDescent="0.25">
      <c r="A2" t="s">
        <v>4466</v>
      </c>
      <c r="B2">
        <f>COUNTIF('MOF vs Ligand (Full)'!$C$3:$C$107,"*"&amp;A2&amp;"*")</f>
        <v>40</v>
      </c>
      <c r="C2">
        <f t="shared" ref="C2:C33" si="0">(B2/105)*100</f>
        <v>38.095238095238095</v>
      </c>
    </row>
    <row r="3" spans="1:3" x14ac:dyDescent="0.25">
      <c r="A3" t="s">
        <v>4470</v>
      </c>
      <c r="B3">
        <f>COUNTIF('MOF vs Ligand (Full)'!$C$3:$C$107,"*"&amp;A3&amp;"*")</f>
        <v>21</v>
      </c>
      <c r="C3">
        <f t="shared" si="0"/>
        <v>20</v>
      </c>
    </row>
    <row r="4" spans="1:3" x14ac:dyDescent="0.25">
      <c r="A4" t="s">
        <v>4472</v>
      </c>
      <c r="B4">
        <f>COUNTIF('MOF vs Ligand (Full)'!$C$3:$C$107,"*"&amp;A4&amp;"*")</f>
        <v>19</v>
      </c>
      <c r="C4">
        <f t="shared" si="0"/>
        <v>18.095238095238095</v>
      </c>
    </row>
    <row r="5" spans="1:3" x14ac:dyDescent="0.25">
      <c r="A5" t="s">
        <v>4468</v>
      </c>
      <c r="B5">
        <f>COUNTIF('MOF vs Ligand (Full)'!$C$3:$C$107,"*"&amp;A5&amp;"*")</f>
        <v>16</v>
      </c>
      <c r="C5">
        <f t="shared" si="0"/>
        <v>15.238095238095239</v>
      </c>
    </row>
    <row r="6" spans="1:3" x14ac:dyDescent="0.25">
      <c r="A6" t="s">
        <v>4471</v>
      </c>
      <c r="B6">
        <f>COUNTIF('MOF vs Ligand (Full)'!$C$3:$C$107,"*"&amp;A6&amp;"*")</f>
        <v>9</v>
      </c>
      <c r="C6">
        <f t="shared" si="0"/>
        <v>8.5714285714285712</v>
      </c>
    </row>
    <row r="7" spans="1:3" x14ac:dyDescent="0.25">
      <c r="A7" t="s">
        <v>4469</v>
      </c>
      <c r="B7">
        <f>COUNTIF('MOF vs Ligand (Full)'!$C$3:$C$107,"*"&amp;A7&amp;"*")</f>
        <v>5</v>
      </c>
      <c r="C7">
        <f t="shared" si="0"/>
        <v>4.7619047619047619</v>
      </c>
    </row>
    <row r="8" spans="1:3" x14ac:dyDescent="0.25">
      <c r="A8" t="s">
        <v>4467</v>
      </c>
      <c r="B8">
        <f>COUNTIF('MOF vs Ligand (Full)'!$C$3:$C$107,"*"&amp;A8&amp;"*")</f>
        <v>5</v>
      </c>
      <c r="C8">
        <f t="shared" si="0"/>
        <v>4.7619047619047619</v>
      </c>
    </row>
    <row r="9" spans="1:3" x14ac:dyDescent="0.25">
      <c r="A9" t="s">
        <v>4506</v>
      </c>
      <c r="B9">
        <f>COUNTIF('MOF vs Ligand (Full)'!$C$3:$C$107,"*"&amp;A9&amp;"*")</f>
        <v>2</v>
      </c>
      <c r="C9">
        <f t="shared" si="0"/>
        <v>1.9047619047619049</v>
      </c>
    </row>
    <row r="10" spans="1:3" x14ac:dyDescent="0.25">
      <c r="A10" t="s">
        <v>4496</v>
      </c>
      <c r="B10">
        <f>COUNTIF('MOF vs Ligand (Full)'!$C$3:$C$107,"*"&amp;A10&amp;"*")</f>
        <v>2</v>
      </c>
      <c r="C10">
        <f t="shared" si="0"/>
        <v>1.9047619047619049</v>
      </c>
    </row>
    <row r="11" spans="1:3" x14ac:dyDescent="0.25">
      <c r="A11" t="s">
        <v>4491</v>
      </c>
      <c r="B11">
        <f>COUNTIF('MOF vs Ligand (Full)'!$C$3:$C$107,"*"&amp;A11&amp;"*")</f>
        <v>2</v>
      </c>
      <c r="C11">
        <f t="shared" si="0"/>
        <v>1.9047619047619049</v>
      </c>
    </row>
    <row r="12" spans="1:3" x14ac:dyDescent="0.25">
      <c r="A12" t="s">
        <v>4474</v>
      </c>
      <c r="B12">
        <f>COUNTIF('MOF vs Ligand (Full)'!$C$3:$C$107,"*"&amp;A12&amp;"*")</f>
        <v>2</v>
      </c>
      <c r="C12">
        <f t="shared" si="0"/>
        <v>1.9047619047619049</v>
      </c>
    </row>
    <row r="13" spans="1:3" x14ac:dyDescent="0.25">
      <c r="A13" t="s">
        <v>4477</v>
      </c>
      <c r="B13">
        <f>COUNTIF('MOF vs Ligand (Full)'!$C$3:$C$107,"*"&amp;A13&amp;"*")</f>
        <v>2</v>
      </c>
      <c r="C13">
        <f t="shared" si="0"/>
        <v>1.9047619047619049</v>
      </c>
    </row>
    <row r="14" spans="1:3" x14ac:dyDescent="0.25">
      <c r="A14" t="s">
        <v>4501</v>
      </c>
      <c r="B14">
        <f>COUNTIF('MOF vs Ligand (Full)'!$C$3:$C$107,"*"&amp;A14&amp;"*")</f>
        <v>1</v>
      </c>
      <c r="C14">
        <f t="shared" si="0"/>
        <v>0.95238095238095244</v>
      </c>
    </row>
    <row r="15" spans="1:3" x14ac:dyDescent="0.25">
      <c r="A15" t="s">
        <v>4475</v>
      </c>
      <c r="B15">
        <f>COUNTIF('MOF vs Ligand (Full)'!$C$3:$C$107,"*"&amp;A15&amp;"*")</f>
        <v>1</v>
      </c>
      <c r="C15">
        <f t="shared" si="0"/>
        <v>0.95238095238095244</v>
      </c>
    </row>
    <row r="16" spans="1:3" x14ac:dyDescent="0.25">
      <c r="A16" t="s">
        <v>4500</v>
      </c>
      <c r="B16">
        <f>COUNTIF('MOF vs Ligand (Full)'!$C$3:$C$107,"*"&amp;A16&amp;"*")</f>
        <v>1</v>
      </c>
      <c r="C16">
        <f t="shared" si="0"/>
        <v>0.95238095238095244</v>
      </c>
    </row>
    <row r="17" spans="1:3" x14ac:dyDescent="0.25">
      <c r="A17" t="s">
        <v>4473</v>
      </c>
      <c r="B17">
        <f>COUNTIF('MOF vs Ligand (Full)'!$C$3:$C$107,"*"&amp;A17&amp;"*")</f>
        <v>1</v>
      </c>
      <c r="C17">
        <f t="shared" si="0"/>
        <v>0.95238095238095244</v>
      </c>
    </row>
    <row r="18" spans="1:3" x14ac:dyDescent="0.25">
      <c r="A18" t="s">
        <v>4483</v>
      </c>
      <c r="B18">
        <f>COUNTIF('MOF vs Ligand (Full)'!$C$3:$C$107,"*"&amp;A18&amp;"*")</f>
        <v>1</v>
      </c>
      <c r="C18">
        <f t="shared" si="0"/>
        <v>0.95238095238095244</v>
      </c>
    </row>
    <row r="19" spans="1:3" x14ac:dyDescent="0.25">
      <c r="A19" t="s">
        <v>4484</v>
      </c>
      <c r="B19">
        <f>COUNTIF('MOF vs Ligand (Full)'!$C$3:$C$107,"*"&amp;A19&amp;"*")</f>
        <v>1</v>
      </c>
      <c r="C19">
        <f t="shared" si="0"/>
        <v>0.95238095238095244</v>
      </c>
    </row>
    <row r="20" spans="1:3" x14ac:dyDescent="0.25">
      <c r="A20" t="s">
        <v>4497</v>
      </c>
      <c r="B20">
        <f>COUNTIF('MOF vs Ligand (Full)'!$C$3:$C$107,"*"&amp;A20&amp;"*")</f>
        <v>1</v>
      </c>
      <c r="C20">
        <f t="shared" si="0"/>
        <v>0.95238095238095244</v>
      </c>
    </row>
    <row r="21" spans="1:3" x14ac:dyDescent="0.25">
      <c r="A21" t="s">
        <v>4519</v>
      </c>
      <c r="B21">
        <f>COUNTIF('MOF vs Ligand (Full)'!$C$3:$C$107,"*"&amp;A21&amp;"*")</f>
        <v>1</v>
      </c>
      <c r="C21">
        <f t="shared" si="0"/>
        <v>0.95238095238095244</v>
      </c>
    </row>
    <row r="22" spans="1:3" x14ac:dyDescent="0.25">
      <c r="A22" t="s">
        <v>4499</v>
      </c>
      <c r="B22">
        <f>COUNTIF('MOF vs Ligand (Full)'!$C$3:$C$107,"*"&amp;A22&amp;"*")</f>
        <v>1</v>
      </c>
      <c r="C22">
        <f t="shared" si="0"/>
        <v>0.95238095238095244</v>
      </c>
    </row>
    <row r="23" spans="1:3" x14ac:dyDescent="0.25">
      <c r="A23" t="s">
        <v>4476</v>
      </c>
      <c r="B23">
        <f>COUNTIF('MOF vs Ligand (Full)'!$C$3:$C$107,"*"&amp;A23&amp;"*")</f>
        <v>1</v>
      </c>
      <c r="C23">
        <f t="shared" si="0"/>
        <v>0.95238095238095244</v>
      </c>
    </row>
    <row r="24" spans="1:3" x14ac:dyDescent="0.25">
      <c r="A24" t="s">
        <v>4488</v>
      </c>
      <c r="B24">
        <f>COUNTIF('MOF vs Ligand (Full)'!$C$3:$C$107,"*"&amp;A24&amp;"*")</f>
        <v>1</v>
      </c>
      <c r="C24">
        <f t="shared" si="0"/>
        <v>0.95238095238095244</v>
      </c>
    </row>
    <row r="25" spans="1:3" x14ac:dyDescent="0.25">
      <c r="A25" t="s">
        <v>4504</v>
      </c>
      <c r="B25">
        <f>COUNTIF('MOF vs Ligand (Full)'!$C$3:$C$107,"*"&amp;A25&amp;"*")</f>
        <v>1</v>
      </c>
      <c r="C25">
        <f t="shared" si="0"/>
        <v>0.95238095238095244</v>
      </c>
    </row>
    <row r="26" spans="1:3" x14ac:dyDescent="0.25">
      <c r="A26" t="s">
        <v>4552</v>
      </c>
      <c r="B26">
        <f>COUNTIF('MOF vs Ligand (Full)'!$C$3:$C$107,"*"&amp;A26&amp;"*")</f>
        <v>1</v>
      </c>
      <c r="C26">
        <f t="shared" si="0"/>
        <v>0.95238095238095244</v>
      </c>
    </row>
    <row r="27" spans="1:3" x14ac:dyDescent="0.25">
      <c r="A27" t="s">
        <v>4498</v>
      </c>
      <c r="B27">
        <f>COUNTIF('MOF vs Ligand (Full)'!$C$3:$C$107,"*"&amp;A27&amp;"*")</f>
        <v>0</v>
      </c>
      <c r="C27">
        <f t="shared" si="0"/>
        <v>0</v>
      </c>
    </row>
    <row r="28" spans="1:3" x14ac:dyDescent="0.25">
      <c r="A28" t="s">
        <v>4505</v>
      </c>
      <c r="B28">
        <f>COUNTIF('MOF vs Ligand (Full)'!$C$3:$C$107,"*"&amp;A28&amp;"*")</f>
        <v>0</v>
      </c>
      <c r="C28">
        <f t="shared" si="0"/>
        <v>0</v>
      </c>
    </row>
    <row r="29" spans="1:3" x14ac:dyDescent="0.25">
      <c r="A29" t="s">
        <v>4481</v>
      </c>
      <c r="B29">
        <f>COUNTIF('MOF vs Ligand (Full)'!$C$3:$C$107,"*"&amp;A29&amp;"*")</f>
        <v>0</v>
      </c>
      <c r="C29">
        <f t="shared" si="0"/>
        <v>0</v>
      </c>
    </row>
    <row r="30" spans="1:3" x14ac:dyDescent="0.25">
      <c r="A30" t="s">
        <v>4480</v>
      </c>
      <c r="B30">
        <f>COUNTIF('MOF vs Ligand (Full)'!$C$3:$C$107,"*"&amp;A30&amp;"*")</f>
        <v>0</v>
      </c>
      <c r="C30">
        <f t="shared" si="0"/>
        <v>0</v>
      </c>
    </row>
    <row r="31" spans="1:3" x14ac:dyDescent="0.25">
      <c r="A31" t="s">
        <v>4487</v>
      </c>
      <c r="B31">
        <f>COUNTIF('MOF vs Ligand (Full)'!$C$3:$C$107,"*"&amp;A31&amp;"*")</f>
        <v>0</v>
      </c>
      <c r="C31">
        <f t="shared" si="0"/>
        <v>0</v>
      </c>
    </row>
    <row r="32" spans="1:3" x14ac:dyDescent="0.25">
      <c r="A32" t="s">
        <v>4492</v>
      </c>
      <c r="B32">
        <f>COUNTIF('MOF vs Ligand (Full)'!$C$3:$C$107,"*"&amp;A32&amp;"*")</f>
        <v>0</v>
      </c>
      <c r="C32">
        <f t="shared" si="0"/>
        <v>0</v>
      </c>
    </row>
    <row r="33" spans="1:3" x14ac:dyDescent="0.25">
      <c r="A33" t="s">
        <v>4478</v>
      </c>
      <c r="B33">
        <f>COUNTIF('MOF vs Ligand (Full)'!$C$3:$C$107,"*"&amp;A33&amp;"*")</f>
        <v>0</v>
      </c>
      <c r="C33">
        <f t="shared" si="0"/>
        <v>0</v>
      </c>
    </row>
    <row r="34" spans="1:3" x14ac:dyDescent="0.25">
      <c r="A34" t="s">
        <v>4510</v>
      </c>
      <c r="B34">
        <f>COUNTIF('MOF vs Ligand (Full)'!$C$3:$C$107,"*"&amp;A34&amp;"*")</f>
        <v>0</v>
      </c>
      <c r="C34">
        <f t="shared" ref="C34:C65" si="1">(B34/105)*100</f>
        <v>0</v>
      </c>
    </row>
    <row r="35" spans="1:3" x14ac:dyDescent="0.25">
      <c r="A35" t="s">
        <v>4494</v>
      </c>
      <c r="B35">
        <f>COUNTIF('MOF vs Ligand (Full)'!$C$3:$C$107,"*"&amp;A35&amp;"*")</f>
        <v>0</v>
      </c>
      <c r="C35">
        <f t="shared" si="1"/>
        <v>0</v>
      </c>
    </row>
    <row r="36" spans="1:3" x14ac:dyDescent="0.25">
      <c r="A36" t="s">
        <v>4485</v>
      </c>
      <c r="B36">
        <f>COUNTIF('MOF vs Ligand (Full)'!$C$3:$C$107,"*"&amp;A36&amp;"*")</f>
        <v>0</v>
      </c>
      <c r="C36">
        <f t="shared" si="1"/>
        <v>0</v>
      </c>
    </row>
    <row r="37" spans="1:3" x14ac:dyDescent="0.25">
      <c r="A37" t="s">
        <v>4479</v>
      </c>
      <c r="B37">
        <f>COUNTIF('MOF vs Ligand (Full)'!$C$3:$C$107,"*"&amp;A37&amp;"*")</f>
        <v>0</v>
      </c>
      <c r="C37">
        <f t="shared" si="1"/>
        <v>0</v>
      </c>
    </row>
    <row r="38" spans="1:3" x14ac:dyDescent="0.25">
      <c r="A38" t="s">
        <v>4507</v>
      </c>
      <c r="B38">
        <f>COUNTIF('MOF vs Ligand (Full)'!$C$3:$C$107,"*"&amp;A38&amp;"*")</f>
        <v>0</v>
      </c>
      <c r="C38">
        <f t="shared" si="1"/>
        <v>0</v>
      </c>
    </row>
    <row r="39" spans="1:3" x14ac:dyDescent="0.25">
      <c r="A39" t="s">
        <v>4495</v>
      </c>
      <c r="B39">
        <f>COUNTIF('MOF vs Ligand (Full)'!$C$3:$C$107,"*"&amp;A39&amp;"*")</f>
        <v>0</v>
      </c>
      <c r="C39">
        <f t="shared" si="1"/>
        <v>0</v>
      </c>
    </row>
    <row r="40" spans="1:3" x14ac:dyDescent="0.25">
      <c r="A40" t="s">
        <v>4490</v>
      </c>
      <c r="B40">
        <f>COUNTIF('MOF vs Ligand (Full)'!$C$3:$C$107,"*"&amp;A40&amp;"*")</f>
        <v>0</v>
      </c>
      <c r="C40">
        <f t="shared" si="1"/>
        <v>0</v>
      </c>
    </row>
    <row r="41" spans="1:3" x14ac:dyDescent="0.25">
      <c r="A41" t="s">
        <v>4509</v>
      </c>
      <c r="B41">
        <f>COUNTIF('MOF vs Ligand (Full)'!$C$3:$C$107,"*"&amp;A41&amp;"*")</f>
        <v>0</v>
      </c>
      <c r="C41">
        <f t="shared" si="1"/>
        <v>0</v>
      </c>
    </row>
    <row r="42" spans="1:3" x14ac:dyDescent="0.25">
      <c r="A42" t="s">
        <v>4502</v>
      </c>
      <c r="B42">
        <f>COUNTIF('MOF vs Ligand (Full)'!$C$3:$C$107,"*"&amp;A42&amp;"*")</f>
        <v>0</v>
      </c>
      <c r="C42">
        <f t="shared" si="1"/>
        <v>0</v>
      </c>
    </row>
    <row r="43" spans="1:3" x14ac:dyDescent="0.25">
      <c r="A43" t="s">
        <v>4489</v>
      </c>
      <c r="B43">
        <f>COUNTIF('MOF vs Ligand (Full)'!$C$3:$C$107,"*"&amp;A43&amp;"*")</f>
        <v>0</v>
      </c>
      <c r="C43">
        <f t="shared" si="1"/>
        <v>0</v>
      </c>
    </row>
    <row r="44" spans="1:3" x14ac:dyDescent="0.25">
      <c r="A44" t="s">
        <v>4508</v>
      </c>
      <c r="B44">
        <f>COUNTIF('MOF vs Ligand (Full)'!$C$3:$C$107,"*"&amp;A44&amp;"*")</f>
        <v>0</v>
      </c>
      <c r="C44">
        <f t="shared" si="1"/>
        <v>0</v>
      </c>
    </row>
    <row r="45" spans="1:3" x14ac:dyDescent="0.25">
      <c r="A45" t="s">
        <v>4503</v>
      </c>
      <c r="B45">
        <f>COUNTIF('MOF vs Ligand (Full)'!$C$3:$C$107,"*"&amp;A45&amp;"*")</f>
        <v>0</v>
      </c>
      <c r="C45">
        <f t="shared" si="1"/>
        <v>0</v>
      </c>
    </row>
    <row r="46" spans="1:3" x14ac:dyDescent="0.25">
      <c r="A46" t="s">
        <v>4486</v>
      </c>
      <c r="B46">
        <f>COUNTIF('MOF vs Ligand (Full)'!$C$3:$C$107,"*"&amp;A46&amp;"*")</f>
        <v>0</v>
      </c>
      <c r="C46">
        <f t="shared" si="1"/>
        <v>0</v>
      </c>
    </row>
    <row r="47" spans="1:3" x14ac:dyDescent="0.25">
      <c r="A47" t="s">
        <v>4482</v>
      </c>
      <c r="B47">
        <f>COUNTIF('MOF vs Ligand (Full)'!$C$3:$C$107,"*"&amp;A47&amp;"*")</f>
        <v>0</v>
      </c>
      <c r="C47">
        <f t="shared" si="1"/>
        <v>0</v>
      </c>
    </row>
    <row r="48" spans="1:3" x14ac:dyDescent="0.25">
      <c r="A48" t="s">
        <v>4518</v>
      </c>
      <c r="B48">
        <f>COUNTIF('MOF vs Ligand (Full)'!$C$3:$C$107,"*"&amp;A48&amp;"*")</f>
        <v>0</v>
      </c>
      <c r="C48">
        <f t="shared" si="1"/>
        <v>0</v>
      </c>
    </row>
    <row r="49" spans="1:3" x14ac:dyDescent="0.25">
      <c r="A49" t="s">
        <v>4493</v>
      </c>
      <c r="B49">
        <f>COUNTIF('MOF vs Ligand (Full)'!$C$3:$C$107,"*"&amp;A49&amp;"*")</f>
        <v>0</v>
      </c>
      <c r="C49">
        <f t="shared" si="1"/>
        <v>0</v>
      </c>
    </row>
    <row r="50" spans="1:3" x14ac:dyDescent="0.25">
      <c r="A50" t="s">
        <v>4513</v>
      </c>
      <c r="B50">
        <f>COUNTIF('MOF vs Ligand (Full)'!$C$3:$C$107,"*"&amp;A50&amp;"*")</f>
        <v>0</v>
      </c>
      <c r="C50">
        <f t="shared" si="1"/>
        <v>0</v>
      </c>
    </row>
    <row r="51" spans="1:3" x14ac:dyDescent="0.25">
      <c r="A51" t="s">
        <v>4515</v>
      </c>
      <c r="B51">
        <f>COUNTIF('MOF vs Ligand (Full)'!$C$3:$C$107,"*"&amp;A51&amp;"*")</f>
        <v>0</v>
      </c>
      <c r="C51">
        <f t="shared" si="1"/>
        <v>0</v>
      </c>
    </row>
    <row r="52" spans="1:3" x14ac:dyDescent="0.25">
      <c r="A52" t="s">
        <v>4516</v>
      </c>
      <c r="B52">
        <f>COUNTIF('MOF vs Ligand (Full)'!$C$3:$C$107,"*"&amp;A52&amp;"*")</f>
        <v>0</v>
      </c>
      <c r="C52">
        <f t="shared" si="1"/>
        <v>0</v>
      </c>
    </row>
    <row r="53" spans="1:3" x14ac:dyDescent="0.25">
      <c r="A53" t="s">
        <v>4530</v>
      </c>
      <c r="B53">
        <f>COUNTIF('MOF vs Ligand (Full)'!$C$3:$C$107,"*"&amp;A53&amp;"*")</f>
        <v>0</v>
      </c>
      <c r="C53">
        <f t="shared" si="1"/>
        <v>0</v>
      </c>
    </row>
    <row r="54" spans="1:3" x14ac:dyDescent="0.25">
      <c r="A54" t="s">
        <v>4538</v>
      </c>
      <c r="B54">
        <f>COUNTIF('MOF vs Ligand (Full)'!$C$3:$C$107,"*"&amp;A54&amp;"*")</f>
        <v>0</v>
      </c>
      <c r="C54">
        <f t="shared" si="1"/>
        <v>0</v>
      </c>
    </row>
    <row r="55" spans="1:3" x14ac:dyDescent="0.25">
      <c r="A55" t="s">
        <v>4558</v>
      </c>
      <c r="B55">
        <f>COUNTIF('MOF vs Ligand (Full)'!$C$3:$C$107,"*"&amp;A55&amp;"*")</f>
        <v>0</v>
      </c>
      <c r="C55">
        <f t="shared" si="1"/>
        <v>0</v>
      </c>
    </row>
    <row r="56" spans="1:3" x14ac:dyDescent="0.25">
      <c r="A56" t="s">
        <v>4559</v>
      </c>
      <c r="B56">
        <f>COUNTIF('MOF vs Ligand (Full)'!$C$3:$C$107,"*"&amp;A56&amp;"*")</f>
        <v>0</v>
      </c>
      <c r="C56">
        <f t="shared" si="1"/>
        <v>0</v>
      </c>
    </row>
    <row r="57" spans="1:3" x14ac:dyDescent="0.25">
      <c r="A57" t="s">
        <v>4511</v>
      </c>
      <c r="B57">
        <f>COUNTIF('MOF vs Ligand (Full)'!$C$3:$C$107,"*"&amp;A57&amp;"*")</f>
        <v>0</v>
      </c>
      <c r="C57">
        <f t="shared" si="1"/>
        <v>0</v>
      </c>
    </row>
    <row r="58" spans="1:3" x14ac:dyDescent="0.25">
      <c r="A58" t="s">
        <v>4512</v>
      </c>
      <c r="B58">
        <f>COUNTIF('MOF vs Ligand (Full)'!$C$3:$C$107,"*"&amp;A58&amp;"*")</f>
        <v>0</v>
      </c>
      <c r="C58">
        <f t="shared" si="1"/>
        <v>0</v>
      </c>
    </row>
    <row r="59" spans="1:3" x14ac:dyDescent="0.25">
      <c r="A59" t="s">
        <v>4514</v>
      </c>
      <c r="B59">
        <f>COUNTIF('MOF vs Ligand (Full)'!$C$3:$C$107,"*"&amp;A59&amp;"*")</f>
        <v>0</v>
      </c>
      <c r="C59">
        <f t="shared" si="1"/>
        <v>0</v>
      </c>
    </row>
    <row r="60" spans="1:3" x14ac:dyDescent="0.25">
      <c r="A60" t="s">
        <v>4555</v>
      </c>
      <c r="B60">
        <f>COUNTIF('MOF vs Ligand (Full)'!$C$3:$C$107,"*"&amp;A60&amp;"*")</f>
        <v>0</v>
      </c>
      <c r="C60">
        <f t="shared" si="1"/>
        <v>0</v>
      </c>
    </row>
    <row r="61" spans="1:3" x14ac:dyDescent="0.25">
      <c r="A61" t="s">
        <v>4517</v>
      </c>
      <c r="B61">
        <f>COUNTIF('MOF vs Ligand (Full)'!$C$3:$C$107,"*"&amp;A61&amp;"*")</f>
        <v>0</v>
      </c>
      <c r="C61">
        <f t="shared" si="1"/>
        <v>0</v>
      </c>
    </row>
    <row r="62" spans="1:3" x14ac:dyDescent="0.25">
      <c r="A62" t="s">
        <v>4546</v>
      </c>
      <c r="B62">
        <f>COUNTIF('MOF vs Ligand (Full)'!$C$3:$C$107,"*"&amp;A62&amp;"*")</f>
        <v>0</v>
      </c>
      <c r="C62">
        <f t="shared" si="1"/>
        <v>0</v>
      </c>
    </row>
    <row r="63" spans="1:3" x14ac:dyDescent="0.25">
      <c r="A63" t="s">
        <v>4520</v>
      </c>
      <c r="B63">
        <f>COUNTIF('MOF vs Ligand (Full)'!$C$3:$C$107,"*"&amp;A63&amp;"*")</f>
        <v>0</v>
      </c>
      <c r="C63">
        <f t="shared" si="1"/>
        <v>0</v>
      </c>
    </row>
    <row r="64" spans="1:3" x14ac:dyDescent="0.25">
      <c r="A64" t="s">
        <v>4521</v>
      </c>
      <c r="B64">
        <f>COUNTIF('MOF vs Ligand (Full)'!$C$3:$C$107,"*"&amp;A64&amp;"*")</f>
        <v>0</v>
      </c>
      <c r="C64">
        <f t="shared" si="1"/>
        <v>0</v>
      </c>
    </row>
    <row r="65" spans="1:3" x14ac:dyDescent="0.25">
      <c r="A65" t="s">
        <v>4522</v>
      </c>
      <c r="B65">
        <f>COUNTIF('MOF vs Ligand (Full)'!$C$3:$C$107,"*"&amp;A65&amp;"*")</f>
        <v>0</v>
      </c>
      <c r="C65">
        <f t="shared" si="1"/>
        <v>0</v>
      </c>
    </row>
    <row r="66" spans="1:3" x14ac:dyDescent="0.25">
      <c r="A66" t="s">
        <v>4523</v>
      </c>
      <c r="B66">
        <f>COUNTIF('MOF vs Ligand (Full)'!$C$3:$C$107,"*"&amp;A66&amp;"*")</f>
        <v>0</v>
      </c>
      <c r="C66">
        <f t="shared" ref="C66:C95" si="2">(B66/105)*100</f>
        <v>0</v>
      </c>
    </row>
    <row r="67" spans="1:3" x14ac:dyDescent="0.25">
      <c r="A67" t="s">
        <v>4524</v>
      </c>
      <c r="B67">
        <f>COUNTIF('MOF vs Ligand (Full)'!$C$3:$C$107,"*"&amp;A67&amp;"*")</f>
        <v>0</v>
      </c>
      <c r="C67">
        <f t="shared" si="2"/>
        <v>0</v>
      </c>
    </row>
    <row r="68" spans="1:3" x14ac:dyDescent="0.25">
      <c r="A68" t="s">
        <v>4525</v>
      </c>
      <c r="B68">
        <f>COUNTIF('MOF vs Ligand (Full)'!$C$3:$C$107,"*"&amp;A68&amp;"*")</f>
        <v>0</v>
      </c>
      <c r="C68">
        <f t="shared" si="2"/>
        <v>0</v>
      </c>
    </row>
    <row r="69" spans="1:3" x14ac:dyDescent="0.25">
      <c r="A69" t="s">
        <v>4526</v>
      </c>
      <c r="B69">
        <f>COUNTIF('MOF vs Ligand (Full)'!$C$3:$C$107,"*"&amp;A69&amp;"*")</f>
        <v>0</v>
      </c>
      <c r="C69">
        <f t="shared" si="2"/>
        <v>0</v>
      </c>
    </row>
    <row r="70" spans="1:3" x14ac:dyDescent="0.25">
      <c r="A70" t="s">
        <v>4527</v>
      </c>
      <c r="B70">
        <f>COUNTIF('MOF vs Ligand (Full)'!$C$3:$C$107,"*"&amp;A70&amp;"*")</f>
        <v>0</v>
      </c>
      <c r="C70">
        <f t="shared" si="2"/>
        <v>0</v>
      </c>
    </row>
    <row r="71" spans="1:3" x14ac:dyDescent="0.25">
      <c r="A71" t="s">
        <v>4528</v>
      </c>
      <c r="B71">
        <f>COUNTIF('MOF vs Ligand (Full)'!$C$3:$C$107,"*"&amp;A71&amp;"*")</f>
        <v>0</v>
      </c>
      <c r="C71">
        <f t="shared" si="2"/>
        <v>0</v>
      </c>
    </row>
    <row r="72" spans="1:3" x14ac:dyDescent="0.25">
      <c r="A72" t="s">
        <v>4529</v>
      </c>
      <c r="B72">
        <f>COUNTIF('MOF vs Ligand (Full)'!$C$3:$C$107,"*"&amp;A72&amp;"*")</f>
        <v>0</v>
      </c>
      <c r="C72">
        <f t="shared" si="2"/>
        <v>0</v>
      </c>
    </row>
    <row r="73" spans="1:3" x14ac:dyDescent="0.25">
      <c r="A73" t="s">
        <v>4531</v>
      </c>
      <c r="B73">
        <f>COUNTIF('MOF vs Ligand (Full)'!$C$3:$C$107,"*"&amp;A73&amp;"*")</f>
        <v>0</v>
      </c>
      <c r="C73">
        <f t="shared" si="2"/>
        <v>0</v>
      </c>
    </row>
    <row r="74" spans="1:3" x14ac:dyDescent="0.25">
      <c r="A74" t="s">
        <v>4532</v>
      </c>
      <c r="B74">
        <f>COUNTIF('MOF vs Ligand (Full)'!$C$3:$C$107,"*"&amp;A74&amp;"*")</f>
        <v>0</v>
      </c>
      <c r="C74">
        <f t="shared" si="2"/>
        <v>0</v>
      </c>
    </row>
    <row r="75" spans="1:3" x14ac:dyDescent="0.25">
      <c r="A75" t="s">
        <v>4533</v>
      </c>
      <c r="B75">
        <f>COUNTIF('MOF vs Ligand (Full)'!$C$3:$C$107,"*"&amp;A75&amp;"*")</f>
        <v>0</v>
      </c>
      <c r="C75">
        <f t="shared" si="2"/>
        <v>0</v>
      </c>
    </row>
    <row r="76" spans="1:3" x14ac:dyDescent="0.25">
      <c r="A76" t="s">
        <v>4534</v>
      </c>
      <c r="B76">
        <f>COUNTIF('MOF vs Ligand (Full)'!$C$3:$C$107,"*"&amp;A76&amp;"*")</f>
        <v>0</v>
      </c>
      <c r="C76">
        <f t="shared" si="2"/>
        <v>0</v>
      </c>
    </row>
    <row r="77" spans="1:3" x14ac:dyDescent="0.25">
      <c r="A77" t="s">
        <v>4535</v>
      </c>
      <c r="B77">
        <f>COUNTIF('MOF vs Ligand (Full)'!$C$3:$C$107,"*"&amp;A77&amp;"*")</f>
        <v>0</v>
      </c>
      <c r="C77">
        <f t="shared" si="2"/>
        <v>0</v>
      </c>
    </row>
    <row r="78" spans="1:3" x14ac:dyDescent="0.25">
      <c r="A78" t="s">
        <v>4536</v>
      </c>
      <c r="B78">
        <f>COUNTIF('MOF vs Ligand (Full)'!$C$3:$C$107,"*"&amp;A78&amp;"*")</f>
        <v>0</v>
      </c>
      <c r="C78">
        <f t="shared" si="2"/>
        <v>0</v>
      </c>
    </row>
    <row r="79" spans="1:3" x14ac:dyDescent="0.25">
      <c r="A79" t="s">
        <v>4537</v>
      </c>
      <c r="B79">
        <f>COUNTIF('MOF vs Ligand (Full)'!$C$3:$C$107,"*"&amp;A79&amp;"*")</f>
        <v>0</v>
      </c>
      <c r="C79">
        <f t="shared" si="2"/>
        <v>0</v>
      </c>
    </row>
    <row r="80" spans="1:3" x14ac:dyDescent="0.25">
      <c r="A80" t="s">
        <v>4539</v>
      </c>
      <c r="B80">
        <f>COUNTIF('MOF vs Ligand (Full)'!$C$3:$C$107,"*"&amp;A80&amp;"*")</f>
        <v>0</v>
      </c>
      <c r="C80">
        <f t="shared" si="2"/>
        <v>0</v>
      </c>
    </row>
    <row r="81" spans="1:3" x14ac:dyDescent="0.25">
      <c r="A81" t="s">
        <v>4540</v>
      </c>
      <c r="B81">
        <f>COUNTIF('MOF vs Ligand (Full)'!$C$3:$C$107,"*"&amp;A81&amp;"*")</f>
        <v>0</v>
      </c>
      <c r="C81">
        <f t="shared" si="2"/>
        <v>0</v>
      </c>
    </row>
    <row r="82" spans="1:3" x14ac:dyDescent="0.25">
      <c r="A82" t="s">
        <v>4541</v>
      </c>
      <c r="B82">
        <f>COUNTIF('MOF vs Ligand (Full)'!$C$3:$C$107,"*"&amp;A82&amp;"*")</f>
        <v>0</v>
      </c>
      <c r="C82">
        <f t="shared" si="2"/>
        <v>0</v>
      </c>
    </row>
    <row r="83" spans="1:3" x14ac:dyDescent="0.25">
      <c r="A83" t="s">
        <v>4542</v>
      </c>
      <c r="B83">
        <f>COUNTIF('MOF vs Ligand (Full)'!$C$3:$C$107,"*"&amp;A83&amp;"*")</f>
        <v>0</v>
      </c>
      <c r="C83">
        <f t="shared" si="2"/>
        <v>0</v>
      </c>
    </row>
    <row r="84" spans="1:3" x14ac:dyDescent="0.25">
      <c r="A84" t="s">
        <v>4543</v>
      </c>
      <c r="B84">
        <f>COUNTIF('MOF vs Ligand (Full)'!$C$3:$C$107,"*"&amp;A84&amp;"*")</f>
        <v>0</v>
      </c>
      <c r="C84">
        <f t="shared" si="2"/>
        <v>0</v>
      </c>
    </row>
    <row r="85" spans="1:3" x14ac:dyDescent="0.25">
      <c r="A85" t="s">
        <v>4544</v>
      </c>
      <c r="B85">
        <f>COUNTIF('MOF vs Ligand (Full)'!$C$3:$C$107,"*"&amp;A85&amp;"*")</f>
        <v>0</v>
      </c>
      <c r="C85">
        <f t="shared" si="2"/>
        <v>0</v>
      </c>
    </row>
    <row r="86" spans="1:3" x14ac:dyDescent="0.25">
      <c r="A86" t="s">
        <v>4545</v>
      </c>
      <c r="B86">
        <f>COUNTIF('MOF vs Ligand (Full)'!$C$3:$C$107,"*"&amp;A86&amp;"*")</f>
        <v>0</v>
      </c>
      <c r="C86">
        <f t="shared" si="2"/>
        <v>0</v>
      </c>
    </row>
    <row r="87" spans="1:3" x14ac:dyDescent="0.25">
      <c r="A87" t="s">
        <v>4547</v>
      </c>
      <c r="B87">
        <f>COUNTIF('MOF vs Ligand (Full)'!$C$3:$C$107,"*"&amp;A87&amp;"*")</f>
        <v>0</v>
      </c>
      <c r="C87">
        <f t="shared" si="2"/>
        <v>0</v>
      </c>
    </row>
    <row r="88" spans="1:3" x14ac:dyDescent="0.25">
      <c r="A88" t="s">
        <v>4548</v>
      </c>
      <c r="B88">
        <f>COUNTIF('MOF vs Ligand (Full)'!$C$3:$C$107,"*"&amp;A88&amp;"*")</f>
        <v>0</v>
      </c>
      <c r="C88">
        <f t="shared" si="2"/>
        <v>0</v>
      </c>
    </row>
    <row r="89" spans="1:3" x14ac:dyDescent="0.25">
      <c r="A89" t="s">
        <v>4549</v>
      </c>
      <c r="B89">
        <f>COUNTIF('MOF vs Ligand (Full)'!$C$3:$C$107,"*"&amp;A89&amp;"*")</f>
        <v>0</v>
      </c>
      <c r="C89">
        <f t="shared" si="2"/>
        <v>0</v>
      </c>
    </row>
    <row r="90" spans="1:3" x14ac:dyDescent="0.25">
      <c r="A90" t="s">
        <v>4550</v>
      </c>
      <c r="B90">
        <f>COUNTIF('MOF vs Ligand (Full)'!$C$3:$C$107,"*"&amp;A90&amp;"*")</f>
        <v>0</v>
      </c>
      <c r="C90">
        <f t="shared" si="2"/>
        <v>0</v>
      </c>
    </row>
    <row r="91" spans="1:3" x14ac:dyDescent="0.25">
      <c r="A91" t="s">
        <v>4551</v>
      </c>
      <c r="B91">
        <f>COUNTIF('MOF vs Ligand (Full)'!$C$3:$C$107,"*"&amp;A91&amp;"*")</f>
        <v>0</v>
      </c>
      <c r="C91">
        <f t="shared" si="2"/>
        <v>0</v>
      </c>
    </row>
    <row r="92" spans="1:3" x14ac:dyDescent="0.25">
      <c r="A92" t="s">
        <v>4553</v>
      </c>
      <c r="B92">
        <f>COUNTIF('MOF vs Ligand (Full)'!$C$3:$C$107,"*"&amp;A92&amp;"*")</f>
        <v>0</v>
      </c>
      <c r="C92">
        <f t="shared" si="2"/>
        <v>0</v>
      </c>
    </row>
    <row r="93" spans="1:3" x14ac:dyDescent="0.25">
      <c r="A93" t="s">
        <v>4554</v>
      </c>
      <c r="B93">
        <f>COUNTIF('MOF vs Ligand (Full)'!$C$3:$C$107,"*"&amp;A93&amp;"*")</f>
        <v>0</v>
      </c>
      <c r="C93">
        <f t="shared" si="2"/>
        <v>0</v>
      </c>
    </row>
    <row r="94" spans="1:3" x14ac:dyDescent="0.25">
      <c r="A94" t="s">
        <v>4556</v>
      </c>
      <c r="B94">
        <f>COUNTIF('MOF vs Ligand (Full)'!$C$3:$C$107,"*"&amp;A94&amp;"*")</f>
        <v>0</v>
      </c>
      <c r="C94">
        <f t="shared" si="2"/>
        <v>0</v>
      </c>
    </row>
    <row r="95" spans="1:3" x14ac:dyDescent="0.25">
      <c r="A95" t="s">
        <v>4557</v>
      </c>
      <c r="B95">
        <f>COUNTIF('MOF vs Ligand (Full)'!$C$3:$C$107,"*"&amp;A95&amp;"*")</f>
        <v>0</v>
      </c>
      <c r="C95">
        <f t="shared" si="2"/>
        <v>0</v>
      </c>
    </row>
  </sheetData>
  <sortState xmlns:xlrd2="http://schemas.microsoft.com/office/spreadsheetml/2017/richdata2" ref="A2:C95">
    <sortCondition descending="1" ref="B1:B95"/>
  </sortState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62BC8-664B-4FF0-A48F-D423187031ED}">
  <sheetPr>
    <tabColor theme="3"/>
  </sheetPr>
  <dimension ref="A1:Y33"/>
  <sheetViews>
    <sheetView zoomScaleNormal="100" workbookViewId="0">
      <selection activeCell="A3" sqref="A3:L31"/>
    </sheetView>
  </sheetViews>
  <sheetFormatPr defaultColWidth="8.85546875" defaultRowHeight="15" x14ac:dyDescent="0.25"/>
  <cols>
    <col min="1" max="1" width="16.42578125" customWidth="1"/>
    <col min="2" max="2" width="40.7109375" customWidth="1"/>
    <col min="3" max="3" width="39" customWidth="1"/>
    <col min="4" max="10" width="11" customWidth="1"/>
    <col min="11" max="11" width="53.140625" customWidth="1"/>
    <col min="12" max="12" width="14.28515625" style="18" customWidth="1"/>
    <col min="13" max="14" width="11" customWidth="1"/>
    <col min="15" max="15" width="8.85546875" style="12"/>
    <col min="16" max="16" width="16.42578125" customWidth="1"/>
    <col min="17" max="17" width="34" customWidth="1"/>
    <col min="18" max="18" width="16.42578125" customWidth="1"/>
    <col min="19" max="19" width="8.85546875" style="12"/>
    <col min="23" max="23" width="8.85546875" style="12"/>
    <col min="24" max="25" width="12" bestFit="1" customWidth="1"/>
  </cols>
  <sheetData>
    <row r="1" spans="1:25" ht="15" customHeight="1" x14ac:dyDescent="0.25">
      <c r="A1" s="55" t="s">
        <v>5978</v>
      </c>
      <c r="B1" s="65" t="s">
        <v>5987</v>
      </c>
      <c r="C1" s="65" t="s">
        <v>5994</v>
      </c>
      <c r="D1" s="59" t="s">
        <v>5979</v>
      </c>
      <c r="E1" s="60"/>
      <c r="F1" s="60"/>
      <c r="G1" s="60"/>
      <c r="H1" s="67"/>
      <c r="I1" s="59" t="s">
        <v>5980</v>
      </c>
      <c r="J1" s="60"/>
      <c r="K1" s="60"/>
      <c r="L1" s="67"/>
      <c r="M1" s="65" t="s">
        <v>3</v>
      </c>
      <c r="N1" s="65" t="s">
        <v>5986</v>
      </c>
      <c r="P1" s="63" t="s">
        <v>6606</v>
      </c>
      <c r="Q1" s="63" t="s">
        <v>6605</v>
      </c>
      <c r="R1" s="63" t="s">
        <v>6610</v>
      </c>
      <c r="T1" s="65" t="s">
        <v>6600</v>
      </c>
      <c r="U1" s="65" t="s">
        <v>6599</v>
      </c>
      <c r="V1" s="65" t="s">
        <v>6598</v>
      </c>
      <c r="X1" s="59" t="s">
        <v>6601</v>
      </c>
      <c r="Y1" s="67"/>
    </row>
    <row r="2" spans="1:25" ht="15" customHeight="1" x14ac:dyDescent="0.25">
      <c r="A2" s="56"/>
      <c r="B2" s="66"/>
      <c r="C2" s="66"/>
      <c r="D2" s="8" t="s">
        <v>1</v>
      </c>
      <c r="E2" s="9" t="s">
        <v>2</v>
      </c>
      <c r="F2" s="9" t="s">
        <v>3</v>
      </c>
      <c r="G2" s="9" t="s">
        <v>4</v>
      </c>
      <c r="H2" s="10" t="s">
        <v>5</v>
      </c>
      <c r="I2" s="8" t="s">
        <v>4</v>
      </c>
      <c r="J2" s="10" t="s">
        <v>5</v>
      </c>
      <c r="K2" s="20" t="s">
        <v>6583</v>
      </c>
      <c r="L2" s="21" t="s">
        <v>6584</v>
      </c>
      <c r="M2" s="66"/>
      <c r="N2" s="66"/>
      <c r="P2" s="63"/>
      <c r="Q2" s="63"/>
      <c r="R2" s="63"/>
      <c r="T2" s="66"/>
      <c r="U2" s="66"/>
      <c r="V2" s="66"/>
      <c r="X2" s="20" t="s">
        <v>6602</v>
      </c>
      <c r="Y2" s="10" t="s">
        <v>6603</v>
      </c>
    </row>
    <row r="3" spans="1:25" ht="15" customHeight="1" x14ac:dyDescent="0.25">
      <c r="A3" s="11" t="s">
        <v>4902</v>
      </c>
      <c r="B3" s="11" t="s">
        <v>5627</v>
      </c>
      <c r="C3" s="11" t="s">
        <v>5628</v>
      </c>
      <c r="D3" s="17">
        <v>3.4207289028000001</v>
      </c>
      <c r="E3" s="15">
        <v>5.8624069028000001</v>
      </c>
      <c r="F3" s="15">
        <v>2.441678</v>
      </c>
      <c r="G3" s="15">
        <v>0.105625</v>
      </c>
      <c r="H3" s="14">
        <v>2.5473029999999999</v>
      </c>
      <c r="I3" s="17">
        <v>-6.9358318570000002</v>
      </c>
      <c r="J3" s="14">
        <v>-2.071903131</v>
      </c>
      <c r="K3" s="17" t="s">
        <v>6587</v>
      </c>
      <c r="L3" s="14" t="e" vm="1">
        <v>#VALUE!</v>
      </c>
      <c r="M3" s="11">
        <f t="shared" ref="M3:M28" si="0">J3-I3</f>
        <v>4.8639287260000001</v>
      </c>
      <c r="N3" s="11">
        <f t="shared" ref="N3:N28" si="1">ABS(M3-$F3)</f>
        <v>2.4222507260000001</v>
      </c>
      <c r="P3" s="37" t="s">
        <v>6607</v>
      </c>
      <c r="Q3" s="37" t="s">
        <v>6632</v>
      </c>
      <c r="R3" s="37" t="s">
        <v>6595</v>
      </c>
      <c r="T3" s="7">
        <f>IF((-$D3) &gt; Hybrids!$M$7, 1, 0)</f>
        <v>0</v>
      </c>
      <c r="U3" s="7">
        <f>IF((-$D3) &gt; Hybrids!$M$6, 1, 0)</f>
        <v>1</v>
      </c>
      <c r="V3" s="7">
        <f>IF(($D3*-1) &gt; Hybrids!$M$5, 1, 0)</f>
        <v>1</v>
      </c>
      <c r="X3" s="17">
        <f>ABS($I3-($E3*-1))</f>
        <v>1.0734249542000001</v>
      </c>
      <c r="Y3" s="14">
        <f>ABS($J3-($D3*-1))</f>
        <v>1.3488257718000001</v>
      </c>
    </row>
    <row r="4" spans="1:25" ht="15" customHeight="1" x14ac:dyDescent="0.25">
      <c r="A4" s="7" t="s">
        <v>580</v>
      </c>
      <c r="B4" s="7" t="s">
        <v>2022</v>
      </c>
      <c r="C4" s="7" t="s">
        <v>3511</v>
      </c>
      <c r="D4" s="5">
        <v>3.3192769594999998</v>
      </c>
      <c r="E4">
        <v>5.7235339595000001</v>
      </c>
      <c r="F4">
        <v>2.4042569999999999</v>
      </c>
      <c r="G4">
        <v>1.304659</v>
      </c>
      <c r="H4" s="6">
        <v>3.7089159999999999</v>
      </c>
      <c r="I4" s="5">
        <v>-6.9571111710000002</v>
      </c>
      <c r="J4" s="6">
        <v>-2.1535373280000001</v>
      </c>
      <c r="K4" s="5" t="s">
        <v>6629</v>
      </c>
      <c r="L4" s="6" t="e" vm="2">
        <v>#VALUE!</v>
      </c>
      <c r="M4" s="7">
        <f t="shared" si="0"/>
        <v>4.8035738430000006</v>
      </c>
      <c r="N4" s="7">
        <f t="shared" si="1"/>
        <v>2.3993168430000007</v>
      </c>
      <c r="P4" s="36" t="s">
        <v>6608</v>
      </c>
      <c r="Q4" s="36" t="s">
        <v>6632</v>
      </c>
      <c r="R4" s="36" t="s">
        <v>6633</v>
      </c>
      <c r="T4" s="7">
        <f>IF((-$D4) &gt; Hybrids!$M$7, 1, 0)</f>
        <v>1</v>
      </c>
      <c r="U4" s="7">
        <f>IF((-$D4) &gt; Hybrids!$M$6, 1, 0)</f>
        <v>1</v>
      </c>
      <c r="V4" s="7">
        <f>IF(($D4*-1) &gt; Hybrids!$M$5, 1, 0)</f>
        <v>1</v>
      </c>
      <c r="X4" s="5">
        <f t="shared" ref="X4:X31" si="2">ABS($I4-($E4*-1))</f>
        <v>1.2335772115000001</v>
      </c>
      <c r="Y4" s="6">
        <f t="shared" ref="Y4:Y31" si="3">ABS($J4-($D4*-1))</f>
        <v>1.1657396314999997</v>
      </c>
    </row>
    <row r="5" spans="1:25" ht="15" customHeight="1" x14ac:dyDescent="0.25">
      <c r="A5" s="7" t="s">
        <v>1176</v>
      </c>
      <c r="B5" s="7" t="s">
        <v>2169</v>
      </c>
      <c r="C5" s="7" t="s">
        <v>3656</v>
      </c>
      <c r="D5" s="5">
        <v>3.4503374814000001</v>
      </c>
      <c r="E5">
        <v>5.7085494814000004</v>
      </c>
      <c r="F5">
        <v>2.2582119999999999</v>
      </c>
      <c r="G5">
        <v>0.66078499999999996</v>
      </c>
      <c r="H5" s="6">
        <v>2.9189970000000001</v>
      </c>
      <c r="I5" s="5">
        <v>-7.016432021</v>
      </c>
      <c r="J5" s="6">
        <v>-2.493081165</v>
      </c>
      <c r="K5" s="5" t="s">
        <v>6628</v>
      </c>
      <c r="L5" s="6" t="e" vm="3">
        <v>#VALUE!</v>
      </c>
      <c r="M5" s="7">
        <f t="shared" si="0"/>
        <v>4.5233508560000004</v>
      </c>
      <c r="N5" s="7">
        <f t="shared" si="1"/>
        <v>2.2651388560000005</v>
      </c>
      <c r="P5" s="36" t="s">
        <v>6608</v>
      </c>
      <c r="Q5" s="36" t="s">
        <v>6632</v>
      </c>
      <c r="R5" s="36" t="s">
        <v>6595</v>
      </c>
      <c r="T5" s="7">
        <f>IF((-$D5) &gt; Hybrids!$M$7, 1, 0)</f>
        <v>0</v>
      </c>
      <c r="U5" s="7">
        <f>IF((-$D5) &gt; Hybrids!$M$6, 1, 0)</f>
        <v>1</v>
      </c>
      <c r="V5" s="7">
        <f>IF(($D5*-1) &gt; Hybrids!$M$5, 1, 0)</f>
        <v>1</v>
      </c>
      <c r="X5" s="5">
        <f t="shared" si="2"/>
        <v>1.3078825395999996</v>
      </c>
      <c r="Y5" s="6">
        <f t="shared" si="3"/>
        <v>0.95725631640000008</v>
      </c>
    </row>
    <row r="6" spans="1:25" ht="15" customHeight="1" x14ac:dyDescent="0.25">
      <c r="A6" s="43" t="s">
        <v>10</v>
      </c>
      <c r="B6" s="6" t="s">
        <v>2004</v>
      </c>
      <c r="C6" s="7" t="s">
        <v>3493</v>
      </c>
      <c r="D6" s="5">
        <v>3.3574631823999899</v>
      </c>
      <c r="E6">
        <v>5.8216221823999996</v>
      </c>
      <c r="F6">
        <v>2.464159</v>
      </c>
      <c r="G6">
        <v>-1.402749</v>
      </c>
      <c r="H6" s="6">
        <v>1.06141</v>
      </c>
      <c r="I6" s="5">
        <v>-7.8163655170000004</v>
      </c>
      <c r="J6" s="6">
        <v>-3.2104824879999998</v>
      </c>
      <c r="K6" s="5" t="s">
        <v>6627</v>
      </c>
      <c r="L6" s="6" t="e" vm="4">
        <v>#VALUE!</v>
      </c>
      <c r="M6" s="7">
        <f t="shared" si="0"/>
        <v>4.605883029000001</v>
      </c>
      <c r="N6" s="7">
        <f t="shared" si="1"/>
        <v>2.141724029000001</v>
      </c>
      <c r="P6" s="36" t="s">
        <v>6608</v>
      </c>
      <c r="Q6" s="36" t="s">
        <v>6632</v>
      </c>
      <c r="R6" s="36" t="s">
        <v>6595</v>
      </c>
      <c r="T6" s="7">
        <f>IF((-$D6) &gt; Hybrids!$M$7, 1, 0)</f>
        <v>1</v>
      </c>
      <c r="U6" s="7">
        <f>IF((-$D6) &gt; Hybrids!$M$6, 1, 0)</f>
        <v>1</v>
      </c>
      <c r="V6" s="7">
        <f>IF(($D6*-1) &gt; Hybrids!$M$5, 1, 0)</f>
        <v>1</v>
      </c>
      <c r="X6" s="5">
        <f t="shared" si="2"/>
        <v>1.9947433346000008</v>
      </c>
      <c r="Y6" s="6">
        <f t="shared" si="3"/>
        <v>0.14698069439999006</v>
      </c>
    </row>
    <row r="7" spans="1:25" ht="15" customHeight="1" x14ac:dyDescent="0.25">
      <c r="A7" s="7" t="s">
        <v>1215</v>
      </c>
      <c r="B7" s="7" t="s">
        <v>2822</v>
      </c>
      <c r="C7" s="7" t="s">
        <v>4286</v>
      </c>
      <c r="D7" s="5">
        <v>3.5699571371999999</v>
      </c>
      <c r="E7">
        <v>5.7466731372000002</v>
      </c>
      <c r="F7">
        <v>2.1767159999999999</v>
      </c>
      <c r="G7">
        <v>0.30708299999999999</v>
      </c>
      <c r="H7" s="6">
        <v>2.4837989999999999</v>
      </c>
      <c r="I7" s="5">
        <v>-6.3326639870000001</v>
      </c>
      <c r="J7" s="6">
        <v>-3.2728238030000001</v>
      </c>
      <c r="K7" s="5" t="s">
        <v>6626</v>
      </c>
      <c r="L7" s="6" t="e" vm="5">
        <v>#VALUE!</v>
      </c>
      <c r="M7" s="7">
        <f t="shared" si="0"/>
        <v>3.059840184</v>
      </c>
      <c r="N7" s="7">
        <f t="shared" si="1"/>
        <v>0.88312418400000015</v>
      </c>
      <c r="P7" s="36" t="s">
        <v>6608</v>
      </c>
      <c r="Q7" s="36" t="s">
        <v>6632</v>
      </c>
      <c r="R7" s="36" t="s">
        <v>6634</v>
      </c>
      <c r="T7" s="7">
        <f>IF((-$D7) &gt; Hybrids!$M$7, 1, 0)</f>
        <v>0</v>
      </c>
      <c r="U7" s="7">
        <f>IF((-$D7) &gt; Hybrids!$M$6, 1, 0)</f>
        <v>1</v>
      </c>
      <c r="V7" s="7">
        <f>IF(($D7*-1) &gt; Hybrids!$M$5, 1, 0)</f>
        <v>1</v>
      </c>
      <c r="X7" s="5">
        <f t="shared" si="2"/>
        <v>0.58599084979999994</v>
      </c>
      <c r="Y7" s="6">
        <f t="shared" si="3"/>
        <v>0.29713333419999977</v>
      </c>
    </row>
    <row r="8" spans="1:25" ht="15" customHeight="1" x14ac:dyDescent="0.25">
      <c r="A8" s="7" t="s">
        <v>566</v>
      </c>
      <c r="B8" s="7" t="s">
        <v>1844</v>
      </c>
      <c r="C8" s="7" t="s">
        <v>3333</v>
      </c>
      <c r="D8" s="5">
        <v>3.5424672820000001</v>
      </c>
      <c r="E8">
        <v>5.770071282</v>
      </c>
      <c r="F8">
        <v>2.2276039999999999</v>
      </c>
      <c r="G8">
        <v>0.42274200000000001</v>
      </c>
      <c r="H8" s="6">
        <v>2.6503459999999999</v>
      </c>
      <c r="I8" s="5">
        <v>-6.1160612509999996</v>
      </c>
      <c r="J8" s="6">
        <v>-2.1444487209999998</v>
      </c>
      <c r="K8" s="5" t="s">
        <v>6625</v>
      </c>
      <c r="L8" s="6" t="e" vm="6">
        <v>#VALUE!</v>
      </c>
      <c r="M8" s="7">
        <f t="shared" si="0"/>
        <v>3.9716125299999998</v>
      </c>
      <c r="N8" s="7">
        <f t="shared" si="1"/>
        <v>1.7440085299999999</v>
      </c>
      <c r="P8" s="36" t="s">
        <v>6607</v>
      </c>
      <c r="Q8" s="36" t="s">
        <v>6632</v>
      </c>
      <c r="R8" s="36" t="s">
        <v>6595</v>
      </c>
      <c r="T8" s="7">
        <f>IF((-$D8) &gt; Hybrids!$M$7, 1, 0)</f>
        <v>0</v>
      </c>
      <c r="U8" s="7">
        <f>IF((-$D8) &gt; Hybrids!$M$6, 1, 0)</f>
        <v>1</v>
      </c>
      <c r="V8" s="7">
        <f>IF(($D8*-1) &gt; Hybrids!$M$5, 1, 0)</f>
        <v>1</v>
      </c>
      <c r="X8" s="5">
        <f t="shared" si="2"/>
        <v>0.34598996899999968</v>
      </c>
      <c r="Y8" s="6">
        <f t="shared" si="3"/>
        <v>1.3980185610000002</v>
      </c>
    </row>
    <row r="9" spans="1:25" ht="15" customHeight="1" x14ac:dyDescent="0.25">
      <c r="A9" s="7" t="s">
        <v>4606</v>
      </c>
      <c r="B9" s="7" t="s">
        <v>4674</v>
      </c>
      <c r="C9" s="7" t="s">
        <v>5132</v>
      </c>
      <c r="D9" s="5">
        <v>3.7464910178999999</v>
      </c>
      <c r="E9">
        <v>5.7525080179000003</v>
      </c>
      <c r="F9">
        <v>2.0060169999999999</v>
      </c>
      <c r="G9">
        <v>0.77294799999999997</v>
      </c>
      <c r="H9" s="6">
        <v>2.7789649999999999</v>
      </c>
      <c r="I9" s="5">
        <v>-6.1636267760000001</v>
      </c>
      <c r="J9" s="6">
        <v>-2.5292451140000001</v>
      </c>
      <c r="K9" s="5" t="s">
        <v>6624</v>
      </c>
      <c r="L9" s="6" t="e" vm="7">
        <v>#VALUE!</v>
      </c>
      <c r="M9" s="7">
        <f t="shared" si="0"/>
        <v>3.634381662</v>
      </c>
      <c r="N9" s="7">
        <f t="shared" si="1"/>
        <v>1.6283646620000001</v>
      </c>
      <c r="P9" s="36" t="s">
        <v>6607</v>
      </c>
      <c r="Q9" s="36" t="s">
        <v>6632</v>
      </c>
      <c r="R9" s="36" t="s">
        <v>6595</v>
      </c>
      <c r="T9" s="7">
        <f>IF((-$D9) &gt; Hybrids!$M$7, 1, 0)</f>
        <v>0</v>
      </c>
      <c r="U9" s="7">
        <f>IF((-$D9) &gt; Hybrids!$M$6, 1, 0)</f>
        <v>0</v>
      </c>
      <c r="V9" s="7">
        <f>IF(($D9*-1) &gt; Hybrids!$M$5, 1, 0)</f>
        <v>1</v>
      </c>
      <c r="X9" s="5">
        <f t="shared" si="2"/>
        <v>0.41111875809999976</v>
      </c>
      <c r="Y9" s="6">
        <f t="shared" si="3"/>
        <v>1.2172459038999999</v>
      </c>
    </row>
    <row r="10" spans="1:25" ht="15" customHeight="1" x14ac:dyDescent="0.25">
      <c r="A10" s="7" t="s">
        <v>1414</v>
      </c>
      <c r="B10" s="7" t="s">
        <v>2348</v>
      </c>
      <c r="C10" s="7" t="s">
        <v>3831</v>
      </c>
      <c r="D10" s="5">
        <v>3.4603787292999901</v>
      </c>
      <c r="E10">
        <v>5.8945387292999998</v>
      </c>
      <c r="F10">
        <v>2.4341599999999999</v>
      </c>
      <c r="G10">
        <v>0.34586099999999997</v>
      </c>
      <c r="H10" s="6">
        <v>2.7800210000000001</v>
      </c>
      <c r="I10" s="5">
        <v>-6.437319027</v>
      </c>
      <c r="J10" s="6">
        <v>-2.3791470370000001</v>
      </c>
      <c r="K10" s="5" t="s">
        <v>6623</v>
      </c>
      <c r="L10" s="6" t="e" vm="8">
        <v>#VALUE!</v>
      </c>
      <c r="M10" s="7">
        <f t="shared" si="0"/>
        <v>4.05817199</v>
      </c>
      <c r="N10" s="7">
        <f t="shared" si="1"/>
        <v>1.6240119900000001</v>
      </c>
      <c r="P10" s="36" t="s">
        <v>6608</v>
      </c>
      <c r="Q10" s="36" t="s">
        <v>6632</v>
      </c>
      <c r="R10" s="36" t="s">
        <v>6635</v>
      </c>
      <c r="T10" s="7">
        <f>IF((-$D10) &gt; Hybrids!$M$7, 1, 0)</f>
        <v>0</v>
      </c>
      <c r="U10" s="7">
        <f>IF((-$D10) &gt; Hybrids!$M$6, 1, 0)</f>
        <v>1</v>
      </c>
      <c r="V10" s="7">
        <f>IF(($D10*-1) &gt; Hybrids!$M$5, 1, 0)</f>
        <v>1</v>
      </c>
      <c r="X10" s="5">
        <f t="shared" si="2"/>
        <v>0.54278029770000025</v>
      </c>
      <c r="Y10" s="6">
        <f t="shared" si="3"/>
        <v>1.0812316922999901</v>
      </c>
    </row>
    <row r="11" spans="1:25" ht="15" customHeight="1" x14ac:dyDescent="0.25">
      <c r="A11" s="7" t="s">
        <v>4938</v>
      </c>
      <c r="B11" s="7" t="s">
        <v>5038</v>
      </c>
      <c r="C11" s="7" t="s">
        <v>5039</v>
      </c>
      <c r="D11" s="5">
        <v>3.3940839595000001</v>
      </c>
      <c r="E11">
        <v>5.7572169595</v>
      </c>
      <c r="F11">
        <v>2.3631329999999999</v>
      </c>
      <c r="G11">
        <v>0.48267599999999999</v>
      </c>
      <c r="H11" s="6">
        <v>2.845809</v>
      </c>
      <c r="I11" s="5">
        <v>-6.8866880699999999</v>
      </c>
      <c r="J11" s="6">
        <v>-3.228850183</v>
      </c>
      <c r="K11" s="5" t="s">
        <v>6622</v>
      </c>
      <c r="L11" s="6" t="e" vm="9">
        <v>#VALUE!</v>
      </c>
      <c r="M11" s="7">
        <f t="shared" si="0"/>
        <v>3.6578378869999999</v>
      </c>
      <c r="N11" s="7">
        <f t="shared" si="1"/>
        <v>1.294704887</v>
      </c>
      <c r="P11" s="36" t="s">
        <v>6608</v>
      </c>
      <c r="Q11" s="36" t="s">
        <v>6609</v>
      </c>
      <c r="R11" s="36" t="s">
        <v>6633</v>
      </c>
      <c r="T11" s="7">
        <f>IF((-$D11) &gt; Hybrids!$M$7, 1, 0)</f>
        <v>1</v>
      </c>
      <c r="U11" s="7">
        <f>IF((-$D11) &gt; Hybrids!$M$6, 1, 0)</f>
        <v>1</v>
      </c>
      <c r="V11" s="7">
        <f>IF(($D11*-1) &gt; Hybrids!$M$5, 1, 0)</f>
        <v>1</v>
      </c>
      <c r="X11" s="5">
        <f t="shared" si="2"/>
        <v>1.1294711104999999</v>
      </c>
      <c r="Y11" s="6">
        <f t="shared" si="3"/>
        <v>0.16523377650000004</v>
      </c>
    </row>
    <row r="12" spans="1:25" ht="15" customHeight="1" x14ac:dyDescent="0.25">
      <c r="A12" s="7" t="s">
        <v>526</v>
      </c>
      <c r="B12" s="7" t="s">
        <v>2051</v>
      </c>
      <c r="C12" s="7" t="s">
        <v>3540</v>
      </c>
      <c r="D12" s="5">
        <v>3.6412071882000001</v>
      </c>
      <c r="E12">
        <v>5.9577601882</v>
      </c>
      <c r="F12">
        <v>2.3165529999999999</v>
      </c>
      <c r="G12">
        <v>1.4101950000000001</v>
      </c>
      <c r="H12" s="6">
        <v>3.7267480000000002</v>
      </c>
      <c r="I12" s="5">
        <v>-7.5901027340000002</v>
      </c>
      <c r="J12" s="6">
        <v>-3.0132542679999998</v>
      </c>
      <c r="K12" s="5" t="s">
        <v>6621</v>
      </c>
      <c r="L12" s="6" t="e" vm="10">
        <v>#VALUE!</v>
      </c>
      <c r="M12" s="7">
        <f t="shared" si="0"/>
        <v>4.5768484660000004</v>
      </c>
      <c r="N12" s="7">
        <f t="shared" si="1"/>
        <v>2.2602954660000005</v>
      </c>
      <c r="P12" s="36" t="s">
        <v>6608</v>
      </c>
      <c r="Q12" s="36" t="s">
        <v>6632</v>
      </c>
      <c r="R12" s="36" t="s">
        <v>6635</v>
      </c>
      <c r="T12" s="7">
        <f>IF((-$D12) &gt; Hybrids!$M$7, 1, 0)</f>
        <v>0</v>
      </c>
      <c r="U12" s="7">
        <f>IF((-$D12) &gt; Hybrids!$M$6, 1, 0)</f>
        <v>1</v>
      </c>
      <c r="V12" s="7">
        <f>IF(($D12*-1) &gt; Hybrids!$M$5, 1, 0)</f>
        <v>1</v>
      </c>
      <c r="X12" s="5">
        <f t="shared" si="2"/>
        <v>1.6323425458000003</v>
      </c>
      <c r="Y12" s="6">
        <f t="shared" si="3"/>
        <v>0.62795292020000026</v>
      </c>
    </row>
    <row r="13" spans="1:25" ht="15" customHeight="1" x14ac:dyDescent="0.25">
      <c r="A13" s="7" t="s">
        <v>763</v>
      </c>
      <c r="B13" s="7" t="s">
        <v>2137</v>
      </c>
      <c r="C13" s="7" t="s">
        <v>3624</v>
      </c>
      <c r="D13" s="5">
        <v>3.4352003866</v>
      </c>
      <c r="E13">
        <v>5.7667763866000001</v>
      </c>
      <c r="F13">
        <v>2.3315760000000001</v>
      </c>
      <c r="G13">
        <v>1.0752919999999999</v>
      </c>
      <c r="H13" s="6">
        <v>3.4068679999999998</v>
      </c>
      <c r="I13" s="5">
        <v>-6.0432163360000004</v>
      </c>
      <c r="J13" s="6">
        <v>-2.163986505</v>
      </c>
      <c r="K13" s="5" t="s">
        <v>6620</v>
      </c>
      <c r="L13" s="6" t="e" vm="11">
        <v>#VALUE!</v>
      </c>
      <c r="M13" s="7">
        <f t="shared" si="0"/>
        <v>3.8792298310000004</v>
      </c>
      <c r="N13" s="7">
        <f t="shared" si="1"/>
        <v>1.5476538310000003</v>
      </c>
      <c r="P13" s="36" t="s">
        <v>6608</v>
      </c>
      <c r="Q13" s="36" t="s">
        <v>6632</v>
      </c>
      <c r="R13" s="36" t="s">
        <v>6635</v>
      </c>
      <c r="T13" s="7">
        <f>IF((-$D13) &gt; Hybrids!$M$7, 1, 0)</f>
        <v>0</v>
      </c>
      <c r="U13" s="7">
        <f>IF((-$D13) &gt; Hybrids!$M$6, 1, 0)</f>
        <v>1</v>
      </c>
      <c r="V13" s="7">
        <f>IF(($D13*-1) &gt; Hybrids!$M$5, 1, 0)</f>
        <v>1</v>
      </c>
      <c r="X13" s="5">
        <f t="shared" si="2"/>
        <v>0.27643994940000027</v>
      </c>
      <c r="Y13" s="6">
        <f t="shared" si="3"/>
        <v>1.2712138816</v>
      </c>
    </row>
    <row r="14" spans="1:25" ht="15" customHeight="1" x14ac:dyDescent="0.25">
      <c r="A14" s="7" t="s">
        <v>852</v>
      </c>
      <c r="B14" s="7" t="s">
        <v>2464</v>
      </c>
      <c r="C14" s="7" t="s">
        <v>3943</v>
      </c>
      <c r="D14" s="5">
        <v>3.7831308107999999</v>
      </c>
      <c r="E14">
        <v>5.8922288107999998</v>
      </c>
      <c r="F14">
        <v>2.1090979999999999</v>
      </c>
      <c r="G14">
        <v>-1.2390000000000001E-3</v>
      </c>
      <c r="H14" s="6">
        <v>2.1078589999999999</v>
      </c>
      <c r="I14" s="5">
        <v>-6.4652107110000001</v>
      </c>
      <c r="J14" s="6">
        <v>-3.9197203919999999</v>
      </c>
      <c r="K14" s="5" t="s">
        <v>6619</v>
      </c>
      <c r="L14" s="6" t="e" vm="12">
        <v>#VALUE!</v>
      </c>
      <c r="M14" s="7">
        <f t="shared" si="0"/>
        <v>2.5454903190000002</v>
      </c>
      <c r="N14" s="7">
        <f t="shared" si="1"/>
        <v>0.43639231900000031</v>
      </c>
      <c r="P14" s="36" t="s">
        <v>6608</v>
      </c>
      <c r="Q14" s="36" t="s">
        <v>6636</v>
      </c>
      <c r="R14" s="36" t="s">
        <v>6635</v>
      </c>
      <c r="T14" s="7">
        <f>IF((-$D14) &gt; Hybrids!$M$7, 1, 0)</f>
        <v>0</v>
      </c>
      <c r="U14" s="7">
        <f>IF((-$D14) &gt; Hybrids!$M$6, 1, 0)</f>
        <v>0</v>
      </c>
      <c r="V14" s="7">
        <f>IF(($D14*-1) &gt; Hybrids!$M$5, 1, 0)</f>
        <v>1</v>
      </c>
      <c r="X14" s="5">
        <f t="shared" si="2"/>
        <v>0.57298190020000028</v>
      </c>
      <c r="Y14" s="6">
        <f t="shared" si="3"/>
        <v>0.13658958119999998</v>
      </c>
    </row>
    <row r="15" spans="1:25" ht="15" customHeight="1" x14ac:dyDescent="0.25">
      <c r="A15" s="7" t="s">
        <v>4593</v>
      </c>
      <c r="B15" s="7" t="s">
        <v>4657</v>
      </c>
      <c r="C15" s="7" t="s">
        <v>5036</v>
      </c>
      <c r="D15" s="5">
        <v>3.6474929692999898</v>
      </c>
      <c r="E15">
        <v>6.0264479692999897</v>
      </c>
      <c r="F15">
        <v>2.3789549999999999</v>
      </c>
      <c r="G15">
        <v>-0.35133999999999999</v>
      </c>
      <c r="H15" s="6">
        <v>2.0276149999999999</v>
      </c>
      <c r="I15" s="5">
        <v>-5.9791334909999998</v>
      </c>
      <c r="J15" s="6">
        <v>-2.1731567470000002</v>
      </c>
      <c r="K15" s="26" t="s">
        <v>6618</v>
      </c>
      <c r="L15" s="6" t="e" vm="13">
        <v>#VALUE!</v>
      </c>
      <c r="M15" s="7">
        <f t="shared" si="0"/>
        <v>3.8059767439999996</v>
      </c>
      <c r="N15" s="7">
        <f t="shared" si="1"/>
        <v>1.4270217439999997</v>
      </c>
      <c r="P15" s="36" t="s">
        <v>6608</v>
      </c>
      <c r="Q15" s="36" t="s">
        <v>6637</v>
      </c>
      <c r="R15" s="36" t="s">
        <v>6595</v>
      </c>
      <c r="T15" s="7">
        <f>IF((-$D15) &gt; Hybrids!$M$7, 1, 0)</f>
        <v>0</v>
      </c>
      <c r="U15" s="7">
        <f>IF((-$D15) &gt; Hybrids!$M$6, 1, 0)</f>
        <v>1</v>
      </c>
      <c r="V15" s="7">
        <f>IF(($D15*-1) &gt; Hybrids!$M$5, 1, 0)</f>
        <v>1</v>
      </c>
      <c r="X15" s="5">
        <f t="shared" si="2"/>
        <v>4.7314478299989915E-2</v>
      </c>
      <c r="Y15" s="6">
        <f t="shared" si="3"/>
        <v>1.4743362222999896</v>
      </c>
    </row>
    <row r="16" spans="1:25" x14ac:dyDescent="0.25">
      <c r="A16" s="7" t="s">
        <v>811</v>
      </c>
      <c r="B16" s="7" t="s">
        <v>2461</v>
      </c>
      <c r="C16" s="7" t="s">
        <v>3940</v>
      </c>
      <c r="D16" s="5">
        <v>3.772826652</v>
      </c>
      <c r="E16">
        <v>6.1659726519999998</v>
      </c>
      <c r="F16">
        <v>2.3931460000000002</v>
      </c>
      <c r="G16">
        <v>-2.335655</v>
      </c>
      <c r="H16" s="6">
        <v>5.7491E-2</v>
      </c>
      <c r="I16" s="5">
        <v>-7.2677292910000002</v>
      </c>
      <c r="J16" s="6">
        <v>-3.161610816</v>
      </c>
      <c r="K16" s="5" t="s">
        <v>6617</v>
      </c>
      <c r="L16" t="e" vm="14">
        <v>#VALUE!</v>
      </c>
      <c r="M16" s="7">
        <f t="shared" si="0"/>
        <v>4.1061184750000006</v>
      </c>
      <c r="N16" s="7">
        <f t="shared" si="1"/>
        <v>1.7129724750000004</v>
      </c>
      <c r="P16" s="36" t="s">
        <v>6608</v>
      </c>
      <c r="Q16" s="36" t="s">
        <v>6638</v>
      </c>
      <c r="R16" s="36" t="s">
        <v>6633</v>
      </c>
      <c r="T16" s="7">
        <f>IF((-$D16) &gt; Hybrids!$M$7, 1, 0)</f>
        <v>0</v>
      </c>
      <c r="U16" s="7">
        <f>IF((-$D16) &gt; Hybrids!$M$6, 1, 0)</f>
        <v>0</v>
      </c>
      <c r="V16" s="7">
        <f>IF(($D16*-1) &gt; Hybrids!$M$5, 1, 0)</f>
        <v>1</v>
      </c>
      <c r="X16" s="5">
        <f t="shared" si="2"/>
        <v>1.1017566390000004</v>
      </c>
      <c r="Y16" s="6">
        <f t="shared" si="3"/>
        <v>0.61121583599999996</v>
      </c>
    </row>
    <row r="17" spans="1:25" x14ac:dyDescent="0.25">
      <c r="A17" s="7" t="s">
        <v>4589</v>
      </c>
      <c r="B17" s="7" t="s">
        <v>4703</v>
      </c>
      <c r="C17" s="7" t="s">
        <v>5321</v>
      </c>
      <c r="D17" s="5">
        <v>3.6353748823999998</v>
      </c>
      <c r="E17">
        <v>5.9552708823999998</v>
      </c>
      <c r="F17">
        <v>2.319896</v>
      </c>
      <c r="G17">
        <v>0.24462200000000001</v>
      </c>
      <c r="H17" s="6">
        <v>2.5645180000000001</v>
      </c>
      <c r="I17" s="5">
        <v>-7.2207352040000004</v>
      </c>
      <c r="J17" s="6">
        <v>-2.8646256069999998</v>
      </c>
      <c r="K17" s="5" t="s">
        <v>6650</v>
      </c>
      <c r="L17" t="e" vm="15">
        <v>#VALUE!</v>
      </c>
      <c r="M17" s="7">
        <f t="shared" si="0"/>
        <v>4.3561095970000006</v>
      </c>
      <c r="N17" s="7">
        <f t="shared" si="1"/>
        <v>2.0362135970000006</v>
      </c>
      <c r="P17" s="36" t="s">
        <v>6608</v>
      </c>
      <c r="Q17" s="36" t="s">
        <v>6638</v>
      </c>
      <c r="R17" s="36" t="s">
        <v>6633</v>
      </c>
      <c r="T17" s="7">
        <f>IF((-$D17) &gt; Hybrids!$M$7, 1, 0)</f>
        <v>0</v>
      </c>
      <c r="U17" s="7">
        <f>IF((-$D17) &gt; Hybrids!$M$6, 1, 0)</f>
        <v>1</v>
      </c>
      <c r="V17" s="7">
        <f>IF(($D17*-1) &gt; Hybrids!$M$5, 1, 0)</f>
        <v>1</v>
      </c>
      <c r="X17" s="5">
        <f t="shared" si="2"/>
        <v>1.2654643216000006</v>
      </c>
      <c r="Y17" s="6">
        <f t="shared" si="3"/>
        <v>0.77074927540000004</v>
      </c>
    </row>
    <row r="18" spans="1:25" x14ac:dyDescent="0.25">
      <c r="A18" s="7" t="s">
        <v>83</v>
      </c>
      <c r="B18" s="7" t="s">
        <v>2229</v>
      </c>
      <c r="C18" s="7" t="s">
        <v>3653</v>
      </c>
      <c r="D18" s="5">
        <v>3.5870498989999899</v>
      </c>
      <c r="E18">
        <v>5.7265468989999997</v>
      </c>
      <c r="F18">
        <v>2.139497</v>
      </c>
      <c r="G18">
        <v>-1.9250529999999999</v>
      </c>
      <c r="H18" s="6">
        <v>0.214444</v>
      </c>
      <c r="I18" s="5">
        <v>-7.2771988570000001</v>
      </c>
      <c r="J18" s="6">
        <v>-3.1912440289999999</v>
      </c>
      <c r="K18" s="5" t="s">
        <v>6617</v>
      </c>
      <c r="L18" s="6" t="e" vm="16">
        <v>#VALUE!</v>
      </c>
      <c r="M18" s="7">
        <f t="shared" si="0"/>
        <v>4.0859548280000002</v>
      </c>
      <c r="N18" s="7">
        <f t="shared" si="1"/>
        <v>1.9464578280000002</v>
      </c>
      <c r="P18" s="36" t="s">
        <v>6608</v>
      </c>
      <c r="Q18" s="36" t="s">
        <v>6638</v>
      </c>
      <c r="R18" s="36" t="s">
        <v>6633</v>
      </c>
      <c r="T18" s="7">
        <f>IF((-$D18) &gt; Hybrids!$M$7, 1, 0)</f>
        <v>0</v>
      </c>
      <c r="U18" s="7">
        <f>IF((-$D18) &gt; Hybrids!$M$6, 1, 0)</f>
        <v>1</v>
      </c>
      <c r="V18" s="7">
        <f>IF(($D18*-1) &gt; Hybrids!$M$5, 1, 0)</f>
        <v>1</v>
      </c>
      <c r="X18" s="5">
        <f t="shared" si="2"/>
        <v>1.5506519580000004</v>
      </c>
      <c r="Y18" s="6">
        <f t="shared" si="3"/>
        <v>0.39580586999999001</v>
      </c>
    </row>
    <row r="19" spans="1:25" x14ac:dyDescent="0.25">
      <c r="A19" s="7" t="s">
        <v>889</v>
      </c>
      <c r="B19" s="7" t="s">
        <v>1619</v>
      </c>
      <c r="C19" s="7" t="s">
        <v>3109</v>
      </c>
      <c r="D19" s="5">
        <v>3.2773360889999998</v>
      </c>
      <c r="E19">
        <v>5.7723030890000002</v>
      </c>
      <c r="F19">
        <v>2.4949669999999999</v>
      </c>
      <c r="G19">
        <v>-9.6051999999999998E-2</v>
      </c>
      <c r="H19" s="6">
        <v>2.3989150000000001</v>
      </c>
      <c r="I19" s="5">
        <v>-7.8406925080000001</v>
      </c>
      <c r="J19" s="6">
        <v>-3.5414003109999999</v>
      </c>
      <c r="K19" s="5" t="s">
        <v>6651</v>
      </c>
      <c r="L19" t="e" vm="17">
        <v>#VALUE!</v>
      </c>
      <c r="M19" s="7">
        <f t="shared" si="0"/>
        <v>4.2992921969999998</v>
      </c>
      <c r="N19" s="7">
        <f t="shared" si="1"/>
        <v>1.8043251969999998</v>
      </c>
      <c r="P19" s="36" t="s">
        <v>6608</v>
      </c>
      <c r="Q19" s="36" t="s">
        <v>6632</v>
      </c>
      <c r="R19" s="36" t="s">
        <v>6595</v>
      </c>
      <c r="T19" s="7">
        <f>IF((-$D19) &gt; Hybrids!$M$7, 1, 0)</f>
        <v>1</v>
      </c>
      <c r="U19" s="7">
        <f>IF((-$D19) &gt; Hybrids!$M$6, 1, 0)</f>
        <v>1</v>
      </c>
      <c r="V19" s="7">
        <f>IF(($D19*-1) &gt; Hybrids!$M$5, 1, 0)</f>
        <v>1</v>
      </c>
      <c r="X19" s="5">
        <f t="shared" si="2"/>
        <v>2.0683894189999998</v>
      </c>
      <c r="Y19" s="6">
        <f t="shared" si="3"/>
        <v>0.26406422200000002</v>
      </c>
    </row>
    <row r="20" spans="1:25" x14ac:dyDescent="0.25">
      <c r="A20" s="7" t="s">
        <v>1236</v>
      </c>
      <c r="B20" s="7" t="s">
        <v>2085</v>
      </c>
      <c r="C20" s="7" t="s">
        <v>3573</v>
      </c>
      <c r="D20" s="5">
        <v>3.7529268990000002</v>
      </c>
      <c r="E20">
        <v>6.0068498989999997</v>
      </c>
      <c r="F20">
        <v>2.2539229999999999</v>
      </c>
      <c r="G20">
        <v>-0.64743799999999996</v>
      </c>
      <c r="H20" s="6">
        <v>1.6064849999999999</v>
      </c>
      <c r="I20" s="5">
        <v>-7.9168027910000003</v>
      </c>
      <c r="J20" s="6">
        <v>-3.7477443500000001</v>
      </c>
      <c r="K20" s="5" t="s">
        <v>6616</v>
      </c>
      <c r="L20" s="6" t="e" vm="18">
        <v>#VALUE!</v>
      </c>
      <c r="M20" s="7">
        <f t="shared" si="0"/>
        <v>4.1690584410000007</v>
      </c>
      <c r="N20" s="7">
        <f t="shared" si="1"/>
        <v>1.9151354410000008</v>
      </c>
      <c r="P20" s="36" t="s">
        <v>6608</v>
      </c>
      <c r="Q20" s="36" t="s">
        <v>6636</v>
      </c>
      <c r="R20" s="36" t="s">
        <v>6595</v>
      </c>
      <c r="T20" s="7">
        <f>IF((-$D20) &gt; Hybrids!$M$7, 1, 0)</f>
        <v>0</v>
      </c>
      <c r="U20" s="7">
        <f>IF((-$D20) &gt; Hybrids!$M$6, 1, 0)</f>
        <v>0</v>
      </c>
      <c r="V20" s="7">
        <f>IF(($D20*-1) &gt; Hybrids!$M$5, 1, 0)</f>
        <v>1</v>
      </c>
      <c r="X20" s="5">
        <f t="shared" si="2"/>
        <v>1.9099528920000006</v>
      </c>
      <c r="Y20" s="6">
        <f t="shared" si="3"/>
        <v>5.1825490000001473E-3</v>
      </c>
    </row>
    <row r="21" spans="1:25" x14ac:dyDescent="0.25">
      <c r="A21" s="7" t="s">
        <v>382</v>
      </c>
      <c r="B21" s="7" t="s">
        <v>1504</v>
      </c>
      <c r="C21" s="7" t="s">
        <v>2993</v>
      </c>
      <c r="D21" s="5">
        <v>3.6594196215999899</v>
      </c>
      <c r="E21">
        <v>5.7478186215999996</v>
      </c>
      <c r="F21">
        <v>2.0883989999999999</v>
      </c>
      <c r="G21">
        <v>0.28877000000000003</v>
      </c>
      <c r="H21" s="6">
        <v>2.3771689999999999</v>
      </c>
      <c r="I21" s="5">
        <v>-6.7263040849999998</v>
      </c>
      <c r="J21" s="6">
        <v>-3.0031316280000002</v>
      </c>
      <c r="K21" s="5" t="s">
        <v>6615</v>
      </c>
      <c r="L21" s="6" t="e" vm="19">
        <v>#VALUE!</v>
      </c>
      <c r="M21" s="7">
        <f t="shared" si="0"/>
        <v>3.7231724569999995</v>
      </c>
      <c r="N21" s="7">
        <f t="shared" si="1"/>
        <v>1.6347734569999997</v>
      </c>
      <c r="P21" s="36" t="s">
        <v>6608</v>
      </c>
      <c r="Q21" s="36" t="s">
        <v>6609</v>
      </c>
      <c r="R21" s="36" t="s">
        <v>6595</v>
      </c>
      <c r="T21" s="7">
        <f>IF((-$D21) &gt; Hybrids!$M$7, 1, 0)</f>
        <v>0</v>
      </c>
      <c r="U21" s="7">
        <f>IF((-$D21) &gt; Hybrids!$M$6, 1, 0)</f>
        <v>0</v>
      </c>
      <c r="V21" s="7">
        <f>IF(($D21*-1) &gt; Hybrids!$M$5, 1, 0)</f>
        <v>1</v>
      </c>
      <c r="X21" s="5">
        <f t="shared" si="2"/>
        <v>0.9784854634000002</v>
      </c>
      <c r="Y21" s="6">
        <f t="shared" si="3"/>
        <v>0.65628799359998968</v>
      </c>
    </row>
    <row r="22" spans="1:25" x14ac:dyDescent="0.25">
      <c r="A22" s="7" t="s">
        <v>980</v>
      </c>
      <c r="B22" s="7" t="s">
        <v>2063</v>
      </c>
      <c r="C22" s="7" t="s">
        <v>3552</v>
      </c>
      <c r="D22" s="5">
        <v>3.7079956300000001</v>
      </c>
      <c r="E22">
        <v>6.02244563</v>
      </c>
      <c r="F22">
        <v>2.3144499999999999</v>
      </c>
      <c r="G22">
        <v>0.10799</v>
      </c>
      <c r="H22" s="6">
        <v>2.4224399999999999</v>
      </c>
      <c r="I22" s="5">
        <v>-6.476639499</v>
      </c>
      <c r="J22" s="6">
        <v>-2.8906397039999998</v>
      </c>
      <c r="K22" s="5" t="s">
        <v>6649</v>
      </c>
      <c r="L22" t="e" vm="20">
        <v>#VALUE!</v>
      </c>
      <c r="M22" s="7">
        <f t="shared" si="0"/>
        <v>3.5859997950000002</v>
      </c>
      <c r="N22" s="7">
        <f t="shared" si="1"/>
        <v>1.2715497950000003</v>
      </c>
      <c r="P22" s="36" t="s">
        <v>6608</v>
      </c>
      <c r="Q22" s="36" t="s">
        <v>6638</v>
      </c>
      <c r="R22" s="36" t="s">
        <v>6633</v>
      </c>
      <c r="T22" s="7">
        <f>IF((-$D22) &gt; Hybrids!$M$7, 1, 0)</f>
        <v>0</v>
      </c>
      <c r="U22" s="7">
        <f>IF((-$D22) &gt; Hybrids!$M$6, 1, 0)</f>
        <v>0</v>
      </c>
      <c r="V22" s="7">
        <f>IF(($D22*-1) &gt; Hybrids!$M$5, 1, 0)</f>
        <v>1</v>
      </c>
      <c r="X22" s="5">
        <f t="shared" si="2"/>
        <v>0.45419386900000003</v>
      </c>
      <c r="Y22" s="6">
        <f t="shared" si="3"/>
        <v>0.81735592600000029</v>
      </c>
    </row>
    <row r="23" spans="1:25" x14ac:dyDescent="0.25">
      <c r="A23" s="7" t="s">
        <v>544</v>
      </c>
      <c r="B23" s="7" t="s">
        <v>1655</v>
      </c>
      <c r="C23" s="7" t="s">
        <v>3144</v>
      </c>
      <c r="D23" s="5">
        <v>3.7835655050999999</v>
      </c>
      <c r="E23">
        <v>5.7578935051000002</v>
      </c>
      <c r="F23">
        <v>1.9743279999999901</v>
      </c>
      <c r="G23">
        <v>-2.5633819999999998</v>
      </c>
      <c r="H23" s="6">
        <v>-0.58905399999999997</v>
      </c>
      <c r="I23" s="5">
        <v>-6.0116239010000001</v>
      </c>
      <c r="J23" s="6">
        <v>-3.485970692</v>
      </c>
      <c r="K23" s="5" t="s">
        <v>6614</v>
      </c>
      <c r="L23" s="6" t="e" vm="21">
        <v>#VALUE!</v>
      </c>
      <c r="M23" s="7">
        <f t="shared" si="0"/>
        <v>2.5256532090000001</v>
      </c>
      <c r="N23" s="7">
        <f t="shared" si="1"/>
        <v>0.55132520900001003</v>
      </c>
      <c r="P23" s="36" t="s">
        <v>6608</v>
      </c>
      <c r="Q23" s="36" t="s">
        <v>6609</v>
      </c>
      <c r="R23" s="36" t="s">
        <v>6595</v>
      </c>
      <c r="T23" s="7">
        <f>IF((-$D23) &gt; Hybrids!$M$7, 1, 0)</f>
        <v>0</v>
      </c>
      <c r="U23" s="7">
        <f>IF((-$D23) &gt; Hybrids!$M$6, 1, 0)</f>
        <v>0</v>
      </c>
      <c r="V23" s="7">
        <f>IF(($D23*-1) &gt; Hybrids!$M$5, 1, 0)</f>
        <v>1</v>
      </c>
      <c r="X23" s="5">
        <f t="shared" si="2"/>
        <v>0.25373039589999991</v>
      </c>
      <c r="Y23" s="6">
        <f t="shared" si="3"/>
        <v>0.29759481309999991</v>
      </c>
    </row>
    <row r="24" spans="1:25" x14ac:dyDescent="0.25">
      <c r="A24" s="7" t="s">
        <v>220</v>
      </c>
      <c r="B24" s="7" t="s">
        <v>2457</v>
      </c>
      <c r="C24" s="7" t="s">
        <v>3936</v>
      </c>
      <c r="D24" s="5">
        <v>3.6612672006999998</v>
      </c>
      <c r="E24">
        <v>5.7469272007000001</v>
      </c>
      <c r="F24">
        <v>2.0856599999999998</v>
      </c>
      <c r="G24">
        <v>1.3741209999999999</v>
      </c>
      <c r="H24" s="6">
        <v>3.459781</v>
      </c>
      <c r="I24" s="5">
        <v>-5.1387366439999997</v>
      </c>
      <c r="J24" s="6">
        <v>-2.5227415899999999</v>
      </c>
      <c r="K24" s="5" t="s">
        <v>6613</v>
      </c>
      <c r="L24" s="6" t="e" vm="22">
        <v>#VALUE!</v>
      </c>
      <c r="M24" s="7">
        <f t="shared" si="0"/>
        <v>2.6159950539999999</v>
      </c>
      <c r="N24" s="7">
        <f t="shared" si="1"/>
        <v>0.53033505400000003</v>
      </c>
      <c r="P24" s="36" t="s">
        <v>6608</v>
      </c>
      <c r="Q24" s="36" t="s">
        <v>6632</v>
      </c>
      <c r="R24" s="36" t="s">
        <v>6633</v>
      </c>
      <c r="T24" s="7">
        <f>IF((-$D24) &gt; Hybrids!$M$7, 1, 0)</f>
        <v>0</v>
      </c>
      <c r="U24" s="7">
        <f>IF((-$D24) &gt; Hybrids!$M$6, 1, 0)</f>
        <v>0</v>
      </c>
      <c r="V24" s="7">
        <f>IF(($D24*-1) &gt; Hybrids!$M$5, 1, 0)</f>
        <v>1</v>
      </c>
      <c r="X24" s="5">
        <f t="shared" si="2"/>
        <v>0.60819055670000033</v>
      </c>
      <c r="Y24" s="6">
        <f t="shared" si="3"/>
        <v>1.1385256106999999</v>
      </c>
    </row>
    <row r="25" spans="1:25" x14ac:dyDescent="0.25">
      <c r="A25" s="7" t="s">
        <v>1053</v>
      </c>
      <c r="B25" s="7" t="s">
        <v>2097</v>
      </c>
      <c r="C25" s="7" t="s">
        <v>3585</v>
      </c>
      <c r="D25" s="5">
        <v>3.7742795084999901</v>
      </c>
      <c r="E25">
        <v>5.9565505084999897</v>
      </c>
      <c r="F25">
        <v>2.1822710000000001</v>
      </c>
      <c r="G25">
        <v>-2.1828590000000001</v>
      </c>
      <c r="H25" s="6">
        <v>-5.8799999999999998E-4</v>
      </c>
      <c r="I25" s="5">
        <v>-5.7201898179999997</v>
      </c>
      <c r="J25" s="6">
        <v>-3.0487923549999998</v>
      </c>
      <c r="K25" s="5" t="s">
        <v>6585</v>
      </c>
      <c r="L25" s="6" t="e" vm="23">
        <v>#VALUE!</v>
      </c>
      <c r="M25" s="7">
        <f t="shared" si="0"/>
        <v>2.6713974629999999</v>
      </c>
      <c r="N25" s="7">
        <f t="shared" si="1"/>
        <v>0.48912646299999984</v>
      </c>
      <c r="P25" s="36" t="s">
        <v>6608</v>
      </c>
      <c r="Q25" s="36" t="s">
        <v>6609</v>
      </c>
      <c r="R25" s="36" t="s">
        <v>6633</v>
      </c>
      <c r="T25" s="7">
        <f>IF((-$D25) &gt; Hybrids!$M$7, 1, 0)</f>
        <v>0</v>
      </c>
      <c r="U25" s="7">
        <f>IF((-$D25) &gt; Hybrids!$M$6, 1, 0)</f>
        <v>0</v>
      </c>
      <c r="V25" s="7">
        <f>IF(($D25*-1) &gt; Hybrids!$M$5, 1, 0)</f>
        <v>1</v>
      </c>
      <c r="X25" s="5">
        <f t="shared" si="2"/>
        <v>0.23636069049998998</v>
      </c>
      <c r="Y25" s="6">
        <f t="shared" si="3"/>
        <v>0.72548715349999027</v>
      </c>
    </row>
    <row r="26" spans="1:25" x14ac:dyDescent="0.25">
      <c r="A26" s="7" t="s">
        <v>455</v>
      </c>
      <c r="B26" s="7" t="s">
        <v>1976</v>
      </c>
      <c r="C26" s="7" t="s">
        <v>3465</v>
      </c>
      <c r="D26" s="5">
        <v>3.7483586531999999</v>
      </c>
      <c r="E26">
        <v>5.9176996531999997</v>
      </c>
      <c r="F26">
        <v>2.16934099999999</v>
      </c>
      <c r="G26">
        <v>-0.24986700000000001</v>
      </c>
      <c r="H26" s="6">
        <v>1.9194739999999999</v>
      </c>
      <c r="I26" s="5">
        <v>-5.8813357230000003</v>
      </c>
      <c r="J26" s="6">
        <v>-3.3586485559999999</v>
      </c>
      <c r="K26" s="5" t="s">
        <v>6612</v>
      </c>
      <c r="L26" s="6" t="e" vm="24">
        <v>#VALUE!</v>
      </c>
      <c r="M26" s="7">
        <f t="shared" si="0"/>
        <v>2.5226871670000004</v>
      </c>
      <c r="N26" s="7">
        <f t="shared" si="1"/>
        <v>0.35334616700001042</v>
      </c>
      <c r="P26" s="36" t="s">
        <v>6608</v>
      </c>
      <c r="Q26" s="36" t="s">
        <v>6636</v>
      </c>
      <c r="R26" s="36" t="s">
        <v>6635</v>
      </c>
      <c r="T26" s="7">
        <f>IF((-$D26) &gt; Hybrids!$M$7, 1, 0)</f>
        <v>0</v>
      </c>
      <c r="U26" s="7">
        <f>IF((-$D26) &gt; Hybrids!$M$6, 1, 0)</f>
        <v>0</v>
      </c>
      <c r="V26" s="7">
        <f>IF(($D26*-1) &gt; Hybrids!$M$5, 1, 0)</f>
        <v>1</v>
      </c>
      <c r="X26" s="5">
        <f t="shared" si="2"/>
        <v>3.6363930199999395E-2</v>
      </c>
      <c r="Y26" s="6">
        <f t="shared" si="3"/>
        <v>0.38971009720000005</v>
      </c>
    </row>
    <row r="27" spans="1:25" x14ac:dyDescent="0.25">
      <c r="A27" s="7" t="s">
        <v>4849</v>
      </c>
      <c r="B27" s="7" t="s">
        <v>5191</v>
      </c>
      <c r="C27" s="7" t="s">
        <v>5192</v>
      </c>
      <c r="D27" s="5">
        <v>3.2237782289999899</v>
      </c>
      <c r="E27">
        <v>5.6975262289999904</v>
      </c>
      <c r="F27">
        <v>2.4737479999999898</v>
      </c>
      <c r="G27">
        <v>-1.2875239999999999</v>
      </c>
      <c r="H27" s="6">
        <v>1.1862239999999999</v>
      </c>
      <c r="I27" s="5">
        <v>-6.293914955</v>
      </c>
      <c r="J27" s="6">
        <v>-3.62132019</v>
      </c>
      <c r="K27" s="5" t="s">
        <v>6586</v>
      </c>
      <c r="L27" s="6" t="e" vm="25">
        <v>#VALUE!</v>
      </c>
      <c r="M27" s="7">
        <f t="shared" si="0"/>
        <v>2.6725947649999999</v>
      </c>
      <c r="N27" s="7">
        <f t="shared" si="1"/>
        <v>0.19884676500001008</v>
      </c>
      <c r="P27" s="36" t="s">
        <v>6608</v>
      </c>
      <c r="Q27" s="36" t="s">
        <v>6632</v>
      </c>
      <c r="R27" s="36" t="s">
        <v>6595</v>
      </c>
      <c r="T27" s="7">
        <f>IF((-$D27) &gt; Hybrids!$M$7, 1, 0)</f>
        <v>1</v>
      </c>
      <c r="U27" s="7">
        <f>IF((-$D27) &gt; Hybrids!$M$6, 1, 0)</f>
        <v>1</v>
      </c>
      <c r="V27" s="7">
        <f>IF(($D27*-1) &gt; Hybrids!$M$5, 1, 0)</f>
        <v>1</v>
      </c>
      <c r="X27" s="5">
        <f t="shared" si="2"/>
        <v>0.59638872600000958</v>
      </c>
      <c r="Y27" s="6">
        <f t="shared" si="3"/>
        <v>0.39754196100001016</v>
      </c>
    </row>
    <row r="28" spans="1:25" x14ac:dyDescent="0.25">
      <c r="A28" s="7" t="s">
        <v>4773</v>
      </c>
      <c r="B28" s="7" t="s">
        <v>5063</v>
      </c>
      <c r="C28" s="7" t="s">
        <v>5064</v>
      </c>
      <c r="D28" s="5">
        <v>3.5948620345000002</v>
      </c>
      <c r="E28">
        <v>5.8300730344999998</v>
      </c>
      <c r="F28">
        <v>2.2352110000000001</v>
      </c>
      <c r="G28">
        <v>-0.79608299999999999</v>
      </c>
      <c r="H28" s="6">
        <v>1.439128</v>
      </c>
      <c r="I28" s="5">
        <v>-6.0661011220000001</v>
      </c>
      <c r="J28" s="6">
        <v>-3.4226769780000001</v>
      </c>
      <c r="K28" s="5" t="s">
        <v>6594</v>
      </c>
      <c r="L28" s="6" t="e" vm="26">
        <v>#VALUE!</v>
      </c>
      <c r="M28" s="7">
        <f t="shared" si="0"/>
        <v>2.6434241439999999</v>
      </c>
      <c r="N28" s="7">
        <f t="shared" si="1"/>
        <v>0.40821314399999986</v>
      </c>
      <c r="P28" s="36" t="s">
        <v>6608</v>
      </c>
      <c r="Q28" s="36" t="s">
        <v>6636</v>
      </c>
      <c r="R28" s="36" t="s">
        <v>6595</v>
      </c>
      <c r="T28" s="7">
        <f>IF((-$D28) &gt; Hybrids!$M$7, 1, 0)</f>
        <v>0</v>
      </c>
      <c r="U28" s="7">
        <f>IF((-$D28) &gt; Hybrids!$M$6, 1, 0)</f>
        <v>1</v>
      </c>
      <c r="V28" s="7">
        <f>IF(($D28*-1) &gt; Hybrids!$M$5, 1, 0)</f>
        <v>1</v>
      </c>
      <c r="X28" s="5">
        <f t="shared" si="2"/>
        <v>0.23602808750000026</v>
      </c>
      <c r="Y28" s="6">
        <f t="shared" si="3"/>
        <v>0.17218505650000004</v>
      </c>
    </row>
    <row r="29" spans="1:25" x14ac:dyDescent="0.25">
      <c r="A29" s="7" t="s">
        <v>1051</v>
      </c>
      <c r="B29" s="7" t="s">
        <v>1532</v>
      </c>
      <c r="C29" s="7" t="s">
        <v>3021</v>
      </c>
      <c r="D29" s="5">
        <v>3.2637077520000002</v>
      </c>
      <c r="E29">
        <v>5.6944207520000001</v>
      </c>
      <c r="F29">
        <v>2.4307129999999999</v>
      </c>
      <c r="G29">
        <v>0.12024</v>
      </c>
      <c r="H29">
        <v>2.5509529999999998</v>
      </c>
      <c r="I29" s="5">
        <v>-5.5313154979999997</v>
      </c>
      <c r="J29" s="6">
        <v>-2.7165139620000001</v>
      </c>
      <c r="K29" s="5" t="s">
        <v>6611</v>
      </c>
      <c r="L29" s="6" t="e" vm="27">
        <v>#VALUE!</v>
      </c>
      <c r="M29" s="7">
        <f t="shared" ref="M29:M31" si="4">J29-I29</f>
        <v>2.8148015359999996</v>
      </c>
      <c r="N29" s="7">
        <f>ABS(M29-$F29)</f>
        <v>0.3840885359999997</v>
      </c>
      <c r="P29" s="36" t="s">
        <v>6608</v>
      </c>
      <c r="Q29" s="36" t="s">
        <v>6632</v>
      </c>
      <c r="R29" s="36" t="s">
        <v>6595</v>
      </c>
      <c r="T29" s="7">
        <f>IF((-$D29) &gt; Hybrids!$M$7, 1, 0)</f>
        <v>1</v>
      </c>
      <c r="U29" s="7">
        <f>IF((-$D29) &gt; Hybrids!$M$6, 1, 0)</f>
        <v>1</v>
      </c>
      <c r="V29" s="7">
        <f>IF(($D29*-1) &gt; Hybrids!$M$5, 1, 0)</f>
        <v>1</v>
      </c>
      <c r="X29" s="5">
        <f t="shared" si="2"/>
        <v>0.16310525400000042</v>
      </c>
      <c r="Y29" s="6">
        <f t="shared" si="3"/>
        <v>0.54719379000000012</v>
      </c>
    </row>
    <row r="30" spans="1:25" x14ac:dyDescent="0.25">
      <c r="A30" s="7" t="s">
        <v>5726</v>
      </c>
      <c r="B30" s="7" t="s">
        <v>6045</v>
      </c>
      <c r="C30" s="7" t="s">
        <v>6345</v>
      </c>
      <c r="D30" s="5">
        <v>3.6478544767000001</v>
      </c>
      <c r="E30">
        <v>5.8570374767000004</v>
      </c>
      <c r="F30">
        <v>2.2091829999999999</v>
      </c>
      <c r="G30">
        <v>-1.3164370000000001</v>
      </c>
      <c r="H30" s="6">
        <v>0.89274600000000004</v>
      </c>
      <c r="I30" s="5">
        <v>-5.6127320029999996</v>
      </c>
      <c r="J30" s="6">
        <v>-5.0637420290000001</v>
      </c>
      <c r="K30" s="5" t="s">
        <v>6630</v>
      </c>
      <c r="L30" s="6" t="e" vm="28">
        <v>#VALUE!</v>
      </c>
      <c r="M30" s="7">
        <f t="shared" si="4"/>
        <v>0.54898997399999949</v>
      </c>
      <c r="N30" s="7">
        <f>ABS(M30-$F30)</f>
        <v>1.6601930260000004</v>
      </c>
      <c r="P30" s="36" t="s">
        <v>6608</v>
      </c>
      <c r="Q30" s="36" t="s">
        <v>6632</v>
      </c>
      <c r="R30" s="36" t="s">
        <v>6595</v>
      </c>
      <c r="T30" s="7">
        <f>IF((-$D30) &gt; Hybrids!$M$7, 1, 0)</f>
        <v>0</v>
      </c>
      <c r="U30" s="7">
        <f>IF((-$D30) &gt; Hybrids!$M$6, 1, 0)</f>
        <v>1</v>
      </c>
      <c r="V30" s="7">
        <f>IF(($D30*-1) &gt; Hybrids!$M$5, 1, 0)</f>
        <v>1</v>
      </c>
      <c r="X30" s="5">
        <f t="shared" si="2"/>
        <v>0.24430547370000077</v>
      </c>
      <c r="Y30" s="6">
        <f t="shared" si="3"/>
        <v>1.4158875523000001</v>
      </c>
    </row>
    <row r="31" spans="1:25" x14ac:dyDescent="0.25">
      <c r="A31" s="7" t="s">
        <v>494</v>
      </c>
      <c r="B31" s="7" t="s">
        <v>2717</v>
      </c>
      <c r="C31" s="7" t="s">
        <v>4185</v>
      </c>
      <c r="D31" s="5">
        <v>3.575844386</v>
      </c>
      <c r="E31">
        <v>5.9768643859999999</v>
      </c>
      <c r="F31">
        <v>2.4010199999999999</v>
      </c>
      <c r="G31">
        <v>0.56805799999999995</v>
      </c>
      <c r="H31" s="6">
        <v>2.9690780000000001</v>
      </c>
      <c r="I31" s="5">
        <v>-5.70914199</v>
      </c>
      <c r="J31" s="6">
        <v>-2.901714744</v>
      </c>
      <c r="K31" s="5" t="s">
        <v>6631</v>
      </c>
      <c r="L31" s="6" t="e" vm="29">
        <v>#VALUE!</v>
      </c>
      <c r="M31" s="7">
        <f t="shared" si="4"/>
        <v>2.807427246</v>
      </c>
      <c r="N31" s="7">
        <f>ABS(M31-$F31)</f>
        <v>0.40640724600000011</v>
      </c>
      <c r="P31" s="36" t="s">
        <v>6608</v>
      </c>
      <c r="Q31" s="36" t="s">
        <v>6632</v>
      </c>
      <c r="R31" s="36" t="s">
        <v>6595</v>
      </c>
      <c r="T31" s="7">
        <f>IF((-$D31) &gt; Hybrids!$M$7, 1, 0)</f>
        <v>0</v>
      </c>
      <c r="U31" s="7">
        <f>IF((-$D31) &gt; Hybrids!$M$6, 1, 0)</f>
        <v>1</v>
      </c>
      <c r="V31" s="7">
        <f>IF(($D31*-1) &gt; Hybrids!$M$5, 1, 0)</f>
        <v>1</v>
      </c>
      <c r="X31" s="5">
        <f t="shared" si="2"/>
        <v>0.26772239599999992</v>
      </c>
      <c r="Y31" s="6">
        <f t="shared" si="3"/>
        <v>0.67412964200000003</v>
      </c>
    </row>
    <row r="32" spans="1:25" s="12" customFormat="1" x14ac:dyDescent="0.25"/>
    <row r="33" spans="24:25" x14ac:dyDescent="0.25">
      <c r="X33">
        <f>AVERAGE(X3:X31)</f>
        <v>0.79741889555862033</v>
      </c>
      <c r="Y33">
        <f>AVERAGE(Y3:Y31)</f>
        <v>0.7091957115724119</v>
      </c>
    </row>
  </sheetData>
  <mergeCells count="14">
    <mergeCell ref="X1:Y1"/>
    <mergeCell ref="M1:M2"/>
    <mergeCell ref="N1:N2"/>
    <mergeCell ref="V1:V2"/>
    <mergeCell ref="A1:A2"/>
    <mergeCell ref="B1:B2"/>
    <mergeCell ref="C1:C2"/>
    <mergeCell ref="D1:H1"/>
    <mergeCell ref="I1:L1"/>
    <mergeCell ref="U1:U2"/>
    <mergeCell ref="T1:T2"/>
    <mergeCell ref="P1:P2"/>
    <mergeCell ref="R1:R2"/>
    <mergeCell ref="Q1:Q2"/>
  </mergeCells>
  <conditionalFormatting sqref="N3:N31">
    <cfRule type="cellIs" dxfId="243" priority="1" operator="greaterThan">
      <formula>1</formula>
    </cfRule>
    <cfRule type="cellIs" dxfId="242" priority="2" operator="greaterThan">
      <formula>0.5</formula>
    </cfRule>
    <cfRule type="cellIs" dxfId="241" priority="3" operator="greaterThan">
      <formula>0.3</formula>
    </cfRule>
    <cfRule type="cellIs" dxfId="240" priority="4" operator="greaterThan">
      <formula>0.2</formula>
    </cfRule>
  </conditionalFormatting>
  <pageMargins left="0.7" right="0.7" top="0.75" bottom="0.75" header="0.3" footer="0.3"/>
  <pageSetup paperSize="9" orientation="portrait" horizontalDpi="360" verticalDpi="360" r:id="rId1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173AACF5-121B-47BA-A46D-861691F72C8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'MOF vs Ligand (Single)'!A3:A3</xm:f>
              <xm:sqref>G3</xm:sqref>
            </x14:sparkline>
            <x14:sparkline>
              <xm:f>'MOF vs Ligand (Single)'!A4:A4</xm:f>
              <xm:sqref>G4</xm:sqref>
            </x14:sparkline>
            <x14:sparkline>
              <xm:f>'MOF vs Ligand (Single)'!A5:A5</xm:f>
              <xm:sqref>G5</xm:sqref>
            </x14:sparkline>
            <x14:sparkline>
              <xm:f>'MOF vs Ligand (Single)'!A6:A6</xm:f>
              <xm:sqref>G6</xm:sqref>
            </x14:sparkline>
            <x14:sparkline>
              <xm:f>'MOF vs Ligand (Single)'!A7:A7</xm:f>
              <xm:sqref>G7</xm:sqref>
            </x14:sparkline>
            <x14:sparkline>
              <xm:f>'MOF vs Ligand (Single)'!A8:A8</xm:f>
              <xm:sqref>G8</xm:sqref>
            </x14:sparkline>
            <x14:sparkline>
              <xm:f>'MOF vs Ligand (Single)'!A9:A9</xm:f>
              <xm:sqref>G9</xm:sqref>
            </x14:sparkline>
            <x14:sparkline>
              <xm:f>'MOF vs Ligand (Single)'!A10:A10</xm:f>
              <xm:sqref>G10</xm:sqref>
            </x14:sparkline>
            <x14:sparkline>
              <xm:f>'MOF vs Ligand (Single)'!A11:A11</xm:f>
              <xm:sqref>G11</xm:sqref>
            </x14:sparkline>
            <x14:sparkline>
              <xm:f>'MOF vs Ligand (Single)'!A12:A12</xm:f>
              <xm:sqref>G12</xm:sqref>
            </x14:sparkline>
            <x14:sparkline>
              <xm:f>'MOF vs Ligand (Single)'!A13:A13</xm:f>
              <xm:sqref>G13</xm:sqref>
            </x14:sparkline>
            <x14:sparkline>
              <xm:f>'MOF vs Ligand (Single)'!A14:A14</xm:f>
              <xm:sqref>G14</xm:sqref>
            </x14:sparkline>
            <x14:sparkline>
              <xm:f>'MOF vs Ligand (Single)'!A15:A15</xm:f>
              <xm:sqref>G15</xm:sqref>
            </x14:sparkline>
            <x14:sparkline>
              <xm:f>'MOF vs Ligand (Single)'!A16:A16</xm:f>
              <xm:sqref>G16</xm:sqref>
            </x14:sparkline>
            <x14:sparkline>
              <xm:f>'MOF vs Ligand (Single)'!A17:A17</xm:f>
              <xm:sqref>G17</xm:sqref>
            </x14:sparkline>
            <x14:sparkline>
              <xm:f>'MOF vs Ligand (Single)'!A18:A18</xm:f>
              <xm:sqref>G18</xm:sqref>
            </x14:sparkline>
            <x14:sparkline>
              <xm:f>'MOF vs Ligand (Single)'!A19:A19</xm:f>
              <xm:sqref>G19</xm:sqref>
            </x14:sparkline>
            <x14:sparkline>
              <xm:f>'MOF vs Ligand (Single)'!A20:A20</xm:f>
              <xm:sqref>G20</xm:sqref>
            </x14:sparkline>
            <x14:sparkline>
              <xm:f>'MOF vs Ligand (Single)'!A21:A21</xm:f>
              <xm:sqref>G21</xm:sqref>
            </x14:sparkline>
            <x14:sparkline>
              <xm:f>'MOF vs Ligand (Single)'!A22:A22</xm:f>
              <xm:sqref>G22</xm:sqref>
            </x14:sparkline>
            <x14:sparkline>
              <xm:f>'MOF vs Ligand (Single)'!A23:A23</xm:f>
              <xm:sqref>G23</xm:sqref>
            </x14:sparkline>
            <x14:sparkline>
              <xm:f>'MOF vs Ligand (Single)'!A24:A24</xm:f>
              <xm:sqref>G24</xm:sqref>
            </x14:sparkline>
            <x14:sparkline>
              <xm:f>'MOF vs Ligand (Single)'!A25:A25</xm:f>
              <xm:sqref>G25</xm:sqref>
            </x14:sparkline>
            <x14:sparkline>
              <xm:f>'MOF vs Ligand (Single)'!A26:A26</xm:f>
              <xm:sqref>G26</xm:sqref>
            </x14:sparkline>
            <x14:sparkline>
              <xm:f>'MOF vs Ligand (Single)'!A27:A27</xm:f>
              <xm:sqref>G27</xm:sqref>
            </x14:sparkline>
            <x14:sparkline>
              <xm:f>'MOF vs Ligand (Single)'!A28:A28</xm:f>
              <xm:sqref>G28</xm:sqref>
            </x14:sparkline>
          </x14:sparklines>
        </x14:sparklineGroup>
      </x14:sparklineGroup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EECAB-B72E-40CC-B262-920C7211FB37}">
  <sheetPr>
    <tabColor theme="3"/>
  </sheetPr>
  <dimension ref="A1:AS48"/>
  <sheetViews>
    <sheetView zoomScale="70" zoomScaleNormal="70" workbookViewId="0">
      <selection activeCell="A3" sqref="A3:P46"/>
    </sheetView>
  </sheetViews>
  <sheetFormatPr defaultRowHeight="15" x14ac:dyDescent="0.25"/>
  <cols>
    <col min="1" max="1" width="16.42578125" customWidth="1"/>
    <col min="2" max="2" width="40.7109375" customWidth="1"/>
    <col min="3" max="3" width="39" customWidth="1"/>
    <col min="4" max="10" width="11" customWidth="1"/>
    <col min="11" max="11" width="42.7109375" customWidth="1"/>
    <col min="12" max="12" width="9.140625" style="18" customWidth="1"/>
    <col min="13" max="14" width="11" customWidth="1"/>
    <col min="15" max="15" width="42.7109375" customWidth="1"/>
    <col min="16" max="16" width="9.140625" style="18"/>
    <col min="17" max="18" width="11" customWidth="1"/>
    <col min="19" max="19" width="9.140625" style="12"/>
    <col min="20" max="20" width="13.42578125" customWidth="1"/>
    <col min="21" max="21" width="12" bestFit="1" customWidth="1"/>
    <col min="22" max="22" width="13.42578125" customWidth="1"/>
    <col min="23" max="23" width="12" bestFit="1" customWidth="1"/>
    <col min="24" max="24" width="9.140625" style="12"/>
    <col min="25" max="25" width="16.42578125" customWidth="1"/>
    <col min="26" max="26" width="34" customWidth="1"/>
    <col min="27" max="27" width="16.42578125" customWidth="1"/>
    <col min="28" max="28" width="9.140625" style="12"/>
    <col min="32" max="32" width="9.140625" style="12"/>
    <col min="33" max="34" width="12.7109375" bestFit="1" customWidth="1"/>
    <col min="35" max="36" width="15.28515625" customWidth="1"/>
  </cols>
  <sheetData>
    <row r="1" spans="1:45" ht="15" customHeight="1" x14ac:dyDescent="0.25">
      <c r="A1" s="55" t="s">
        <v>5978</v>
      </c>
      <c r="B1" s="65" t="s">
        <v>5987</v>
      </c>
      <c r="C1" s="65" t="s">
        <v>5994</v>
      </c>
      <c r="D1" s="59" t="s">
        <v>5979</v>
      </c>
      <c r="E1" s="60"/>
      <c r="F1" s="60"/>
      <c r="G1" s="60"/>
      <c r="H1" s="67"/>
      <c r="I1" s="59" t="s">
        <v>5980</v>
      </c>
      <c r="J1" s="60"/>
      <c r="K1" s="60"/>
      <c r="L1" s="67"/>
      <c r="M1" s="59" t="s">
        <v>5981</v>
      </c>
      <c r="N1" s="60"/>
      <c r="O1" s="60"/>
      <c r="P1" s="67"/>
      <c r="Q1" s="65" t="s">
        <v>3</v>
      </c>
      <c r="R1" s="57" t="s">
        <v>5986</v>
      </c>
      <c r="S1" s="41" t="s">
        <v>6595</v>
      </c>
      <c r="T1" s="55" t="s">
        <v>5988</v>
      </c>
      <c r="U1" s="65" t="s">
        <v>5986</v>
      </c>
      <c r="V1" s="65" t="s">
        <v>5989</v>
      </c>
      <c r="W1" s="65" t="s">
        <v>5986</v>
      </c>
      <c r="X1" s="42" t="s">
        <v>6595</v>
      </c>
      <c r="Y1" s="63" t="s">
        <v>6606</v>
      </c>
      <c r="Z1" s="63" t="s">
        <v>6605</v>
      </c>
      <c r="AA1" s="63" t="s">
        <v>6610</v>
      </c>
      <c r="AC1" s="32" t="s">
        <v>6600</v>
      </c>
      <c r="AD1" s="34" t="s">
        <v>6599</v>
      </c>
      <c r="AE1" s="30" t="s">
        <v>6598</v>
      </c>
      <c r="AG1" s="32" t="s">
        <v>4</v>
      </c>
      <c r="AH1" s="30" t="s">
        <v>5</v>
      </c>
      <c r="AI1" s="29" t="s">
        <v>6601</v>
      </c>
      <c r="AJ1" s="22"/>
    </row>
    <row r="2" spans="1:45" x14ac:dyDescent="0.25">
      <c r="A2" s="56"/>
      <c r="B2" s="66"/>
      <c r="C2" s="66"/>
      <c r="D2" s="8" t="s">
        <v>1</v>
      </c>
      <c r="E2" s="9" t="s">
        <v>2</v>
      </c>
      <c r="F2" s="9" t="s">
        <v>3</v>
      </c>
      <c r="G2" s="9" t="s">
        <v>4</v>
      </c>
      <c r="H2" s="10" t="s">
        <v>5</v>
      </c>
      <c r="I2" s="8" t="s">
        <v>4</v>
      </c>
      <c r="J2" s="10" t="s">
        <v>5</v>
      </c>
      <c r="K2" s="20" t="s">
        <v>6583</v>
      </c>
      <c r="L2" s="21" t="s">
        <v>6584</v>
      </c>
      <c r="M2" s="8" t="s">
        <v>4</v>
      </c>
      <c r="N2" s="10" t="s">
        <v>5</v>
      </c>
      <c r="O2" s="20" t="s">
        <v>6583</v>
      </c>
      <c r="P2" s="21" t="s">
        <v>6584</v>
      </c>
      <c r="Q2" s="66"/>
      <c r="R2" s="58"/>
      <c r="S2" s="41" t="s">
        <v>6595</v>
      </c>
      <c r="T2" s="56"/>
      <c r="U2" s="66"/>
      <c r="V2" s="66"/>
      <c r="W2" s="66"/>
      <c r="X2" s="42" t="s">
        <v>6595</v>
      </c>
      <c r="Y2" s="63"/>
      <c r="Z2" s="63"/>
      <c r="AA2" s="63"/>
      <c r="AC2" s="33"/>
      <c r="AD2" s="35"/>
      <c r="AE2" s="31"/>
      <c r="AG2" s="33"/>
      <c r="AH2" s="31"/>
      <c r="AI2" s="20" t="s">
        <v>6602</v>
      </c>
      <c r="AJ2" s="10" t="s">
        <v>6603</v>
      </c>
    </row>
    <row r="3" spans="1:45" x14ac:dyDescent="0.25">
      <c r="A3" t="s">
        <v>4804</v>
      </c>
      <c r="B3" s="11" t="s">
        <v>5412</v>
      </c>
      <c r="C3" s="11" t="s">
        <v>5413</v>
      </c>
      <c r="D3" s="17">
        <v>3.5031249650999898</v>
      </c>
      <c r="E3" s="15">
        <v>5.9490349650999903</v>
      </c>
      <c r="F3" s="15">
        <v>2.44591</v>
      </c>
      <c r="G3" s="15">
        <v>-0.76007499999999995</v>
      </c>
      <c r="H3" s="14">
        <v>1.685835</v>
      </c>
      <c r="I3" s="17">
        <v>-6.5141640179999998</v>
      </c>
      <c r="J3" s="14">
        <v>-2.968899688</v>
      </c>
      <c r="K3" s="17" t="s">
        <v>6679</v>
      </c>
      <c r="L3" s="14" t="e" vm="30">
        <v>#VALUE!</v>
      </c>
      <c r="M3" s="17">
        <v>-7.744119253</v>
      </c>
      <c r="N3" s="14">
        <v>-5.0013462909999999</v>
      </c>
      <c r="O3" s="17" t="s">
        <v>6588</v>
      </c>
      <c r="P3" s="14" t="e" vm="31">
        <v>#VALUE!</v>
      </c>
      <c r="Q3" s="14">
        <f t="shared" ref="Q3:Q41" si="0">MIN(J3,N3)-MAX(I3,M3)</f>
        <v>1.5128177269999998</v>
      </c>
      <c r="R3" s="11">
        <f t="shared" ref="R3:R42" si="1">ABS(Q3-$F3)</f>
        <v>0.93309227300000019</v>
      </c>
      <c r="S3" s="41" t="s">
        <v>6595</v>
      </c>
      <c r="T3" s="11">
        <f t="shared" ref="T3:T41" si="2">ABS(J3-I3)</f>
        <v>3.5452643299999997</v>
      </c>
      <c r="U3" s="11">
        <f>ABS(T3-'MOF vs Ligand (Double)'!$F3)</f>
        <v>1.0993543299999997</v>
      </c>
      <c r="V3" s="11">
        <f t="shared" ref="V3:V41" si="3">ABS(N3-M3)</f>
        <v>2.7427729620000001</v>
      </c>
      <c r="W3" s="11">
        <f>ABS(V3-'MOF vs Ligand (Double)'!$F3)</f>
        <v>0.29686296200000006</v>
      </c>
      <c r="X3" s="42" t="s">
        <v>6595</v>
      </c>
      <c r="Y3" s="37" t="s">
        <v>6607</v>
      </c>
      <c r="Z3" s="37" t="s">
        <v>6643</v>
      </c>
      <c r="AA3" s="37" t="s">
        <v>6595</v>
      </c>
      <c r="AC3" s="5">
        <f>IF((-$D3) &gt; Hybrids!$M$7, 1, 0)</f>
        <v>0</v>
      </c>
      <c r="AD3">
        <f>IF((-$D3) &gt; Hybrids!$M$6, 1, 0)</f>
        <v>1</v>
      </c>
      <c r="AE3" s="6">
        <f>IF(($D3*-1) &gt; Hybrids!$M$5, 1, 0)</f>
        <v>1</v>
      </c>
      <c r="AG3" s="5">
        <f t="shared" ref="AG3:AG46" si="4">MAX(I3,M3)</f>
        <v>-6.5141640179999998</v>
      </c>
      <c r="AH3" s="6">
        <f t="shared" ref="AH3:AH46" si="5">MIN(J3,N3)</f>
        <v>-5.0013462909999999</v>
      </c>
      <c r="AI3" s="5">
        <f t="shared" ref="AI3:AI46" si="6">ABS(AG3-(E3*-1))</f>
        <v>0.56512905290000948</v>
      </c>
      <c r="AJ3" s="6">
        <f t="shared" ref="AJ3:AJ46" si="7">ABS(AH3-(D3*-1))</f>
        <v>1.4982213259000101</v>
      </c>
      <c r="AR3" s="13">
        <v>0</v>
      </c>
      <c r="AS3" s="13">
        <v>0</v>
      </c>
    </row>
    <row r="4" spans="1:45" x14ac:dyDescent="0.25">
      <c r="A4" t="s">
        <v>604</v>
      </c>
      <c r="B4" s="7" t="s">
        <v>2541</v>
      </c>
      <c r="C4" s="7" t="s">
        <v>4016</v>
      </c>
      <c r="D4" s="5">
        <v>3.7499502823999999</v>
      </c>
      <c r="E4">
        <v>5.7640442824000004</v>
      </c>
      <c r="F4">
        <v>2.0140940000000001</v>
      </c>
      <c r="G4">
        <v>-1.6406130000000001</v>
      </c>
      <c r="H4" s="6">
        <v>0.37348100000000001</v>
      </c>
      <c r="I4" s="5">
        <v>-6.0390802030000001</v>
      </c>
      <c r="J4" s="6">
        <v>-2.8702311549999999</v>
      </c>
      <c r="K4" s="5" t="s">
        <v>6680</v>
      </c>
      <c r="L4" s="6" t="e" vm="32">
        <v>#VALUE!</v>
      </c>
      <c r="M4" s="5">
        <v>-7.1170869860000003</v>
      </c>
      <c r="N4" s="6">
        <v>-2.467067068</v>
      </c>
      <c r="O4" s="5" t="s">
        <v>6681</v>
      </c>
      <c r="P4" s="6" t="e" vm="33">
        <v>#VALUE!</v>
      </c>
      <c r="Q4" s="6">
        <f t="shared" si="0"/>
        <v>3.1688490480000002</v>
      </c>
      <c r="R4" s="7">
        <f t="shared" si="1"/>
        <v>1.1547550480000002</v>
      </c>
      <c r="S4" s="41" t="s">
        <v>6595</v>
      </c>
      <c r="T4" s="7">
        <f t="shared" si="2"/>
        <v>3.1688490480000002</v>
      </c>
      <c r="U4" s="7">
        <f>ABS(T4-'MOF vs Ligand (Double)'!$F4)</f>
        <v>1.1547550480000002</v>
      </c>
      <c r="V4" s="7">
        <f t="shared" si="3"/>
        <v>4.6500199179999999</v>
      </c>
      <c r="W4" s="7">
        <f>ABS(V4-'MOF vs Ligand (Double)'!$F4)</f>
        <v>2.6359259179999999</v>
      </c>
      <c r="X4" s="42" t="s">
        <v>6595</v>
      </c>
      <c r="Y4" s="36" t="s">
        <v>6608</v>
      </c>
      <c r="Z4" s="36" t="s">
        <v>6638</v>
      </c>
      <c r="AA4" s="36" t="s">
        <v>6595</v>
      </c>
      <c r="AC4" s="5">
        <f>IF((-$D4) &gt; Hybrids!$M$7, 1, 0)</f>
        <v>0</v>
      </c>
      <c r="AD4">
        <f>IF((-$D4) &gt; Hybrids!$M$6, 1, 0)</f>
        <v>0</v>
      </c>
      <c r="AE4" s="6">
        <f>IF(($D4*-1) &gt; Hybrids!$M$5, 1, 0)</f>
        <v>1</v>
      </c>
      <c r="AG4" s="5">
        <f t="shared" si="4"/>
        <v>-6.0390802030000001</v>
      </c>
      <c r="AH4" s="6">
        <f t="shared" si="5"/>
        <v>-2.8702311549999999</v>
      </c>
      <c r="AI4" s="5">
        <f t="shared" si="6"/>
        <v>0.27503592059999971</v>
      </c>
      <c r="AJ4" s="6">
        <f t="shared" si="7"/>
        <v>0.87971912740000002</v>
      </c>
    </row>
    <row r="5" spans="1:45" x14ac:dyDescent="0.25">
      <c r="A5" t="s">
        <v>114</v>
      </c>
      <c r="B5" s="7" t="s">
        <v>2174</v>
      </c>
      <c r="C5" s="7" t="s">
        <v>3661</v>
      </c>
      <c r="D5" s="5">
        <v>3.5466980362999898</v>
      </c>
      <c r="E5">
        <v>6.0107340362999997</v>
      </c>
      <c r="F5">
        <v>2.4640360000000001</v>
      </c>
      <c r="G5">
        <v>-0.88761299999999999</v>
      </c>
      <c r="H5" s="6">
        <v>1.5764229999999999</v>
      </c>
      <c r="I5" s="5">
        <v>-7.4179906359999999</v>
      </c>
      <c r="J5" s="6">
        <v>-2.392262932</v>
      </c>
      <c r="K5" s="5" t="s">
        <v>6682</v>
      </c>
      <c r="L5" s="6" t="e" vm="34">
        <v>#VALUE!</v>
      </c>
      <c r="M5" s="5">
        <v>-7.1719995890000003</v>
      </c>
      <c r="N5" s="6">
        <v>-2.5116665500000002</v>
      </c>
      <c r="O5" s="5" t="s">
        <v>6681</v>
      </c>
      <c r="P5" s="6" t="e" vm="35">
        <v>#VALUE!</v>
      </c>
      <c r="Q5" s="6">
        <f t="shared" si="0"/>
        <v>4.6603330390000002</v>
      </c>
      <c r="R5" s="7">
        <f t="shared" si="1"/>
        <v>2.1962970390000001</v>
      </c>
      <c r="S5" s="41" t="s">
        <v>6595</v>
      </c>
      <c r="T5" s="7">
        <f t="shared" si="2"/>
        <v>5.0257277039999995</v>
      </c>
      <c r="U5" s="7">
        <f>ABS(T5-'MOF vs Ligand (Double)'!$F5)</f>
        <v>2.5616917039999993</v>
      </c>
      <c r="V5" s="7">
        <f t="shared" si="3"/>
        <v>4.6603330390000002</v>
      </c>
      <c r="W5" s="7">
        <f>ABS(V5-'MOF vs Ligand (Double)'!$F5)</f>
        <v>2.1962970390000001</v>
      </c>
      <c r="X5" s="42" t="s">
        <v>6595</v>
      </c>
      <c r="Y5" s="36" t="s">
        <v>6607</v>
      </c>
      <c r="Z5" s="36" t="s">
        <v>6643</v>
      </c>
      <c r="AA5" s="36" t="s">
        <v>6595</v>
      </c>
      <c r="AC5" s="5">
        <f>IF((-$D5) &gt; Hybrids!$M$7, 1, 0)</f>
        <v>0</v>
      </c>
      <c r="AD5">
        <f>IF((-$D5) &gt; Hybrids!$M$6, 1, 0)</f>
        <v>1</v>
      </c>
      <c r="AE5" s="6">
        <f>IF(($D5*-1) &gt; Hybrids!$M$5, 1, 0)</f>
        <v>1</v>
      </c>
      <c r="AG5" s="5">
        <f t="shared" si="4"/>
        <v>-7.1719995890000003</v>
      </c>
      <c r="AH5" s="6">
        <f t="shared" si="5"/>
        <v>-2.5116665500000002</v>
      </c>
      <c r="AI5" s="5">
        <f t="shared" si="6"/>
        <v>1.1612655527000006</v>
      </c>
      <c r="AJ5" s="6">
        <f t="shared" si="7"/>
        <v>1.0350314862999896</v>
      </c>
    </row>
    <row r="6" spans="1:45" x14ac:dyDescent="0.25">
      <c r="A6" t="s">
        <v>371</v>
      </c>
      <c r="B6" s="7" t="s">
        <v>2041</v>
      </c>
      <c r="C6" s="7" t="s">
        <v>3530</v>
      </c>
      <c r="D6" s="5">
        <v>3.7736166949999999</v>
      </c>
      <c r="E6">
        <v>6.0095036950000003</v>
      </c>
      <c r="F6">
        <v>2.235887</v>
      </c>
      <c r="G6">
        <v>-2.3814190000000002</v>
      </c>
      <c r="H6" s="6">
        <v>-0.14553199999999999</v>
      </c>
      <c r="I6" s="5">
        <v>-6.8388232195000001</v>
      </c>
      <c r="J6" s="6">
        <v>-3.1343177820000001</v>
      </c>
      <c r="K6" s="5" t="s">
        <v>6683</v>
      </c>
      <c r="L6" s="6" t="e" vm="36">
        <v>#VALUE!</v>
      </c>
      <c r="M6" s="5">
        <v>-6.3692905299999998</v>
      </c>
      <c r="N6" s="6">
        <v>-2.577817461</v>
      </c>
      <c r="O6" s="5" t="s">
        <v>6684</v>
      </c>
      <c r="P6" s="6" t="e" vm="37">
        <v>#VALUE!</v>
      </c>
      <c r="Q6" s="6">
        <f t="shared" si="0"/>
        <v>3.2349727479999997</v>
      </c>
      <c r="R6" s="7">
        <f t="shared" si="1"/>
        <v>0.99908574799999972</v>
      </c>
      <c r="S6" s="41" t="s">
        <v>6595</v>
      </c>
      <c r="T6" s="7">
        <f t="shared" si="2"/>
        <v>3.7045054374999999</v>
      </c>
      <c r="U6" s="7">
        <f>ABS(T6-'MOF vs Ligand (Double)'!$F6)</f>
        <v>1.4686184375</v>
      </c>
      <c r="V6" s="7">
        <f t="shared" si="3"/>
        <v>3.7914730689999998</v>
      </c>
      <c r="W6" s="7">
        <f>ABS(V6-'MOF vs Ligand (Double)'!$F6)</f>
        <v>1.5555860689999998</v>
      </c>
      <c r="X6" s="42" t="s">
        <v>6595</v>
      </c>
      <c r="Y6" s="36" t="s">
        <v>6608</v>
      </c>
      <c r="Z6" s="36" t="s">
        <v>6638</v>
      </c>
      <c r="AA6" s="36" t="s">
        <v>6595</v>
      </c>
      <c r="AC6" s="5">
        <f>IF((-$D6) &gt; Hybrids!$M$7, 1, 0)</f>
        <v>0</v>
      </c>
      <c r="AD6">
        <f>IF((-$D6) &gt; Hybrids!$M$6, 1, 0)</f>
        <v>0</v>
      </c>
      <c r="AE6" s="6">
        <f>IF(($D6*-1) &gt; Hybrids!$M$5, 1, 0)</f>
        <v>1</v>
      </c>
      <c r="AG6" s="5">
        <f t="shared" si="4"/>
        <v>-6.3692905299999998</v>
      </c>
      <c r="AH6" s="6">
        <f t="shared" si="5"/>
        <v>-3.1343177820000001</v>
      </c>
      <c r="AI6" s="5">
        <f t="shared" si="6"/>
        <v>0.35978683499999953</v>
      </c>
      <c r="AJ6" s="6">
        <f t="shared" si="7"/>
        <v>0.63929891299999975</v>
      </c>
    </row>
    <row r="7" spans="1:45" x14ac:dyDescent="0.25">
      <c r="A7" t="s">
        <v>1483</v>
      </c>
      <c r="B7" s="7" t="s">
        <v>2252</v>
      </c>
      <c r="C7" s="7" t="s">
        <v>3737</v>
      </c>
      <c r="D7" s="5">
        <v>3.4337830843999999</v>
      </c>
      <c r="E7">
        <v>5.7527090844000002</v>
      </c>
      <c r="F7">
        <v>2.3189259999999998</v>
      </c>
      <c r="G7">
        <v>-2.708062</v>
      </c>
      <c r="H7" s="6">
        <v>-0.38913599999999998</v>
      </c>
      <c r="I7" s="5">
        <v>-7.4047658959999998</v>
      </c>
      <c r="J7" s="6">
        <v>-3.438595646</v>
      </c>
      <c r="K7" s="5" t="s">
        <v>6685</v>
      </c>
      <c r="L7" s="6" t="e" vm="38">
        <v>#VALUE!</v>
      </c>
      <c r="M7" s="5">
        <v>-6.1462386919999998</v>
      </c>
      <c r="N7" s="6">
        <v>-2.663070775</v>
      </c>
      <c r="O7" s="5" t="s">
        <v>6686</v>
      </c>
      <c r="P7" s="6" t="e" vm="39">
        <v>#VALUE!</v>
      </c>
      <c r="Q7" s="6">
        <f t="shared" si="0"/>
        <v>2.7076430459999998</v>
      </c>
      <c r="R7" s="7">
        <f t="shared" si="1"/>
        <v>0.38871704600000001</v>
      </c>
      <c r="S7" s="41" t="s">
        <v>6595</v>
      </c>
      <c r="T7" s="7">
        <f t="shared" si="2"/>
        <v>3.9661702499999998</v>
      </c>
      <c r="U7" s="7">
        <f>ABS(T7-'MOF vs Ligand (Double)'!$F7)</f>
        <v>1.64724425</v>
      </c>
      <c r="V7" s="7">
        <f t="shared" si="3"/>
        <v>3.4831679169999998</v>
      </c>
      <c r="W7" s="7">
        <f>ABS(V7-'MOF vs Ligand (Double)'!$F7)</f>
        <v>1.164241917</v>
      </c>
      <c r="X7" s="42" t="s">
        <v>6595</v>
      </c>
      <c r="Y7" s="36" t="s">
        <v>6608</v>
      </c>
      <c r="Z7" s="36" t="s">
        <v>6609</v>
      </c>
      <c r="AA7" s="36" t="s">
        <v>6595</v>
      </c>
      <c r="AC7" s="5">
        <f>IF((-$D7) &gt; Hybrids!$M$7, 1, 0)</f>
        <v>0</v>
      </c>
      <c r="AD7">
        <f>IF((-$D7) &gt; Hybrids!$M$6, 1, 0)</f>
        <v>1</v>
      </c>
      <c r="AE7" s="6">
        <f>IF(($D7*-1) &gt; Hybrids!$M$5, 1, 0)</f>
        <v>1</v>
      </c>
      <c r="AG7" s="5">
        <f t="shared" si="4"/>
        <v>-6.1462386919999998</v>
      </c>
      <c r="AH7" s="6">
        <f t="shared" si="5"/>
        <v>-3.438595646</v>
      </c>
      <c r="AI7" s="5">
        <f t="shared" si="6"/>
        <v>0.39352960759999966</v>
      </c>
      <c r="AJ7" s="6">
        <f t="shared" si="7"/>
        <v>4.8125616000000981E-3</v>
      </c>
    </row>
    <row r="8" spans="1:45" x14ac:dyDescent="0.25">
      <c r="A8" t="s">
        <v>5028</v>
      </c>
      <c r="B8" s="7" t="s">
        <v>5075</v>
      </c>
      <c r="C8" s="7" t="s">
        <v>5076</v>
      </c>
      <c r="D8" s="5">
        <v>3.56008899119999</v>
      </c>
      <c r="E8">
        <v>5.8137689911999999</v>
      </c>
      <c r="F8">
        <v>2.2536800000000001</v>
      </c>
      <c r="G8">
        <v>-0.63699499999999998</v>
      </c>
      <c r="H8" s="6">
        <v>1.6166849999999999</v>
      </c>
      <c r="I8" s="5">
        <v>-6.3299700579999998</v>
      </c>
      <c r="J8" s="6">
        <v>-1.8745388540000001</v>
      </c>
      <c r="K8" s="5" t="s">
        <v>6687</v>
      </c>
      <c r="L8" s="6" t="e" vm="40">
        <v>#VALUE!</v>
      </c>
      <c r="M8" s="5">
        <v>-7.167428074</v>
      </c>
      <c r="N8" s="6">
        <v>-2.4774073990000001</v>
      </c>
      <c r="O8" s="5" t="s">
        <v>6681</v>
      </c>
      <c r="P8" s="6" t="e" vm="33">
        <v>#VALUE!</v>
      </c>
      <c r="Q8" s="6">
        <f t="shared" si="0"/>
        <v>3.8525626589999997</v>
      </c>
      <c r="R8" s="7">
        <f t="shared" si="1"/>
        <v>1.5988826589999996</v>
      </c>
      <c r="S8" s="41" t="s">
        <v>6595</v>
      </c>
      <c r="T8" s="7">
        <f t="shared" si="2"/>
        <v>4.4554312039999999</v>
      </c>
      <c r="U8" s="7">
        <f>ABS(T8-'MOF vs Ligand (Double)'!$F8)</f>
        <v>2.2017512039999998</v>
      </c>
      <c r="V8" s="7">
        <f t="shared" si="3"/>
        <v>4.6900206749999995</v>
      </c>
      <c r="W8" s="7">
        <f>ABS(V8-'MOF vs Ligand (Double)'!$F8)</f>
        <v>2.4363406749999994</v>
      </c>
      <c r="X8" s="42" t="s">
        <v>6595</v>
      </c>
      <c r="Y8" s="36" t="s">
        <v>6608</v>
      </c>
      <c r="Z8" s="36" t="s">
        <v>6638</v>
      </c>
      <c r="AA8" s="36" t="s">
        <v>6635</v>
      </c>
      <c r="AC8" s="5">
        <f>IF((-$D8) &gt; Hybrids!$M$7, 1, 0)</f>
        <v>0</v>
      </c>
      <c r="AD8">
        <f>IF((-$D8) &gt; Hybrids!$M$6, 1, 0)</f>
        <v>1</v>
      </c>
      <c r="AE8" s="6">
        <f>IF(($D8*-1) &gt; Hybrids!$M$5, 1, 0)</f>
        <v>1</v>
      </c>
      <c r="AG8" s="5">
        <f t="shared" si="4"/>
        <v>-6.3299700579999998</v>
      </c>
      <c r="AH8" s="6">
        <f t="shared" si="5"/>
        <v>-2.4774073990000001</v>
      </c>
      <c r="AI8" s="5">
        <f t="shared" si="6"/>
        <v>0.51620106679999989</v>
      </c>
      <c r="AJ8" s="6">
        <f t="shared" si="7"/>
        <v>1.0826815921999899</v>
      </c>
    </row>
    <row r="9" spans="1:45" x14ac:dyDescent="0.25">
      <c r="A9" t="s">
        <v>1162</v>
      </c>
      <c r="B9" s="7" t="s">
        <v>2145</v>
      </c>
      <c r="C9" s="7" t="s">
        <v>3632</v>
      </c>
      <c r="D9" s="5">
        <v>3.6560693005999898</v>
      </c>
      <c r="E9">
        <v>5.6915273005999998</v>
      </c>
      <c r="F9">
        <v>2.0354580000000002</v>
      </c>
      <c r="G9">
        <v>0.54819799999999996</v>
      </c>
      <c r="H9" s="6">
        <v>2.583656</v>
      </c>
      <c r="I9" s="5">
        <v>-5.8679749259999996</v>
      </c>
      <c r="J9" s="6">
        <v>-1.839925955</v>
      </c>
      <c r="K9" s="5" t="s">
        <v>6688</v>
      </c>
      <c r="L9" s="6" t="e" vm="41">
        <v>#VALUE!</v>
      </c>
      <c r="M9" s="5">
        <v>-7.1748295740000003</v>
      </c>
      <c r="N9" s="6">
        <v>-2.5303879930000002</v>
      </c>
      <c r="O9" s="5" t="s">
        <v>6681</v>
      </c>
      <c r="P9" s="6" t="e" vm="42">
        <v>#VALUE!</v>
      </c>
      <c r="Q9" s="6">
        <f t="shared" si="0"/>
        <v>3.3375869329999994</v>
      </c>
      <c r="R9" s="7">
        <f t="shared" si="1"/>
        <v>1.3021289329999992</v>
      </c>
      <c r="S9" s="41" t="s">
        <v>6595</v>
      </c>
      <c r="T9" s="7">
        <f t="shared" si="2"/>
        <v>4.0280489709999996</v>
      </c>
      <c r="U9" s="7">
        <f>ABS(T9-'MOF vs Ligand (Double)'!$F9)</f>
        <v>1.9925909709999994</v>
      </c>
      <c r="V9" s="7">
        <f t="shared" si="3"/>
        <v>4.6444415810000006</v>
      </c>
      <c r="W9" s="7">
        <f>ABS(V9-'MOF vs Ligand (Double)'!$F9)</f>
        <v>2.6089835810000004</v>
      </c>
      <c r="X9" s="42" t="s">
        <v>6595</v>
      </c>
      <c r="Y9" s="36" t="s">
        <v>6608</v>
      </c>
      <c r="Z9" s="36" t="s">
        <v>6632</v>
      </c>
      <c r="AA9" s="36" t="s">
        <v>6595</v>
      </c>
      <c r="AC9" s="5">
        <f>IF((-$D9) &gt; Hybrids!$M$7, 1, 0)</f>
        <v>0</v>
      </c>
      <c r="AD9">
        <f>IF((-$D9) &gt; Hybrids!$M$6, 1, 0)</f>
        <v>0</v>
      </c>
      <c r="AE9" s="6">
        <f>IF(($D9*-1) &gt; Hybrids!$M$5, 1, 0)</f>
        <v>1</v>
      </c>
      <c r="AG9" s="5">
        <f t="shared" si="4"/>
        <v>-5.8679749259999996</v>
      </c>
      <c r="AH9" s="6">
        <f t="shared" si="5"/>
        <v>-2.5303879930000002</v>
      </c>
      <c r="AI9" s="5">
        <f t="shared" si="6"/>
        <v>0.17644762539999981</v>
      </c>
      <c r="AJ9" s="6">
        <f t="shared" si="7"/>
        <v>1.1256813075999896</v>
      </c>
    </row>
    <row r="10" spans="1:45" x14ac:dyDescent="0.25">
      <c r="A10" t="s">
        <v>305</v>
      </c>
      <c r="B10" s="7" t="s">
        <v>1926</v>
      </c>
      <c r="C10" s="7" t="s">
        <v>3415</v>
      </c>
      <c r="D10" s="5">
        <v>3.6729733327999998</v>
      </c>
      <c r="E10">
        <v>5.7579293327999999</v>
      </c>
      <c r="F10">
        <v>2.084956</v>
      </c>
      <c r="G10">
        <v>1.5926689999999999</v>
      </c>
      <c r="H10" s="6">
        <v>3.6776249999999999</v>
      </c>
      <c r="I10" s="5">
        <v>-8.7639208530000001</v>
      </c>
      <c r="J10" s="6">
        <v>-1.3222290889999999</v>
      </c>
      <c r="K10" s="5" t="s">
        <v>6689</v>
      </c>
      <c r="L10" s="6" t="e" vm="43">
        <v>#VALUE!</v>
      </c>
      <c r="M10" s="5">
        <v>-5.4952876049999997</v>
      </c>
      <c r="N10" s="6">
        <v>-2.31378526</v>
      </c>
      <c r="O10" s="5" t="s">
        <v>6690</v>
      </c>
      <c r="P10" s="6" t="e" vm="44">
        <v>#VALUE!</v>
      </c>
      <c r="Q10" s="6">
        <f t="shared" si="0"/>
        <v>3.1815023449999997</v>
      </c>
      <c r="R10" s="7">
        <f t="shared" si="1"/>
        <v>1.0965463449999997</v>
      </c>
      <c r="S10" s="41" t="s">
        <v>6595</v>
      </c>
      <c r="T10" s="7">
        <f t="shared" si="2"/>
        <v>7.4416917639999998</v>
      </c>
      <c r="U10" s="7">
        <f>ABS(T10-'MOF vs Ligand (Double)'!$F10)</f>
        <v>5.3567357639999997</v>
      </c>
      <c r="V10" s="7">
        <f t="shared" si="3"/>
        <v>3.1815023449999997</v>
      </c>
      <c r="W10" s="7">
        <f>ABS(V10-'MOF vs Ligand (Double)'!$F10)</f>
        <v>1.0965463449999997</v>
      </c>
      <c r="X10" s="42" t="s">
        <v>6595</v>
      </c>
      <c r="Y10" s="36" t="s">
        <v>6608</v>
      </c>
      <c r="Z10" s="36" t="s">
        <v>6632</v>
      </c>
      <c r="AA10" s="36" t="s">
        <v>6644</v>
      </c>
      <c r="AC10" s="5">
        <f>IF((-$D10) &gt; Hybrids!$M$7, 1, 0)</f>
        <v>0</v>
      </c>
      <c r="AD10">
        <f>IF((-$D10) &gt; Hybrids!$M$6, 1, 0)</f>
        <v>0</v>
      </c>
      <c r="AE10" s="6">
        <f>IF(($D10*-1) &gt; Hybrids!$M$5, 1, 0)</f>
        <v>1</v>
      </c>
      <c r="AG10" s="5">
        <f t="shared" si="4"/>
        <v>-5.4952876049999997</v>
      </c>
      <c r="AH10" s="6">
        <f t="shared" si="5"/>
        <v>-2.31378526</v>
      </c>
      <c r="AI10" s="5">
        <f t="shared" si="6"/>
        <v>0.26264172780000017</v>
      </c>
      <c r="AJ10" s="6">
        <f t="shared" si="7"/>
        <v>1.3591880727999999</v>
      </c>
    </row>
    <row r="11" spans="1:45" x14ac:dyDescent="0.25">
      <c r="A11" t="s">
        <v>1119</v>
      </c>
      <c r="B11" s="7" t="s">
        <v>2058</v>
      </c>
      <c r="C11" s="7" t="s">
        <v>3547</v>
      </c>
      <c r="D11" s="5">
        <v>3.7287988109999999</v>
      </c>
      <c r="E11">
        <v>5.7228508109999998</v>
      </c>
      <c r="F11">
        <v>1.9940519999999999</v>
      </c>
      <c r="G11">
        <v>-2.3113000000000002E-2</v>
      </c>
      <c r="H11" s="6">
        <v>1.970939</v>
      </c>
      <c r="I11" s="5">
        <v>-5.695890039</v>
      </c>
      <c r="J11" s="6">
        <v>-1.9882825019999999</v>
      </c>
      <c r="K11" s="5" t="s">
        <v>6691</v>
      </c>
      <c r="L11" s="6" t="e" vm="45">
        <v>#VALUE!</v>
      </c>
      <c r="M11" s="5">
        <v>-7.1615504120000004</v>
      </c>
      <c r="N11" s="6">
        <v>-2.473869917</v>
      </c>
      <c r="O11" s="5" t="s">
        <v>6681</v>
      </c>
      <c r="P11" s="6" t="e" vm="35">
        <v>#VALUE!</v>
      </c>
      <c r="Q11" s="6">
        <f t="shared" si="0"/>
        <v>3.222020122</v>
      </c>
      <c r="R11" s="7">
        <f t="shared" si="1"/>
        <v>1.2279681220000001</v>
      </c>
      <c r="S11" s="41" t="s">
        <v>6595</v>
      </c>
      <c r="T11" s="7">
        <f t="shared" si="2"/>
        <v>3.7076075370000003</v>
      </c>
      <c r="U11" s="7">
        <f>ABS(T11-'MOF vs Ligand (Double)'!$F11)</f>
        <v>1.7135555370000004</v>
      </c>
      <c r="V11" s="7">
        <f t="shared" si="3"/>
        <v>4.6876804950000004</v>
      </c>
      <c r="W11" s="7">
        <f>ABS(V11-'MOF vs Ligand (Double)'!$F11)</f>
        <v>2.6936284950000005</v>
      </c>
      <c r="X11" s="42" t="s">
        <v>6595</v>
      </c>
      <c r="Y11" s="36" t="s">
        <v>6608</v>
      </c>
      <c r="Z11" s="36" t="s">
        <v>6638</v>
      </c>
      <c r="AA11" s="36" t="s">
        <v>6595</v>
      </c>
      <c r="AC11" s="5">
        <f>IF((-$D11) &gt; Hybrids!$M$7, 1, 0)</f>
        <v>0</v>
      </c>
      <c r="AD11">
        <f>IF((-$D11) &gt; Hybrids!$M$6, 1, 0)</f>
        <v>0</v>
      </c>
      <c r="AE11" s="6">
        <f>IF(($D11*-1) &gt; Hybrids!$M$5, 1, 0)</f>
        <v>1</v>
      </c>
      <c r="AG11" s="5">
        <f t="shared" si="4"/>
        <v>-5.695890039</v>
      </c>
      <c r="AH11" s="6">
        <f t="shared" si="5"/>
        <v>-2.473869917</v>
      </c>
      <c r="AI11" s="5">
        <f t="shared" si="6"/>
        <v>2.69607719999998E-2</v>
      </c>
      <c r="AJ11" s="6">
        <f t="shared" si="7"/>
        <v>1.2549288939999999</v>
      </c>
    </row>
    <row r="12" spans="1:45" x14ac:dyDescent="0.25">
      <c r="A12" t="s">
        <v>941</v>
      </c>
      <c r="B12" s="7" t="s">
        <v>2078</v>
      </c>
      <c r="C12" s="7" t="s">
        <v>3566</v>
      </c>
      <c r="D12" s="5">
        <v>3.3329664784999999</v>
      </c>
      <c r="E12">
        <v>5.7538644784999997</v>
      </c>
      <c r="F12">
        <v>2.42089799999999</v>
      </c>
      <c r="G12">
        <v>-2.0822409999999998</v>
      </c>
      <c r="H12" s="6">
        <v>0.33865699999999999</v>
      </c>
      <c r="I12" s="5">
        <v>-6.850714601</v>
      </c>
      <c r="J12" s="6">
        <v>-3.1631618650000002</v>
      </c>
      <c r="K12" s="5" t="s">
        <v>6656</v>
      </c>
      <c r="L12" s="6" t="e" vm="46">
        <v>#VALUE!</v>
      </c>
      <c r="M12" s="5">
        <v>-6.8879670060000002</v>
      </c>
      <c r="N12" s="6">
        <v>-2.7174935730000001</v>
      </c>
      <c r="O12" s="5" t="s">
        <v>6692</v>
      </c>
      <c r="P12" s="6" t="e" vm="47">
        <v>#VALUE!</v>
      </c>
      <c r="Q12" s="6">
        <f t="shared" si="0"/>
        <v>3.6875527359999998</v>
      </c>
      <c r="R12" s="7">
        <f t="shared" si="1"/>
        <v>1.2666547360000098</v>
      </c>
      <c r="S12" s="41" t="s">
        <v>6595</v>
      </c>
      <c r="T12" s="7">
        <f t="shared" si="2"/>
        <v>3.6875527359999998</v>
      </c>
      <c r="U12" s="7">
        <f>ABS(T12-'MOF vs Ligand (Double)'!$F12)</f>
        <v>1.2666547360000098</v>
      </c>
      <c r="V12" s="7">
        <f t="shared" si="3"/>
        <v>4.1704734329999997</v>
      </c>
      <c r="W12" s="7">
        <f>ABS(V12-'MOF vs Ligand (Double)'!$F12)</f>
        <v>1.7495754330000097</v>
      </c>
      <c r="X12" s="42" t="s">
        <v>6595</v>
      </c>
      <c r="Y12" s="36" t="s">
        <v>6608</v>
      </c>
      <c r="Z12" s="36" t="s">
        <v>6638</v>
      </c>
      <c r="AA12" s="36" t="s">
        <v>6595</v>
      </c>
      <c r="AC12" s="5">
        <f>IF((-$D12) &gt; Hybrids!$M$7, 1, 0)</f>
        <v>1</v>
      </c>
      <c r="AD12">
        <f>IF((-$D12) &gt; Hybrids!$M$6, 1, 0)</f>
        <v>1</v>
      </c>
      <c r="AE12" s="6">
        <f>IF(($D12*-1) &gt; Hybrids!$M$5, 1, 0)</f>
        <v>1</v>
      </c>
      <c r="AG12" s="5">
        <f t="shared" si="4"/>
        <v>-6.850714601</v>
      </c>
      <c r="AH12" s="6">
        <f t="shared" si="5"/>
        <v>-3.1631618650000002</v>
      </c>
      <c r="AI12" s="5">
        <f t="shared" si="6"/>
        <v>1.0968501225000002</v>
      </c>
      <c r="AJ12" s="6">
        <f t="shared" si="7"/>
        <v>0.16980461349999976</v>
      </c>
    </row>
    <row r="13" spans="1:45" x14ac:dyDescent="0.25">
      <c r="A13" t="s">
        <v>1369</v>
      </c>
      <c r="B13" s="7" t="s">
        <v>2223</v>
      </c>
      <c r="C13" s="7" t="s">
        <v>3709</v>
      </c>
      <c r="D13" s="5">
        <v>3.7310785243</v>
      </c>
      <c r="E13">
        <v>5.8531115243</v>
      </c>
      <c r="F13">
        <v>2.1220329999999898</v>
      </c>
      <c r="G13">
        <v>0.17666100000000001</v>
      </c>
      <c r="H13" s="6">
        <v>2.2986939999999998</v>
      </c>
      <c r="I13" s="5">
        <v>-9.8314240359999996</v>
      </c>
      <c r="J13" s="6">
        <v>-0.36536745440000001</v>
      </c>
      <c r="K13" s="5" t="s">
        <v>6593</v>
      </c>
      <c r="L13" s="6" t="e" vm="48">
        <v>#VALUE!</v>
      </c>
      <c r="M13" s="5">
        <v>-6.5220553240000001</v>
      </c>
      <c r="N13" s="6">
        <v>-3.0433228639999998</v>
      </c>
      <c r="O13" s="5" t="s">
        <v>6693</v>
      </c>
      <c r="P13" s="6" t="e" vm="49">
        <v>#VALUE!</v>
      </c>
      <c r="Q13" s="6">
        <f t="shared" si="0"/>
        <v>3.4787324600000002</v>
      </c>
      <c r="R13" s="7">
        <f t="shared" si="1"/>
        <v>1.3566994600000104</v>
      </c>
      <c r="S13" s="41" t="s">
        <v>6595</v>
      </c>
      <c r="T13" s="7">
        <f t="shared" si="2"/>
        <v>9.4660565816000002</v>
      </c>
      <c r="U13" s="7">
        <f>ABS(T13-'MOF vs Ligand (Double)'!$F13)</f>
        <v>7.3440235816000108</v>
      </c>
      <c r="V13" s="7">
        <f t="shared" si="3"/>
        <v>3.4787324600000002</v>
      </c>
      <c r="W13" s="7">
        <f>ABS(V13-'MOF vs Ligand (Double)'!$F13)</f>
        <v>1.3566994600000104</v>
      </c>
      <c r="X13" s="42" t="s">
        <v>6595</v>
      </c>
      <c r="Y13" s="36" t="s">
        <v>6607</v>
      </c>
      <c r="Z13" s="36" t="s">
        <v>6632</v>
      </c>
      <c r="AA13" s="36" t="s">
        <v>6595</v>
      </c>
      <c r="AC13" s="5">
        <f>IF((-$D13) &gt; Hybrids!$M$7, 1, 0)</f>
        <v>0</v>
      </c>
      <c r="AD13">
        <f>IF((-$D13) &gt; Hybrids!$M$6, 1, 0)</f>
        <v>0</v>
      </c>
      <c r="AE13" s="6">
        <f>IF(($D13*-1) &gt; Hybrids!$M$5, 1, 0)</f>
        <v>1</v>
      </c>
      <c r="AG13" s="5">
        <f t="shared" si="4"/>
        <v>-6.5220553240000001</v>
      </c>
      <c r="AH13" s="6">
        <f t="shared" si="5"/>
        <v>-3.0433228639999998</v>
      </c>
      <c r="AI13" s="5">
        <f t="shared" si="6"/>
        <v>0.66894379970000006</v>
      </c>
      <c r="AJ13" s="6">
        <f t="shared" si="7"/>
        <v>0.68775566030000013</v>
      </c>
    </row>
    <row r="14" spans="1:45" x14ac:dyDescent="0.25">
      <c r="A14" t="s">
        <v>484</v>
      </c>
      <c r="B14" s="7" t="s">
        <v>1719</v>
      </c>
      <c r="C14" s="7" t="s">
        <v>3208</v>
      </c>
      <c r="D14" s="5">
        <v>3.4620419426</v>
      </c>
      <c r="E14">
        <v>5.8883809425999996</v>
      </c>
      <c r="F14">
        <v>2.426339</v>
      </c>
      <c r="G14">
        <v>-1.3344100000000001</v>
      </c>
      <c r="H14" s="6">
        <v>1.0919289999999999</v>
      </c>
      <c r="I14" s="5">
        <v>-6.4443939910000001</v>
      </c>
      <c r="J14" s="6">
        <v>-3.0752690469999999</v>
      </c>
      <c r="K14" s="5" t="s">
        <v>6694</v>
      </c>
      <c r="L14" s="6" t="e" vm="50">
        <v>#VALUE!</v>
      </c>
      <c r="M14" s="5">
        <v>-7.1951564890000004</v>
      </c>
      <c r="N14" s="6">
        <v>-2.4335154129999998</v>
      </c>
      <c r="O14" s="5" t="s">
        <v>6681</v>
      </c>
      <c r="P14" s="6" t="e" vm="35">
        <v>#VALUE!</v>
      </c>
      <c r="Q14" s="6">
        <f t="shared" si="0"/>
        <v>3.3691249440000002</v>
      </c>
      <c r="R14" s="7">
        <f t="shared" si="1"/>
        <v>0.94278594400000015</v>
      </c>
      <c r="S14" s="41" t="s">
        <v>6595</v>
      </c>
      <c r="T14" s="7">
        <f t="shared" si="2"/>
        <v>3.3691249440000002</v>
      </c>
      <c r="U14" s="7">
        <f>ABS(T14-'MOF vs Ligand (Double)'!$F14)</f>
        <v>0.94278594400000015</v>
      </c>
      <c r="V14" s="7">
        <f t="shared" si="3"/>
        <v>4.7616410760000001</v>
      </c>
      <c r="W14" s="7">
        <f>ABS(V14-'MOF vs Ligand (Double)'!$F14)</f>
        <v>2.3353020760000001</v>
      </c>
      <c r="X14" s="42" t="s">
        <v>6595</v>
      </c>
      <c r="Y14" s="36" t="s">
        <v>6608</v>
      </c>
      <c r="Z14" s="36" t="s">
        <v>6632</v>
      </c>
      <c r="AA14" s="36" t="s">
        <v>6595</v>
      </c>
      <c r="AC14" s="5">
        <f>IF((-$D14) &gt; Hybrids!$M$7, 1, 0)</f>
        <v>0</v>
      </c>
      <c r="AD14">
        <f>IF((-$D14) &gt; Hybrids!$M$6, 1, 0)</f>
        <v>1</v>
      </c>
      <c r="AE14" s="6">
        <f>IF(($D14*-1) &gt; Hybrids!$M$5, 1, 0)</f>
        <v>1</v>
      </c>
      <c r="AG14" s="5">
        <f t="shared" si="4"/>
        <v>-6.4443939910000001</v>
      </c>
      <c r="AH14" s="6">
        <f t="shared" si="5"/>
        <v>-3.0752690469999999</v>
      </c>
      <c r="AI14" s="5">
        <f t="shared" si="6"/>
        <v>0.55601304840000054</v>
      </c>
      <c r="AJ14" s="6">
        <f t="shared" si="7"/>
        <v>0.38677289560000006</v>
      </c>
    </row>
    <row r="15" spans="1:45" x14ac:dyDescent="0.25">
      <c r="A15" s="6" t="s">
        <v>436</v>
      </c>
      <c r="B15" s="7" t="s">
        <v>2308</v>
      </c>
      <c r="C15" s="7" t="s">
        <v>3791</v>
      </c>
      <c r="D15" s="5">
        <v>3.4988485165999998</v>
      </c>
      <c r="E15">
        <v>5.9421905166000002</v>
      </c>
      <c r="F15">
        <v>2.4433419999999999</v>
      </c>
      <c r="G15">
        <v>-0.55782200000000004</v>
      </c>
      <c r="H15" s="6">
        <v>1.8855200000000001</v>
      </c>
      <c r="I15" s="5">
        <v>-6.2505671960000004</v>
      </c>
      <c r="J15" s="6">
        <v>-2.3457314390000001</v>
      </c>
      <c r="K15" s="5" t="s">
        <v>6596</v>
      </c>
      <c r="L15" s="6" t="e" vm="51">
        <v>#VALUE!</v>
      </c>
      <c r="M15" s="5">
        <v>-7.0327588600000004</v>
      </c>
      <c r="N15" s="6">
        <v>-0.63209358739999999</v>
      </c>
      <c r="O15" s="5" t="s">
        <v>6695</v>
      </c>
      <c r="P15" s="6" t="e" vm="52">
        <v>#VALUE!</v>
      </c>
      <c r="Q15" s="6">
        <f t="shared" si="0"/>
        <v>3.9048357570000003</v>
      </c>
      <c r="R15" s="7">
        <f t="shared" si="1"/>
        <v>1.4614937570000004</v>
      </c>
      <c r="S15" s="41" t="s">
        <v>6595</v>
      </c>
      <c r="T15" s="7">
        <f t="shared" si="2"/>
        <v>3.9048357570000003</v>
      </c>
      <c r="U15" s="7">
        <f>ABS(T15-'MOF vs Ligand (Double)'!$F15)</f>
        <v>1.4614937570000004</v>
      </c>
      <c r="V15" s="7">
        <f t="shared" si="3"/>
        <v>6.4006652726000004</v>
      </c>
      <c r="W15" s="7">
        <f>ABS(V15-'MOF vs Ligand (Double)'!$F15)</f>
        <v>3.9573232726000005</v>
      </c>
      <c r="X15" s="42" t="s">
        <v>6595</v>
      </c>
      <c r="Y15" s="36" t="s">
        <v>6608</v>
      </c>
      <c r="Z15" s="36" t="s">
        <v>6632</v>
      </c>
      <c r="AA15" s="36" t="s">
        <v>6595</v>
      </c>
      <c r="AC15" s="5">
        <f>IF((-$D15) &gt; Hybrids!$M$7, 1, 0)</f>
        <v>0</v>
      </c>
      <c r="AD15">
        <f>IF((-$D15) &gt; Hybrids!$M$6, 1, 0)</f>
        <v>1</v>
      </c>
      <c r="AE15" s="6">
        <f>IF(($D15*-1) &gt; Hybrids!$M$5, 1, 0)</f>
        <v>1</v>
      </c>
      <c r="AG15" s="5">
        <f t="shared" si="4"/>
        <v>-6.2505671960000004</v>
      </c>
      <c r="AH15" s="6">
        <f t="shared" si="5"/>
        <v>-2.3457314390000001</v>
      </c>
      <c r="AI15" s="5">
        <f t="shared" si="6"/>
        <v>0.30837667940000024</v>
      </c>
      <c r="AJ15" s="6">
        <f t="shared" si="7"/>
        <v>1.1531170775999997</v>
      </c>
    </row>
    <row r="16" spans="1:45" x14ac:dyDescent="0.25">
      <c r="A16" s="6" t="s">
        <v>4578</v>
      </c>
      <c r="B16" s="7" t="s">
        <v>4713</v>
      </c>
      <c r="C16" s="7" t="s">
        <v>5367</v>
      </c>
      <c r="D16" s="5">
        <v>3.6287108088000002</v>
      </c>
      <c r="E16">
        <v>5.8526138088000002</v>
      </c>
      <c r="F16">
        <v>2.223903</v>
      </c>
      <c r="G16">
        <v>-1.421316</v>
      </c>
      <c r="H16" s="6">
        <v>0.80258700000000005</v>
      </c>
      <c r="I16" s="5">
        <v>-5.7841366059999997</v>
      </c>
      <c r="J16" s="6">
        <v>-2.7073981439999999</v>
      </c>
      <c r="K16" s="5" t="s">
        <v>6696</v>
      </c>
      <c r="L16" s="6" t="e" vm="53">
        <v>#VALUE!</v>
      </c>
      <c r="M16" s="5">
        <v>-6.2868399909999999</v>
      </c>
      <c r="N16" s="6">
        <v>-2.546333873</v>
      </c>
      <c r="O16" s="5" t="s">
        <v>6697</v>
      </c>
      <c r="P16" s="6" t="e" vm="54">
        <v>#VALUE!</v>
      </c>
      <c r="Q16" s="6">
        <f t="shared" si="0"/>
        <v>3.0767384619999998</v>
      </c>
      <c r="R16" s="7">
        <f t="shared" si="1"/>
        <v>0.85283546199999982</v>
      </c>
      <c r="S16" s="41" t="s">
        <v>6595</v>
      </c>
      <c r="T16" s="7">
        <f t="shared" si="2"/>
        <v>3.0767384619999998</v>
      </c>
      <c r="U16" s="7">
        <f>ABS(T16-'MOF vs Ligand (Double)'!$F16)</f>
        <v>0.85283546199999982</v>
      </c>
      <c r="V16" s="7">
        <f t="shared" si="3"/>
        <v>3.7405061179999999</v>
      </c>
      <c r="W16" s="7">
        <f>ABS(V16-'MOF vs Ligand (Double)'!$F16)</f>
        <v>1.5166031179999999</v>
      </c>
      <c r="X16" s="42" t="s">
        <v>6595</v>
      </c>
      <c r="Y16" s="36" t="s">
        <v>6608</v>
      </c>
      <c r="Z16" s="36" t="s">
        <v>6632</v>
      </c>
      <c r="AA16" s="36" t="s">
        <v>6595</v>
      </c>
      <c r="AC16" s="5">
        <f>IF((-$D16) &gt; Hybrids!$M$7, 1, 0)</f>
        <v>0</v>
      </c>
      <c r="AD16">
        <f>IF((-$D16) &gt; Hybrids!$M$6, 1, 0)</f>
        <v>1</v>
      </c>
      <c r="AE16" s="6">
        <f>IF(($D16*-1) &gt; Hybrids!$M$5, 1, 0)</f>
        <v>1</v>
      </c>
      <c r="AG16" s="5">
        <f t="shared" si="4"/>
        <v>-5.7841366059999997</v>
      </c>
      <c r="AH16" s="6">
        <f t="shared" si="5"/>
        <v>-2.7073981439999999</v>
      </c>
      <c r="AI16" s="5">
        <f t="shared" si="6"/>
        <v>6.847720280000047E-2</v>
      </c>
      <c r="AJ16" s="6">
        <f t="shared" si="7"/>
        <v>0.92131266480000029</v>
      </c>
    </row>
    <row r="17" spans="1:36" x14ac:dyDescent="0.25">
      <c r="A17" s="6" t="s">
        <v>1190</v>
      </c>
      <c r="B17" s="7" t="s">
        <v>1985</v>
      </c>
      <c r="C17" s="7" t="s">
        <v>3474</v>
      </c>
      <c r="D17" s="5">
        <v>3.5301673608999899</v>
      </c>
      <c r="E17">
        <v>5.8392583608999997</v>
      </c>
      <c r="F17">
        <v>2.309091</v>
      </c>
      <c r="G17">
        <v>-7.7664999999999998E-2</v>
      </c>
      <c r="H17" s="6">
        <v>2.2314259999999999</v>
      </c>
      <c r="I17" s="5">
        <v>-6.3973182709999996</v>
      </c>
      <c r="J17" s="6">
        <v>-2.8257133059999999</v>
      </c>
      <c r="K17" s="5" t="s">
        <v>6698</v>
      </c>
      <c r="L17" s="6" t="e" vm="55">
        <v>#VALUE!</v>
      </c>
      <c r="M17" s="5">
        <v>-7.633341647</v>
      </c>
      <c r="N17" s="6">
        <v>-4.899004219</v>
      </c>
      <c r="O17" s="5" t="s">
        <v>6588</v>
      </c>
      <c r="P17" s="6" t="e" vm="31">
        <v>#VALUE!</v>
      </c>
      <c r="Q17" s="6">
        <f t="shared" si="0"/>
        <v>1.4983140519999996</v>
      </c>
      <c r="R17" s="7">
        <f t="shared" si="1"/>
        <v>0.81077694800000044</v>
      </c>
      <c r="S17" s="41" t="s">
        <v>6595</v>
      </c>
      <c r="T17" s="7">
        <f t="shared" si="2"/>
        <v>3.5716049649999997</v>
      </c>
      <c r="U17" s="7">
        <f>ABS(T17-'MOF vs Ligand (Double)'!$F17)</f>
        <v>1.2625139649999997</v>
      </c>
      <c r="V17" s="7">
        <f t="shared" si="3"/>
        <v>2.7343374279999999</v>
      </c>
      <c r="W17" s="7">
        <f>ABS(V17-'MOF vs Ligand (Double)'!$F17)</f>
        <v>0.4252464279999999</v>
      </c>
      <c r="X17" s="42" t="s">
        <v>6595</v>
      </c>
      <c r="Y17" s="36" t="s">
        <v>6608</v>
      </c>
      <c r="Z17" s="36" t="s">
        <v>6638</v>
      </c>
      <c r="AA17" s="36" t="s">
        <v>6595</v>
      </c>
      <c r="AC17" s="5">
        <f>IF((-$D17) &gt; Hybrids!$M$7, 1, 0)</f>
        <v>0</v>
      </c>
      <c r="AD17">
        <f>IF((-$D17) &gt; Hybrids!$M$6, 1, 0)</f>
        <v>1</v>
      </c>
      <c r="AE17" s="6">
        <f>IF(($D17*-1) &gt; Hybrids!$M$5, 1, 0)</f>
        <v>1</v>
      </c>
      <c r="AG17" s="5">
        <f t="shared" si="4"/>
        <v>-6.3973182709999996</v>
      </c>
      <c r="AH17" s="6">
        <f t="shared" si="5"/>
        <v>-4.899004219</v>
      </c>
      <c r="AI17" s="5">
        <f t="shared" si="6"/>
        <v>0.55805991009999989</v>
      </c>
      <c r="AJ17" s="6">
        <f t="shared" si="7"/>
        <v>1.3688368581000101</v>
      </c>
    </row>
    <row r="18" spans="1:36" x14ac:dyDescent="0.25">
      <c r="A18" s="6" t="s">
        <v>598</v>
      </c>
      <c r="B18" s="7" t="s">
        <v>2790</v>
      </c>
      <c r="C18" s="7" t="s">
        <v>4255</v>
      </c>
      <c r="D18" s="5">
        <v>3.7642930364999998</v>
      </c>
      <c r="E18">
        <v>6.2179060364999996</v>
      </c>
      <c r="F18">
        <v>2.4536129999999998</v>
      </c>
      <c r="G18">
        <v>-0.88022800000000001</v>
      </c>
      <c r="H18" s="6">
        <v>1.573385</v>
      </c>
      <c r="I18" s="5">
        <v>-6.6171319520000003</v>
      </c>
      <c r="J18" s="6">
        <v>-3.423411685</v>
      </c>
      <c r="K18" s="5" t="s">
        <v>6699</v>
      </c>
      <c r="L18" s="6" t="e" vm="56">
        <v>#VALUE!</v>
      </c>
      <c r="M18" s="5">
        <v>-6.9177362770000004</v>
      </c>
      <c r="N18" s="6">
        <v>-1.2691940719999999</v>
      </c>
      <c r="O18" s="5" t="s">
        <v>6700</v>
      </c>
      <c r="P18" s="6" t="e" vm="57">
        <v>#VALUE!</v>
      </c>
      <c r="Q18" s="6">
        <f t="shared" si="0"/>
        <v>3.1937202670000002</v>
      </c>
      <c r="R18" s="7">
        <f t="shared" si="1"/>
        <v>0.7401072670000004</v>
      </c>
      <c r="S18" s="41" t="s">
        <v>6595</v>
      </c>
      <c r="T18" s="7">
        <f t="shared" si="2"/>
        <v>3.1937202670000002</v>
      </c>
      <c r="U18" s="7">
        <f>ABS(T18-'MOF vs Ligand (Double)'!$F18)</f>
        <v>0.7401072670000004</v>
      </c>
      <c r="V18" s="7">
        <f t="shared" si="3"/>
        <v>5.648542205</v>
      </c>
      <c r="W18" s="7">
        <f>ABS(V18-'MOF vs Ligand (Double)'!$F18)</f>
        <v>3.1949292050000002</v>
      </c>
      <c r="X18" s="42" t="s">
        <v>6595</v>
      </c>
      <c r="Y18" s="36" t="s">
        <v>6608</v>
      </c>
      <c r="Z18" s="36" t="s">
        <v>6638</v>
      </c>
      <c r="AA18" s="36" t="s">
        <v>6595</v>
      </c>
      <c r="AC18" s="5">
        <f>IF((-$D18) &gt; Hybrids!$M$7, 1, 0)</f>
        <v>0</v>
      </c>
      <c r="AD18">
        <f>IF((-$D18) &gt; Hybrids!$M$6, 1, 0)</f>
        <v>0</v>
      </c>
      <c r="AE18" s="6">
        <f>IF(($D18*-1) &gt; Hybrids!$M$5, 1, 0)</f>
        <v>1</v>
      </c>
      <c r="AG18" s="5">
        <f t="shared" si="4"/>
        <v>-6.6171319520000003</v>
      </c>
      <c r="AH18" s="6">
        <f t="shared" si="5"/>
        <v>-3.423411685</v>
      </c>
      <c r="AI18" s="5">
        <f t="shared" si="6"/>
        <v>0.39922591550000064</v>
      </c>
      <c r="AJ18" s="6">
        <f t="shared" si="7"/>
        <v>0.34088135149999976</v>
      </c>
    </row>
    <row r="19" spans="1:36" x14ac:dyDescent="0.25">
      <c r="A19" s="6" t="s">
        <v>1367</v>
      </c>
      <c r="B19" s="7" t="s">
        <v>2816</v>
      </c>
      <c r="C19" s="7" t="s">
        <v>4280</v>
      </c>
      <c r="D19" s="5">
        <v>3.4015354259999899</v>
      </c>
      <c r="E19">
        <v>5.8982544259999896</v>
      </c>
      <c r="F19">
        <v>2.4967189999999899</v>
      </c>
      <c r="G19">
        <v>0.53710400000000003</v>
      </c>
      <c r="H19" s="6">
        <v>3.0338229999999999</v>
      </c>
      <c r="I19" s="5">
        <v>-6.4871703099999998</v>
      </c>
      <c r="J19" s="6">
        <v>-2.7910187729999998</v>
      </c>
      <c r="K19" s="5" t="s">
        <v>6701</v>
      </c>
      <c r="L19" s="6" t="e" vm="58">
        <v>#VALUE!</v>
      </c>
      <c r="M19" s="5">
        <v>-8.4327581269999996</v>
      </c>
      <c r="N19" s="6">
        <v>-2.7623651690000002</v>
      </c>
      <c r="O19" s="5" t="s">
        <v>6597</v>
      </c>
      <c r="P19" s="6" t="e" vm="59">
        <v>#VALUE!</v>
      </c>
      <c r="Q19" s="6">
        <f t="shared" si="0"/>
        <v>3.696151537</v>
      </c>
      <c r="R19" s="7">
        <f t="shared" si="1"/>
        <v>1.1994325370000101</v>
      </c>
      <c r="S19" s="41" t="s">
        <v>6595</v>
      </c>
      <c r="T19" s="7">
        <f t="shared" si="2"/>
        <v>3.696151537</v>
      </c>
      <c r="U19" s="7">
        <f>ABS(T19-'MOF vs Ligand (Double)'!$F19)</f>
        <v>1.1994325370000101</v>
      </c>
      <c r="V19" s="7">
        <f t="shared" si="3"/>
        <v>5.670392957999999</v>
      </c>
      <c r="W19" s="7">
        <f>ABS(V19-'MOF vs Ligand (Double)'!$F19)</f>
        <v>3.1736739580000091</v>
      </c>
      <c r="X19" s="42" t="s">
        <v>6595</v>
      </c>
      <c r="Y19" s="36" t="s">
        <v>6608</v>
      </c>
      <c r="Z19" s="36" t="s">
        <v>6632</v>
      </c>
      <c r="AA19" s="36" t="s">
        <v>6595</v>
      </c>
      <c r="AC19" s="5">
        <f>IF((-$D19) &gt; Hybrids!$M$7, 1, 0)</f>
        <v>1</v>
      </c>
      <c r="AD19">
        <f>IF((-$D19) &gt; Hybrids!$M$6, 1, 0)</f>
        <v>1</v>
      </c>
      <c r="AE19" s="6">
        <f>IF(($D19*-1) &gt; Hybrids!$M$5, 1, 0)</f>
        <v>1</v>
      </c>
      <c r="AG19" s="5">
        <f t="shared" si="4"/>
        <v>-6.4871703099999998</v>
      </c>
      <c r="AH19" s="6">
        <f t="shared" si="5"/>
        <v>-2.7910187729999998</v>
      </c>
      <c r="AI19" s="5">
        <f t="shared" si="6"/>
        <v>0.58891588400001016</v>
      </c>
      <c r="AJ19" s="6">
        <f t="shared" si="7"/>
        <v>0.61051665299999014</v>
      </c>
    </row>
    <row r="20" spans="1:36" x14ac:dyDescent="0.25">
      <c r="A20" s="6" t="s">
        <v>593</v>
      </c>
      <c r="B20" s="7" t="s">
        <v>2439</v>
      </c>
      <c r="C20" s="7" t="s">
        <v>3918</v>
      </c>
      <c r="D20" s="5">
        <v>3.7866200701999899</v>
      </c>
      <c r="E20">
        <v>5.8025420701999897</v>
      </c>
      <c r="F20">
        <v>2.01592199999999</v>
      </c>
      <c r="G20">
        <v>-1.467503</v>
      </c>
      <c r="H20" s="6">
        <v>0.54841899999999999</v>
      </c>
      <c r="I20" s="5">
        <v>-5.586473003</v>
      </c>
      <c r="J20" s="6">
        <v>-2.8042979350000001</v>
      </c>
      <c r="K20" s="5" t="s">
        <v>6702</v>
      </c>
      <c r="L20" s="6" t="e" vm="60">
        <v>#VALUE!</v>
      </c>
      <c r="M20" s="5">
        <v>-6.4289651279999998</v>
      </c>
      <c r="N20" s="6">
        <v>-2.8875920279999998</v>
      </c>
      <c r="O20" s="5" t="s">
        <v>6703</v>
      </c>
      <c r="P20" s="6" t="e" vm="61">
        <v>#VALUE!</v>
      </c>
      <c r="Q20" s="6">
        <f t="shared" si="0"/>
        <v>2.6988809750000002</v>
      </c>
      <c r="R20" s="7">
        <f t="shared" si="1"/>
        <v>0.68295897500001024</v>
      </c>
      <c r="S20" s="41" t="s">
        <v>6595</v>
      </c>
      <c r="T20" s="7">
        <f t="shared" si="2"/>
        <v>2.7821750679999999</v>
      </c>
      <c r="U20" s="7">
        <f>ABS(T20-'MOF vs Ligand (Double)'!$F20)</f>
        <v>0.76625306800000992</v>
      </c>
      <c r="V20" s="7">
        <f t="shared" si="3"/>
        <v>3.5413730999999999</v>
      </c>
      <c r="W20" s="7">
        <f>ABS(V20-'MOF vs Ligand (Double)'!$F20)</f>
        <v>1.5254511000000099</v>
      </c>
      <c r="X20" s="42" t="s">
        <v>6595</v>
      </c>
      <c r="Y20" s="36" t="s">
        <v>6608</v>
      </c>
      <c r="Z20" s="36" t="s">
        <v>6609</v>
      </c>
      <c r="AA20" s="36" t="s">
        <v>6595</v>
      </c>
      <c r="AC20" s="5">
        <f>IF((-$D20) &gt; Hybrids!$M$7, 1, 0)</f>
        <v>0</v>
      </c>
      <c r="AD20">
        <f>IF((-$D20) &gt; Hybrids!$M$6, 1, 0)</f>
        <v>0</v>
      </c>
      <c r="AE20" s="6">
        <f>IF(($D20*-1) &gt; Hybrids!$M$5, 1, 0)</f>
        <v>1</v>
      </c>
      <c r="AG20" s="5">
        <f t="shared" si="4"/>
        <v>-5.586473003</v>
      </c>
      <c r="AH20" s="6">
        <f t="shared" si="5"/>
        <v>-2.8875920279999998</v>
      </c>
      <c r="AI20" s="5">
        <f t="shared" si="6"/>
        <v>0.21606906719998964</v>
      </c>
      <c r="AJ20" s="6">
        <f t="shared" si="7"/>
        <v>0.89902804219999011</v>
      </c>
    </row>
    <row r="21" spans="1:36" x14ac:dyDescent="0.25">
      <c r="A21" s="6" t="s">
        <v>927</v>
      </c>
      <c r="B21" s="7" t="s">
        <v>2381</v>
      </c>
      <c r="C21" s="7" t="s">
        <v>3862</v>
      </c>
      <c r="D21" s="5">
        <v>3.7827145849999999</v>
      </c>
      <c r="E21">
        <v>6.2163545850000004</v>
      </c>
      <c r="F21">
        <v>2.43364</v>
      </c>
      <c r="G21">
        <v>-7.5266E-2</v>
      </c>
      <c r="H21" s="6">
        <v>2.358374</v>
      </c>
      <c r="I21" s="5">
        <v>-8.4154788889999992</v>
      </c>
      <c r="J21" s="6">
        <v>-2.7653584229999999</v>
      </c>
      <c r="K21" s="5" t="s">
        <v>6597</v>
      </c>
      <c r="L21" s="6" t="e" vm="62">
        <v>#VALUE!</v>
      </c>
      <c r="M21" s="5">
        <v>-6.1879809779999997</v>
      </c>
      <c r="N21" s="6">
        <v>-3.0921129029999999</v>
      </c>
      <c r="O21" s="5" t="s">
        <v>6704</v>
      </c>
      <c r="P21" s="6" t="e" vm="63">
        <v>#VALUE!</v>
      </c>
      <c r="Q21" s="6">
        <f t="shared" si="0"/>
        <v>3.0958680749999998</v>
      </c>
      <c r="R21" s="7">
        <f t="shared" si="1"/>
        <v>0.66222807499999981</v>
      </c>
      <c r="S21" s="41" t="s">
        <v>6595</v>
      </c>
      <c r="T21" s="7">
        <f t="shared" si="2"/>
        <v>5.6501204659999988</v>
      </c>
      <c r="U21" s="7">
        <f>ABS(T21-'MOF vs Ligand (Double)'!$F21)</f>
        <v>3.2164804659999988</v>
      </c>
      <c r="V21" s="7">
        <f t="shared" si="3"/>
        <v>3.0958680749999998</v>
      </c>
      <c r="W21" s="7">
        <f>ABS(V21-'MOF vs Ligand (Double)'!$F21)</f>
        <v>0.66222807499999981</v>
      </c>
      <c r="X21" s="42" t="s">
        <v>6595</v>
      </c>
      <c r="Y21" s="36" t="s">
        <v>6608</v>
      </c>
      <c r="Z21" s="36" t="s">
        <v>6632</v>
      </c>
      <c r="AA21" s="36" t="s">
        <v>6595</v>
      </c>
      <c r="AC21" s="5">
        <f>IF((-$D21) &gt; Hybrids!$M$7, 1, 0)</f>
        <v>0</v>
      </c>
      <c r="AD21">
        <f>IF((-$D21) &gt; Hybrids!$M$6, 1, 0)</f>
        <v>0</v>
      </c>
      <c r="AE21" s="6">
        <f>IF(($D21*-1) &gt; Hybrids!$M$5, 1, 0)</f>
        <v>1</v>
      </c>
      <c r="AG21" s="5">
        <f t="shared" si="4"/>
        <v>-6.1879809779999997</v>
      </c>
      <c r="AH21" s="6">
        <f t="shared" si="5"/>
        <v>-3.0921129029999999</v>
      </c>
      <c r="AI21" s="5">
        <f t="shared" si="6"/>
        <v>2.8373607000000689E-2</v>
      </c>
      <c r="AJ21" s="6">
        <f t="shared" si="7"/>
        <v>0.69060168200000005</v>
      </c>
    </row>
    <row r="22" spans="1:36" x14ac:dyDescent="0.25">
      <c r="A22" s="6" t="s">
        <v>4977</v>
      </c>
      <c r="B22" s="7" t="s">
        <v>5651</v>
      </c>
      <c r="C22" s="7" t="s">
        <v>5652</v>
      </c>
      <c r="D22" s="5">
        <v>3.7560885629</v>
      </c>
      <c r="E22">
        <v>5.7217535629</v>
      </c>
      <c r="F22">
        <v>1.965665</v>
      </c>
      <c r="G22">
        <v>-0.88798699999999997</v>
      </c>
      <c r="H22" s="6">
        <v>1.0776779999999999</v>
      </c>
      <c r="I22" s="5">
        <v>-5.3419241604999996</v>
      </c>
      <c r="J22" s="6">
        <v>-2.4095693814499999</v>
      </c>
      <c r="K22" s="5" t="s">
        <v>6705</v>
      </c>
      <c r="L22" s="6" t="e" vm="64">
        <v>#VALUE!</v>
      </c>
      <c r="M22" s="5">
        <v>-6.4916601910000002</v>
      </c>
      <c r="N22" s="6">
        <v>-2.779263448</v>
      </c>
      <c r="O22" s="5" t="s">
        <v>6706</v>
      </c>
      <c r="P22" s="6" t="e" vm="65">
        <v>#VALUE!</v>
      </c>
      <c r="Q22" s="6">
        <f t="shared" si="0"/>
        <v>2.5626607124999996</v>
      </c>
      <c r="R22" s="7">
        <f t="shared" si="1"/>
        <v>0.59699571249999961</v>
      </c>
      <c r="S22" s="41" t="s">
        <v>6595</v>
      </c>
      <c r="T22" s="7">
        <f t="shared" si="2"/>
        <v>2.9323547790499997</v>
      </c>
      <c r="U22" s="7">
        <f>ABS(T22-'MOF vs Ligand (Double)'!$F22)</f>
        <v>0.96668977904999975</v>
      </c>
      <c r="V22" s="7">
        <f t="shared" si="3"/>
        <v>3.7123967430000002</v>
      </c>
      <c r="W22" s="7">
        <f>ABS(V22-'MOF vs Ligand (Double)'!$F22)</f>
        <v>1.7467317430000002</v>
      </c>
      <c r="X22" s="42" t="s">
        <v>6595</v>
      </c>
      <c r="Y22" s="36" t="s">
        <v>6608</v>
      </c>
      <c r="Z22" s="36" t="s">
        <v>6638</v>
      </c>
      <c r="AA22" s="36" t="s">
        <v>6595</v>
      </c>
      <c r="AC22" s="5">
        <f>IF((-$D22) &gt; Hybrids!$M$7, 1, 0)</f>
        <v>0</v>
      </c>
      <c r="AD22">
        <f>IF((-$D22) &gt; Hybrids!$M$6, 1, 0)</f>
        <v>0</v>
      </c>
      <c r="AE22" s="6">
        <f>IF(($D22*-1) &gt; Hybrids!$M$5, 1, 0)</f>
        <v>1</v>
      </c>
      <c r="AG22" s="5">
        <f t="shared" si="4"/>
        <v>-5.3419241604999996</v>
      </c>
      <c r="AH22" s="6">
        <f t="shared" si="5"/>
        <v>-2.779263448</v>
      </c>
      <c r="AI22" s="5">
        <f t="shared" si="6"/>
        <v>0.3798294024000004</v>
      </c>
      <c r="AJ22" s="6">
        <f t="shared" si="7"/>
        <v>0.97682511490000001</v>
      </c>
    </row>
    <row r="23" spans="1:36" x14ac:dyDescent="0.25">
      <c r="A23" s="6" t="s">
        <v>4767</v>
      </c>
      <c r="B23" s="7" t="s">
        <v>5560</v>
      </c>
      <c r="C23" s="7" t="s">
        <v>5561</v>
      </c>
      <c r="D23" s="5">
        <v>3.7655545928</v>
      </c>
      <c r="E23">
        <v>5.9771325928000003</v>
      </c>
      <c r="F23">
        <v>2.2115779999999998</v>
      </c>
      <c r="G23">
        <v>-0.21711800000000001</v>
      </c>
      <c r="H23" s="6">
        <v>1.9944599999999999</v>
      </c>
      <c r="I23" s="5">
        <v>-6.5139191150000002</v>
      </c>
      <c r="J23" s="6">
        <v>-2.3894873689999998</v>
      </c>
      <c r="K23" s="5" t="s">
        <v>6707</v>
      </c>
      <c r="L23" s="6" t="e" vm="66">
        <v>#VALUE!</v>
      </c>
      <c r="M23" s="5">
        <v>-9.8404310089999996</v>
      </c>
      <c r="N23" s="6">
        <v>-0.35102704709999999</v>
      </c>
      <c r="O23" s="5" t="s">
        <v>6593</v>
      </c>
      <c r="P23" s="6" t="e" vm="67">
        <v>#VALUE!</v>
      </c>
      <c r="Q23" s="6">
        <f t="shared" si="0"/>
        <v>4.1244317460000008</v>
      </c>
      <c r="R23" s="7">
        <f t="shared" si="1"/>
        <v>1.912853746000001</v>
      </c>
      <c r="S23" s="41" t="s">
        <v>6595</v>
      </c>
      <c r="T23" s="7">
        <f t="shared" si="2"/>
        <v>4.1244317460000008</v>
      </c>
      <c r="U23" s="7">
        <f>ABS(T23-'MOF vs Ligand (Double)'!$F23)</f>
        <v>1.912853746000001</v>
      </c>
      <c r="V23" s="7">
        <f t="shared" si="3"/>
        <v>9.489403961899999</v>
      </c>
      <c r="W23" s="7">
        <f>ABS(V23-'MOF vs Ligand (Double)'!$F23)</f>
        <v>7.2778259618999996</v>
      </c>
      <c r="X23" s="42" t="s">
        <v>6595</v>
      </c>
      <c r="Y23" s="36" t="s">
        <v>6608</v>
      </c>
      <c r="Z23" s="36" t="s">
        <v>6632</v>
      </c>
      <c r="AA23" s="36" t="s">
        <v>6595</v>
      </c>
      <c r="AC23" s="5">
        <f>IF((-$D23) &gt; Hybrids!$M$7, 1, 0)</f>
        <v>0</v>
      </c>
      <c r="AD23">
        <f>IF((-$D23) &gt; Hybrids!$M$6, 1, 0)</f>
        <v>0</v>
      </c>
      <c r="AE23" s="6">
        <f>IF(($D23*-1) &gt; Hybrids!$M$5, 1, 0)</f>
        <v>1</v>
      </c>
      <c r="AG23" s="5">
        <f t="shared" si="4"/>
        <v>-6.5139191150000002</v>
      </c>
      <c r="AH23" s="6">
        <f t="shared" si="5"/>
        <v>-2.3894873689999998</v>
      </c>
      <c r="AI23" s="5">
        <f t="shared" si="6"/>
        <v>0.53678652219999989</v>
      </c>
      <c r="AJ23" s="6">
        <f t="shared" si="7"/>
        <v>1.3760672238000002</v>
      </c>
    </row>
    <row r="24" spans="1:36" x14ac:dyDescent="0.25">
      <c r="A24" s="6" t="s">
        <v>260</v>
      </c>
      <c r="B24" s="7" t="s">
        <v>1845</v>
      </c>
      <c r="C24" s="7" t="s">
        <v>3334</v>
      </c>
      <c r="D24" s="5">
        <v>3.4512652215999999</v>
      </c>
      <c r="E24">
        <v>5.8627152216000002</v>
      </c>
      <c r="F24">
        <v>2.4114499999999999</v>
      </c>
      <c r="G24">
        <v>-0.809056</v>
      </c>
      <c r="H24" s="6">
        <v>1.6023940000000001</v>
      </c>
      <c r="I24" s="5">
        <v>-6.3747600210000002</v>
      </c>
      <c r="J24" s="6">
        <v>-0.61293676249999995</v>
      </c>
      <c r="K24" s="5" t="s">
        <v>6708</v>
      </c>
      <c r="L24" s="6" t="e" vm="68">
        <v>#VALUE!</v>
      </c>
      <c r="M24" s="5">
        <v>-7.0143095320000004</v>
      </c>
      <c r="N24" s="6">
        <v>-3.3916015599999998</v>
      </c>
      <c r="O24" s="5" t="s">
        <v>6709</v>
      </c>
      <c r="P24" s="6" t="e" vm="69">
        <v>#VALUE!</v>
      </c>
      <c r="Q24" s="6">
        <f t="shared" si="0"/>
        <v>2.9831584610000004</v>
      </c>
      <c r="R24" s="7">
        <f t="shared" si="1"/>
        <v>0.5717084610000005</v>
      </c>
      <c r="S24" s="41" t="s">
        <v>6595</v>
      </c>
      <c r="T24" s="7">
        <f t="shared" si="2"/>
        <v>5.7618232584999998</v>
      </c>
      <c r="U24" s="7">
        <f>ABS(T24-'MOF vs Ligand (Double)'!$F24)</f>
        <v>3.3503732584999999</v>
      </c>
      <c r="V24" s="7">
        <f t="shared" si="3"/>
        <v>3.6227079720000006</v>
      </c>
      <c r="W24" s="7">
        <f>ABS(V24-'MOF vs Ligand (Double)'!$F24)</f>
        <v>1.2112579720000007</v>
      </c>
      <c r="X24" s="42" t="s">
        <v>6595</v>
      </c>
      <c r="Y24" s="36" t="s">
        <v>6608</v>
      </c>
      <c r="Z24" s="36" t="s">
        <v>6638</v>
      </c>
      <c r="AA24" s="36" t="s">
        <v>6595</v>
      </c>
      <c r="AC24" s="5">
        <f>IF((-$D24) &gt; Hybrids!$M$7, 1, 0)</f>
        <v>0</v>
      </c>
      <c r="AD24">
        <f>IF((-$D24) &gt; Hybrids!$M$6, 1, 0)</f>
        <v>1</v>
      </c>
      <c r="AE24" s="6">
        <f>IF(($D24*-1) &gt; Hybrids!$M$5, 1, 0)</f>
        <v>1</v>
      </c>
      <c r="AG24" s="5">
        <f t="shared" si="4"/>
        <v>-6.3747600210000002</v>
      </c>
      <c r="AH24" s="6">
        <f t="shared" si="5"/>
        <v>-3.3916015599999998</v>
      </c>
      <c r="AI24" s="5">
        <f t="shared" si="6"/>
        <v>0.51204479939999992</v>
      </c>
      <c r="AJ24" s="6">
        <f t="shared" si="7"/>
        <v>5.966366160000014E-2</v>
      </c>
    </row>
    <row r="25" spans="1:36" x14ac:dyDescent="0.25">
      <c r="A25" s="6" t="s">
        <v>4913</v>
      </c>
      <c r="B25" s="7" t="s">
        <v>5447</v>
      </c>
      <c r="C25" s="7" t="s">
        <v>5448</v>
      </c>
      <c r="D25" s="5">
        <v>3.3567036569000002</v>
      </c>
      <c r="E25">
        <v>5.8163376569</v>
      </c>
      <c r="F25">
        <v>2.4596339999999999</v>
      </c>
      <c r="G25">
        <v>-0.23563500000000001</v>
      </c>
      <c r="H25" s="6">
        <v>2.2239990000000001</v>
      </c>
      <c r="I25" s="5">
        <v>-8.1856786239999995</v>
      </c>
      <c r="J25" s="6">
        <v>-1.946104834</v>
      </c>
      <c r="K25" s="5" t="s">
        <v>6710</v>
      </c>
      <c r="L25" s="6" t="e" vm="70">
        <v>#VALUE!</v>
      </c>
      <c r="M25" s="5">
        <v>-5.526417446</v>
      </c>
      <c r="N25" s="6">
        <v>-2.4977343140000001</v>
      </c>
      <c r="O25" s="5" t="s">
        <v>6711</v>
      </c>
      <c r="P25" s="6" t="e" vm="71">
        <v>#VALUE!</v>
      </c>
      <c r="Q25" s="6">
        <f t="shared" si="0"/>
        <v>3.0286831319999998</v>
      </c>
      <c r="R25" s="7">
        <f t="shared" si="1"/>
        <v>0.56904913199999996</v>
      </c>
      <c r="S25" s="41" t="s">
        <v>6595</v>
      </c>
      <c r="T25" s="7">
        <f t="shared" si="2"/>
        <v>6.2395737899999997</v>
      </c>
      <c r="U25" s="7">
        <f>ABS(T25-'MOF vs Ligand (Double)'!$F25)</f>
        <v>3.7799397899999998</v>
      </c>
      <c r="V25" s="7">
        <f t="shared" si="3"/>
        <v>3.0286831319999998</v>
      </c>
      <c r="W25" s="7">
        <f>ABS(V25-'MOF vs Ligand (Double)'!$F25)</f>
        <v>0.56904913199999996</v>
      </c>
      <c r="X25" s="42" t="s">
        <v>6595</v>
      </c>
      <c r="Y25" s="36" t="s">
        <v>6608</v>
      </c>
      <c r="Z25" s="36" t="s">
        <v>6632</v>
      </c>
      <c r="AA25" s="36" t="s">
        <v>6595</v>
      </c>
      <c r="AC25" s="5">
        <f>IF((-$D25) &gt; Hybrids!$M$7, 1, 0)</f>
        <v>1</v>
      </c>
      <c r="AD25">
        <f>IF((-$D25) &gt; Hybrids!$M$6, 1, 0)</f>
        <v>1</v>
      </c>
      <c r="AE25" s="6">
        <f>IF(($D25*-1) &gt; Hybrids!$M$5, 1, 0)</f>
        <v>1</v>
      </c>
      <c r="AG25" s="5">
        <f t="shared" si="4"/>
        <v>-5.526417446</v>
      </c>
      <c r="AH25" s="6">
        <f t="shared" si="5"/>
        <v>-2.4977343140000001</v>
      </c>
      <c r="AI25" s="5">
        <f t="shared" si="6"/>
        <v>0.28992021090000009</v>
      </c>
      <c r="AJ25" s="6">
        <f t="shared" si="7"/>
        <v>0.85896934290000004</v>
      </c>
    </row>
    <row r="26" spans="1:36" x14ac:dyDescent="0.25">
      <c r="A26" s="6" t="s">
        <v>4634</v>
      </c>
      <c r="B26" s="7" t="s">
        <v>4706</v>
      </c>
      <c r="C26" s="7" t="s">
        <v>5328</v>
      </c>
      <c r="D26" s="5">
        <v>3.7387829645999999</v>
      </c>
      <c r="E26">
        <v>5.7833649645999996</v>
      </c>
      <c r="F26">
        <v>2.0445820000000001</v>
      </c>
      <c r="G26">
        <v>-4.1948340000000002</v>
      </c>
      <c r="H26" s="6">
        <v>-2.1502520000000001</v>
      </c>
      <c r="I26" s="5">
        <v>-5.3276381759999998</v>
      </c>
      <c r="J26" s="6">
        <v>-2.8366250769999999</v>
      </c>
      <c r="K26" s="5" t="s">
        <v>6712</v>
      </c>
      <c r="L26" s="6" t="e" vm="72">
        <v>#VALUE!</v>
      </c>
      <c r="M26" s="5">
        <v>-6.0491484199999999</v>
      </c>
      <c r="N26" s="6">
        <v>-2.7885425349999999</v>
      </c>
      <c r="O26" s="5" t="s">
        <v>6713</v>
      </c>
      <c r="P26" s="6" t="e" vm="73">
        <v>#VALUE!</v>
      </c>
      <c r="Q26" s="6">
        <f t="shared" si="0"/>
        <v>2.4910130989999999</v>
      </c>
      <c r="R26" s="7">
        <f t="shared" si="1"/>
        <v>0.44643109899999978</v>
      </c>
      <c r="S26" s="41" t="s">
        <v>6595</v>
      </c>
      <c r="T26" s="7">
        <f t="shared" si="2"/>
        <v>2.4910130989999999</v>
      </c>
      <c r="U26" s="7">
        <f>ABS(T26-'MOF vs Ligand (Double)'!$F26)</f>
        <v>0.44643109899999978</v>
      </c>
      <c r="V26" s="7">
        <f t="shared" si="3"/>
        <v>3.2606058849999999</v>
      </c>
      <c r="W26" s="7">
        <f>ABS(V26-'MOF vs Ligand (Double)'!$F26)</f>
        <v>1.2160238849999998</v>
      </c>
      <c r="X26" s="42" t="s">
        <v>6595</v>
      </c>
      <c r="Y26" s="36" t="s">
        <v>6608</v>
      </c>
      <c r="Z26" s="36" t="s">
        <v>6638</v>
      </c>
      <c r="AA26" s="36" t="s">
        <v>6634</v>
      </c>
      <c r="AC26" s="5">
        <f>IF((-$D26) &gt; Hybrids!$M$7, 1, 0)</f>
        <v>0</v>
      </c>
      <c r="AD26">
        <f>IF((-$D26) &gt; Hybrids!$M$6, 1, 0)</f>
        <v>0</v>
      </c>
      <c r="AE26" s="6">
        <f>IF(($D26*-1) &gt; Hybrids!$M$5, 1, 0)</f>
        <v>1</v>
      </c>
      <c r="AG26" s="5">
        <f t="shared" si="4"/>
        <v>-5.3276381759999998</v>
      </c>
      <c r="AH26" s="6">
        <f t="shared" si="5"/>
        <v>-2.8366250769999999</v>
      </c>
      <c r="AI26" s="5">
        <f t="shared" si="6"/>
        <v>0.45572678859999982</v>
      </c>
      <c r="AJ26" s="6">
        <f t="shared" si="7"/>
        <v>0.90215788760000004</v>
      </c>
    </row>
    <row r="27" spans="1:36" x14ac:dyDescent="0.25">
      <c r="A27" s="6" t="s">
        <v>483</v>
      </c>
      <c r="B27" s="7" t="s">
        <v>2758</v>
      </c>
      <c r="C27" s="7" t="s">
        <v>4225</v>
      </c>
      <c r="D27" s="5">
        <v>3.6038980784999999</v>
      </c>
      <c r="E27">
        <v>5.8674370785000001</v>
      </c>
      <c r="F27">
        <v>2.26353899999999</v>
      </c>
      <c r="G27">
        <v>-2.9271099999999999</v>
      </c>
      <c r="H27" s="6">
        <v>-0.66357100000000002</v>
      </c>
      <c r="I27" s="5">
        <v>-5.7938510750000001</v>
      </c>
      <c r="J27" s="6">
        <v>-2.8417408200000001</v>
      </c>
      <c r="K27" s="5" t="s">
        <v>6631</v>
      </c>
      <c r="L27" s="6" t="e" vm="74">
        <v>#VALUE!</v>
      </c>
      <c r="M27" s="5">
        <v>-5.7486257299999997</v>
      </c>
      <c r="N27" s="6">
        <v>-3.060329989</v>
      </c>
      <c r="O27" s="5" t="s">
        <v>6714</v>
      </c>
      <c r="P27" s="6" t="e" vm="75">
        <v>#VALUE!</v>
      </c>
      <c r="Q27" s="6">
        <f t="shared" si="0"/>
        <v>2.6882957409999997</v>
      </c>
      <c r="R27" s="7">
        <f t="shared" si="1"/>
        <v>0.42475674100000971</v>
      </c>
      <c r="S27" s="41" t="s">
        <v>6595</v>
      </c>
      <c r="T27" s="7">
        <f t="shared" si="2"/>
        <v>2.952110255</v>
      </c>
      <c r="U27" s="7">
        <f>ABS(T27-'MOF vs Ligand (Double)'!$F27)</f>
        <v>0.68857125500001004</v>
      </c>
      <c r="V27" s="7">
        <f t="shared" si="3"/>
        <v>2.6882957409999997</v>
      </c>
      <c r="W27" s="7">
        <f>ABS(V27-'MOF vs Ligand (Double)'!$F27)</f>
        <v>0.42475674100000971</v>
      </c>
      <c r="X27" s="42" t="s">
        <v>6595</v>
      </c>
      <c r="Y27" s="36" t="s">
        <v>6608</v>
      </c>
      <c r="Z27" s="36" t="s">
        <v>6609</v>
      </c>
      <c r="AA27" s="36" t="s">
        <v>6595</v>
      </c>
      <c r="AC27" s="5">
        <f>IF((-$D27) &gt; Hybrids!$M$7, 1, 0)</f>
        <v>0</v>
      </c>
      <c r="AD27">
        <f>IF((-$D27) &gt; Hybrids!$M$6, 1, 0)</f>
        <v>1</v>
      </c>
      <c r="AE27" s="6">
        <f>IF(($D27*-1) &gt; Hybrids!$M$5, 1, 0)</f>
        <v>1</v>
      </c>
      <c r="AG27" s="5">
        <f t="shared" si="4"/>
        <v>-5.7486257299999997</v>
      </c>
      <c r="AH27" s="6">
        <f t="shared" si="5"/>
        <v>-3.060329989</v>
      </c>
      <c r="AI27" s="5">
        <f t="shared" si="6"/>
        <v>0.11881134850000041</v>
      </c>
      <c r="AJ27" s="6">
        <f t="shared" si="7"/>
        <v>0.54356808949999991</v>
      </c>
    </row>
    <row r="28" spans="1:36" x14ac:dyDescent="0.25">
      <c r="A28" s="6" t="s">
        <v>1062</v>
      </c>
      <c r="B28" s="7" t="s">
        <v>1531</v>
      </c>
      <c r="C28" s="7" t="s">
        <v>3020</v>
      </c>
      <c r="D28" s="5">
        <v>3.3615750267000002</v>
      </c>
      <c r="E28">
        <v>5.7315510267000001</v>
      </c>
      <c r="F28">
        <v>2.3699759999999999</v>
      </c>
      <c r="G28">
        <v>-0.60399099999999994</v>
      </c>
      <c r="H28" s="6">
        <v>1.7659849999999999</v>
      </c>
      <c r="I28" s="5">
        <v>-5.674610725</v>
      </c>
      <c r="J28" s="6">
        <v>-0.53386043699999997</v>
      </c>
      <c r="K28" s="5" t="s">
        <v>6715</v>
      </c>
      <c r="L28" s="6" t="e" vm="76">
        <v>#VALUE!</v>
      </c>
      <c r="M28" s="5">
        <v>-7.1648974140000004</v>
      </c>
      <c r="N28" s="6">
        <v>-2.4837204439999998</v>
      </c>
      <c r="O28" s="5" t="s">
        <v>6681</v>
      </c>
      <c r="P28" s="6" t="e" vm="77">
        <v>#VALUE!</v>
      </c>
      <c r="Q28" s="6">
        <f t="shared" si="0"/>
        <v>3.1908902810000002</v>
      </c>
      <c r="R28" s="7">
        <f t="shared" si="1"/>
        <v>0.8209142810000003</v>
      </c>
      <c r="S28" s="41" t="s">
        <v>6595</v>
      </c>
      <c r="T28" s="7">
        <f t="shared" si="2"/>
        <v>5.1407502879999996</v>
      </c>
      <c r="U28" s="7">
        <f>ABS(T28-'MOF vs Ligand (Double)'!$F28)</f>
        <v>2.7707742879999997</v>
      </c>
      <c r="V28" s="7">
        <f t="shared" si="3"/>
        <v>4.681176970000001</v>
      </c>
      <c r="W28" s="7">
        <f>ABS(V28-'MOF vs Ligand (Double)'!$F28)</f>
        <v>2.3112009700000011</v>
      </c>
      <c r="X28" s="42" t="s">
        <v>6595</v>
      </c>
      <c r="Y28" s="36" t="s">
        <v>6608</v>
      </c>
      <c r="Z28" s="36" t="s">
        <v>6638</v>
      </c>
      <c r="AA28" s="36" t="s">
        <v>6595</v>
      </c>
      <c r="AC28" s="5">
        <f>IF((-$D28) &gt; Hybrids!$M$7, 1, 0)</f>
        <v>1</v>
      </c>
      <c r="AD28">
        <f>IF((-$D28) &gt; Hybrids!$M$6, 1, 0)</f>
        <v>1</v>
      </c>
      <c r="AE28" s="6">
        <f>IF(($D28*-1) &gt; Hybrids!$M$5, 1, 0)</f>
        <v>1</v>
      </c>
      <c r="AG28" s="5">
        <f t="shared" si="4"/>
        <v>-5.674610725</v>
      </c>
      <c r="AH28" s="6">
        <f t="shared" si="5"/>
        <v>-2.4837204439999998</v>
      </c>
      <c r="AI28" s="5">
        <f t="shared" si="6"/>
        <v>5.6940301700000084E-2</v>
      </c>
      <c r="AJ28" s="6">
        <f t="shared" si="7"/>
        <v>0.87785458270000039</v>
      </c>
    </row>
    <row r="29" spans="1:36" x14ac:dyDescent="0.25">
      <c r="A29" s="6" t="s">
        <v>41</v>
      </c>
      <c r="B29" s="7" t="s">
        <v>2419</v>
      </c>
      <c r="C29" s="7" t="s">
        <v>3898</v>
      </c>
      <c r="D29" s="5">
        <v>3.7818861562000001</v>
      </c>
      <c r="E29">
        <v>5.8244321562000003</v>
      </c>
      <c r="F29">
        <v>2.04254599999999</v>
      </c>
      <c r="G29">
        <v>-1.3497539999999999</v>
      </c>
      <c r="H29" s="6">
        <v>0.69279199999999996</v>
      </c>
      <c r="I29" s="5">
        <v>-7.5760072298000001</v>
      </c>
      <c r="J29" s="6">
        <v>-3.2204962830000001</v>
      </c>
      <c r="K29" s="5" t="s">
        <v>6672</v>
      </c>
      <c r="L29" s="6" t="e" vm="78">
        <v>#VALUE!</v>
      </c>
      <c r="M29" s="5">
        <v>-5.608323757</v>
      </c>
      <c r="N29" s="6">
        <v>-2.7286774579999999</v>
      </c>
      <c r="O29" s="5" t="s">
        <v>6716</v>
      </c>
      <c r="P29" s="6" t="e" vm="79">
        <v>#VALUE!</v>
      </c>
      <c r="Q29" s="6">
        <f t="shared" si="0"/>
        <v>2.3878274739999998</v>
      </c>
      <c r="R29" s="7">
        <f t="shared" si="1"/>
        <v>0.34528147400000986</v>
      </c>
      <c r="S29" s="41" t="s">
        <v>6595</v>
      </c>
      <c r="T29" s="7">
        <f t="shared" si="2"/>
        <v>4.3555109467999999</v>
      </c>
      <c r="U29" s="7">
        <f>ABS(T29-'MOF vs Ligand (Double)'!$F29)</f>
        <v>2.31296494680001</v>
      </c>
      <c r="V29" s="7">
        <f t="shared" si="3"/>
        <v>2.879646299</v>
      </c>
      <c r="W29" s="7">
        <f>ABS(V29-'MOF vs Ligand (Double)'!$F29)</f>
        <v>0.83710029900001004</v>
      </c>
      <c r="X29" s="42" t="s">
        <v>6595</v>
      </c>
      <c r="Y29" s="36" t="s">
        <v>6608</v>
      </c>
      <c r="Z29" s="36" t="s">
        <v>6632</v>
      </c>
      <c r="AA29" s="36" t="s">
        <v>6595</v>
      </c>
      <c r="AC29" s="5">
        <f>IF((-$D29) &gt; Hybrids!$M$7, 1, 0)</f>
        <v>0</v>
      </c>
      <c r="AD29">
        <f>IF((-$D29) &gt; Hybrids!$M$6, 1, 0)</f>
        <v>0</v>
      </c>
      <c r="AE29" s="6">
        <f>IF(($D29*-1) &gt; Hybrids!$M$5, 1, 0)</f>
        <v>1</v>
      </c>
      <c r="AG29" s="5">
        <f t="shared" si="4"/>
        <v>-5.608323757</v>
      </c>
      <c r="AH29" s="6">
        <f t="shared" si="5"/>
        <v>-3.2204962830000001</v>
      </c>
      <c r="AI29" s="5">
        <f t="shared" si="6"/>
        <v>0.21610839920000036</v>
      </c>
      <c r="AJ29" s="6">
        <f t="shared" si="7"/>
        <v>0.5613898732</v>
      </c>
    </row>
    <row r="30" spans="1:36" x14ac:dyDescent="0.25">
      <c r="A30" s="6" t="s">
        <v>4564</v>
      </c>
      <c r="B30" s="7" t="s">
        <v>4682</v>
      </c>
      <c r="C30" s="7" t="s">
        <v>5162</v>
      </c>
      <c r="D30" s="5">
        <v>3.7198541546999899</v>
      </c>
      <c r="E30">
        <v>6.0240541546999999</v>
      </c>
      <c r="F30">
        <v>2.3041999999999998</v>
      </c>
      <c r="G30">
        <v>6.0534999999999999E-2</v>
      </c>
      <c r="H30" s="6">
        <v>2.364735</v>
      </c>
      <c r="I30" s="5">
        <v>-5.8720566359999999</v>
      </c>
      <c r="J30" s="6">
        <v>-1.9606085090000001</v>
      </c>
      <c r="K30" s="5" t="s">
        <v>6717</v>
      </c>
      <c r="L30" s="6" t="e" vm="80">
        <v>#VALUE!</v>
      </c>
      <c r="M30" s="5">
        <v>-8.5459575470000004</v>
      </c>
      <c r="N30" s="6">
        <v>-2.5727561410000002</v>
      </c>
      <c r="O30" s="5" t="s">
        <v>6593</v>
      </c>
      <c r="P30" s="6" t="e" vm="67">
        <v>#VALUE!</v>
      </c>
      <c r="Q30" s="6">
        <f t="shared" si="0"/>
        <v>3.2993004949999998</v>
      </c>
      <c r="R30" s="7">
        <f t="shared" si="1"/>
        <v>0.99510049499999997</v>
      </c>
      <c r="S30" s="41" t="s">
        <v>6595</v>
      </c>
      <c r="T30" s="7">
        <f t="shared" si="2"/>
        <v>3.9114481269999999</v>
      </c>
      <c r="U30" s="7">
        <f>ABS(T30-'MOF vs Ligand (Double)'!$F30)</f>
        <v>1.6072481270000001</v>
      </c>
      <c r="V30" s="7">
        <f t="shared" si="3"/>
        <v>5.9732014060000003</v>
      </c>
      <c r="W30" s="7">
        <f>ABS(V30-'MOF vs Ligand (Double)'!$F30)</f>
        <v>3.6690014060000005</v>
      </c>
      <c r="X30" s="42" t="s">
        <v>6595</v>
      </c>
      <c r="Y30" s="36" t="s">
        <v>6607</v>
      </c>
      <c r="Z30" s="36" t="s">
        <v>6632</v>
      </c>
      <c r="AA30" s="36" t="s">
        <v>6635</v>
      </c>
      <c r="AC30" s="5">
        <f>IF((-$D30) &gt; Hybrids!$M$7, 1, 0)</f>
        <v>0</v>
      </c>
      <c r="AD30">
        <f>IF((-$D30) &gt; Hybrids!$M$6, 1, 0)</f>
        <v>0</v>
      </c>
      <c r="AE30" s="6">
        <f>IF(($D30*-1) &gt; Hybrids!$M$5, 1, 0)</f>
        <v>1</v>
      </c>
      <c r="AG30" s="5">
        <f t="shared" si="4"/>
        <v>-5.8720566359999999</v>
      </c>
      <c r="AH30" s="6">
        <f t="shared" si="5"/>
        <v>-2.5727561410000002</v>
      </c>
      <c r="AI30" s="5">
        <f t="shared" si="6"/>
        <v>0.1519975187</v>
      </c>
      <c r="AJ30" s="6">
        <f t="shared" si="7"/>
        <v>1.1470980136999898</v>
      </c>
    </row>
    <row r="31" spans="1:36" x14ac:dyDescent="0.25">
      <c r="A31" s="6" t="s">
        <v>4952</v>
      </c>
      <c r="B31" s="7" t="s">
        <v>5033</v>
      </c>
      <c r="C31" s="7" t="s">
        <v>5034</v>
      </c>
      <c r="D31" s="5">
        <v>3.7874840961</v>
      </c>
      <c r="E31">
        <v>6.2541530960999996</v>
      </c>
      <c r="F31">
        <v>2.466669</v>
      </c>
      <c r="G31">
        <v>-0.21462700000000001</v>
      </c>
      <c r="H31" s="6">
        <v>2.2520419999999999</v>
      </c>
      <c r="I31" s="5">
        <v>-5.3103317260000003</v>
      </c>
      <c r="J31" s="6">
        <v>-0.14702318880000001</v>
      </c>
      <c r="K31" s="5" t="s">
        <v>6652</v>
      </c>
      <c r="L31" s="6" t="e" vm="81">
        <v>#VALUE!</v>
      </c>
      <c r="M31" s="5">
        <v>-7.8845844940000003</v>
      </c>
      <c r="N31" s="6">
        <v>-3.309831306</v>
      </c>
      <c r="O31" s="5" t="s">
        <v>6653</v>
      </c>
      <c r="P31" s="6" t="e" vm="82">
        <v>#VALUE!</v>
      </c>
      <c r="Q31" s="6">
        <f t="shared" si="0"/>
        <v>2.0005004200000003</v>
      </c>
      <c r="R31" s="7">
        <f t="shared" si="1"/>
        <v>0.46616857999999972</v>
      </c>
      <c r="S31" s="41" t="s">
        <v>6595</v>
      </c>
      <c r="T31" s="7">
        <f t="shared" si="2"/>
        <v>5.1633085371999998</v>
      </c>
      <c r="U31" s="7">
        <f>ABS(T31-'MOF vs Ligand (Double)'!$F31)</f>
        <v>2.6966395371999998</v>
      </c>
      <c r="V31" s="7">
        <f t="shared" si="3"/>
        <v>4.5747531880000007</v>
      </c>
      <c r="W31" s="7">
        <f>ABS(V31-'MOF vs Ligand (Double)'!$F31)</f>
        <v>2.1080841880000007</v>
      </c>
      <c r="X31" s="42" t="s">
        <v>6595</v>
      </c>
      <c r="Y31" s="36" t="s">
        <v>6608</v>
      </c>
      <c r="Z31" s="36" t="s">
        <v>6632</v>
      </c>
      <c r="AA31" s="36" t="s">
        <v>6595</v>
      </c>
      <c r="AC31" s="5">
        <f>IF((-$D31) &gt; Hybrids!$M$7, 1, 0)</f>
        <v>0</v>
      </c>
      <c r="AD31">
        <f>IF((-$D31) &gt; Hybrids!$M$6, 1, 0)</f>
        <v>0</v>
      </c>
      <c r="AE31" s="6">
        <f>IF(($D31*-1) &gt; Hybrids!$M$5, 1, 0)</f>
        <v>1</v>
      </c>
      <c r="AG31" s="5">
        <f t="shared" si="4"/>
        <v>-5.3103317260000003</v>
      </c>
      <c r="AH31" s="6">
        <f t="shared" si="5"/>
        <v>-3.309831306</v>
      </c>
      <c r="AI31" s="5">
        <f t="shared" si="6"/>
        <v>0.94382137009999933</v>
      </c>
      <c r="AJ31" s="6">
        <f t="shared" si="7"/>
        <v>0.47765279010000006</v>
      </c>
    </row>
    <row r="32" spans="1:36" x14ac:dyDescent="0.25">
      <c r="A32" s="6" t="s">
        <v>1430</v>
      </c>
      <c r="B32" s="7" t="s">
        <v>1601</v>
      </c>
      <c r="C32" s="7" t="s">
        <v>3091</v>
      </c>
      <c r="D32" s="5">
        <v>3.5886101796999998</v>
      </c>
      <c r="E32">
        <v>5.7102881797</v>
      </c>
      <c r="F32">
        <v>2.12167799999999</v>
      </c>
      <c r="G32">
        <v>-0.13781199999999999</v>
      </c>
      <c r="H32" s="6">
        <v>1.9838659999999999</v>
      </c>
      <c r="I32" s="5">
        <v>-9.7956682579999992</v>
      </c>
      <c r="J32" s="6">
        <v>-0.3605782481</v>
      </c>
      <c r="K32" s="5" t="s">
        <v>6654</v>
      </c>
      <c r="L32" s="6" t="e" vm="83">
        <v>#VALUE!</v>
      </c>
      <c r="M32" s="5">
        <v>-6.8036388810000004</v>
      </c>
      <c r="N32" s="6">
        <v>-2.6525671750000002</v>
      </c>
      <c r="O32" s="5" t="s">
        <v>6655</v>
      </c>
      <c r="P32" s="6" t="e" vm="84">
        <v>#VALUE!</v>
      </c>
      <c r="Q32" s="6">
        <f t="shared" si="0"/>
        <v>4.1510717059999998</v>
      </c>
      <c r="R32" s="7">
        <f t="shared" si="1"/>
        <v>2.0293937060000098</v>
      </c>
      <c r="S32" s="41" t="s">
        <v>6595</v>
      </c>
      <c r="T32" s="7">
        <f t="shared" si="2"/>
        <v>9.4350900098999997</v>
      </c>
      <c r="U32" s="7">
        <f>ABS(T32-'MOF vs Ligand (Double)'!$F32)</f>
        <v>7.3134120099000093</v>
      </c>
      <c r="V32" s="7">
        <f t="shared" si="3"/>
        <v>4.1510717059999998</v>
      </c>
      <c r="W32" s="7">
        <f>ABS(V32-'MOF vs Ligand (Double)'!$F32)</f>
        <v>2.0293937060000098</v>
      </c>
      <c r="X32" s="42" t="s">
        <v>6595</v>
      </c>
      <c r="Y32" s="36" t="s">
        <v>6608</v>
      </c>
      <c r="Z32" s="36" t="s">
        <v>6632</v>
      </c>
      <c r="AA32" s="36" t="s">
        <v>6595</v>
      </c>
      <c r="AC32" s="5">
        <f>IF((-$D32) &gt; Hybrids!$M$7, 1, 0)</f>
        <v>0</v>
      </c>
      <c r="AD32">
        <f>IF((-$D32) &gt; Hybrids!$M$6, 1, 0)</f>
        <v>1</v>
      </c>
      <c r="AE32" s="6">
        <f>IF(($D32*-1) &gt; Hybrids!$M$5, 1, 0)</f>
        <v>1</v>
      </c>
      <c r="AG32" s="5">
        <f t="shared" si="4"/>
        <v>-6.8036388810000004</v>
      </c>
      <c r="AH32" s="6">
        <f t="shared" si="5"/>
        <v>-2.6525671750000002</v>
      </c>
      <c r="AI32" s="5">
        <f t="shared" si="6"/>
        <v>1.0933507013000003</v>
      </c>
      <c r="AJ32" s="6">
        <f t="shared" si="7"/>
        <v>0.93604300469999968</v>
      </c>
    </row>
    <row r="33" spans="1:36" x14ac:dyDescent="0.25">
      <c r="A33" s="6" t="s">
        <v>4910</v>
      </c>
      <c r="B33" s="7" t="s">
        <v>5189</v>
      </c>
      <c r="C33" s="7" t="s">
        <v>5190</v>
      </c>
      <c r="D33" s="5">
        <v>3.63860849519999</v>
      </c>
      <c r="E33">
        <v>5.8962874951999904</v>
      </c>
      <c r="F33">
        <v>2.257679</v>
      </c>
      <c r="G33">
        <v>-2.4887679999999999</v>
      </c>
      <c r="H33" s="6">
        <v>-0.23108899999999999</v>
      </c>
      <c r="I33" s="5">
        <v>-5.7515373500000004</v>
      </c>
      <c r="J33" s="6">
        <v>-2.4425495970000002</v>
      </c>
      <c r="K33" s="5" t="s">
        <v>6661</v>
      </c>
      <c r="L33" s="6" t="e" vm="85">
        <v>#VALUE!</v>
      </c>
      <c r="M33" s="5">
        <v>-7.2340687900000002</v>
      </c>
      <c r="N33" s="6">
        <v>-3.3743223219999998</v>
      </c>
      <c r="O33" s="5" t="s">
        <v>6660</v>
      </c>
      <c r="P33" s="6" t="e" vm="86">
        <v>#VALUE!</v>
      </c>
      <c r="Q33" s="6">
        <f t="shared" si="0"/>
        <v>2.3772150280000006</v>
      </c>
      <c r="R33" s="7">
        <f t="shared" si="1"/>
        <v>0.11953602800000063</v>
      </c>
      <c r="S33" s="41" t="s">
        <v>6595</v>
      </c>
      <c r="T33" s="7">
        <f t="shared" si="2"/>
        <v>3.3089877530000003</v>
      </c>
      <c r="U33" s="7">
        <f>ABS(T33-'MOF vs Ligand (Double)'!$F33)</f>
        <v>1.0513087530000003</v>
      </c>
      <c r="V33" s="7">
        <f t="shared" si="3"/>
        <v>3.8597464680000004</v>
      </c>
      <c r="W33" s="7">
        <f>ABS(V33-'MOF vs Ligand (Double)'!$F33)</f>
        <v>1.6020674680000004</v>
      </c>
      <c r="X33" s="42" t="s">
        <v>6595</v>
      </c>
      <c r="Y33" s="36" t="s">
        <v>6608</v>
      </c>
      <c r="Z33" s="36" t="s">
        <v>6609</v>
      </c>
      <c r="AA33" s="36" t="s">
        <v>6644</v>
      </c>
      <c r="AC33" s="5">
        <f>IF((-$D33) &gt; Hybrids!$M$7, 1, 0)</f>
        <v>0</v>
      </c>
      <c r="AD33">
        <f>IF((-$D33) &gt; Hybrids!$M$6, 1, 0)</f>
        <v>1</v>
      </c>
      <c r="AE33" s="6">
        <f>IF(($D33*-1) &gt; Hybrids!$M$5, 1, 0)</f>
        <v>1</v>
      </c>
      <c r="AG33" s="5">
        <f t="shared" si="4"/>
        <v>-5.7515373500000004</v>
      </c>
      <c r="AH33" s="6">
        <f t="shared" si="5"/>
        <v>-3.3743223219999998</v>
      </c>
      <c r="AI33" s="5">
        <f t="shared" si="6"/>
        <v>0.14475014519998997</v>
      </c>
      <c r="AJ33" s="6">
        <f t="shared" si="7"/>
        <v>0.26428617319999015</v>
      </c>
    </row>
    <row r="34" spans="1:36" x14ac:dyDescent="0.25">
      <c r="A34" s="6" t="s">
        <v>569</v>
      </c>
      <c r="B34" s="7" t="s">
        <v>2143</v>
      </c>
      <c r="C34" s="7" t="s">
        <v>3630</v>
      </c>
      <c r="D34" s="5">
        <v>3.7650952106000002</v>
      </c>
      <c r="E34">
        <v>5.9325942105999996</v>
      </c>
      <c r="F34">
        <v>2.1674989999999901</v>
      </c>
      <c r="G34">
        <v>-4.0281979999999997</v>
      </c>
      <c r="H34" s="6">
        <v>-1.8606990000000001</v>
      </c>
      <c r="I34" s="5">
        <v>-7.007397836</v>
      </c>
      <c r="J34" s="6">
        <v>-3.7299753070000001</v>
      </c>
      <c r="K34" s="5" t="s">
        <v>6662</v>
      </c>
      <c r="L34" s="6" t="e" vm="87">
        <v>#VALUE!</v>
      </c>
      <c r="M34" s="5">
        <v>-5.7493604380000001</v>
      </c>
      <c r="N34" s="6">
        <v>-1.8099389930000001</v>
      </c>
      <c r="O34" s="5" t="s">
        <v>6663</v>
      </c>
      <c r="P34" s="6" t="e" vm="88">
        <v>#VALUE!</v>
      </c>
      <c r="Q34" s="6">
        <f t="shared" si="0"/>
        <v>2.0193851309999999</v>
      </c>
      <c r="R34" s="7">
        <f t="shared" si="1"/>
        <v>0.14811386899999013</v>
      </c>
      <c r="S34" s="41" t="s">
        <v>6595</v>
      </c>
      <c r="T34" s="7">
        <f t="shared" si="2"/>
        <v>3.2774225289999999</v>
      </c>
      <c r="U34" s="7">
        <f>ABS(T34-'MOF vs Ligand (Double)'!$F34)</f>
        <v>1.1099235290000098</v>
      </c>
      <c r="V34" s="7">
        <f t="shared" si="3"/>
        <v>3.9394214449999998</v>
      </c>
      <c r="W34" s="7">
        <f>ABS(V34-'MOF vs Ligand (Double)'!$F34)</f>
        <v>1.7719224450000097</v>
      </c>
      <c r="X34" s="42" t="s">
        <v>6595</v>
      </c>
      <c r="Y34" s="36" t="s">
        <v>6608</v>
      </c>
      <c r="Z34" s="36" t="s">
        <v>6609</v>
      </c>
      <c r="AA34" s="36" t="s">
        <v>6595</v>
      </c>
      <c r="AC34" s="5">
        <f>IF((-$D34) &gt; Hybrids!$M$7, 1, 0)</f>
        <v>0</v>
      </c>
      <c r="AD34">
        <f>IF((-$D34) &gt; Hybrids!$M$6, 1, 0)</f>
        <v>0</v>
      </c>
      <c r="AE34" s="6">
        <f>IF(($D34*-1) &gt; Hybrids!$M$5, 1, 0)</f>
        <v>1</v>
      </c>
      <c r="AG34" s="5">
        <f t="shared" si="4"/>
        <v>-5.7493604380000001</v>
      </c>
      <c r="AH34" s="6">
        <f t="shared" si="5"/>
        <v>-3.7299753070000001</v>
      </c>
      <c r="AI34" s="5">
        <f t="shared" si="6"/>
        <v>0.18323377259999951</v>
      </c>
      <c r="AJ34" s="6">
        <f t="shared" si="7"/>
        <v>3.5119903600000058E-2</v>
      </c>
    </row>
    <row r="35" spans="1:36" x14ac:dyDescent="0.25">
      <c r="A35" s="6" t="s">
        <v>802</v>
      </c>
      <c r="B35" s="7" t="s">
        <v>1544</v>
      </c>
      <c r="C35" s="7" t="s">
        <v>3033</v>
      </c>
      <c r="D35" s="5">
        <v>3.5074543242999998</v>
      </c>
      <c r="E35">
        <v>5.7646823242999998</v>
      </c>
      <c r="F35">
        <v>2.257228</v>
      </c>
      <c r="G35">
        <v>-1.443343</v>
      </c>
      <c r="H35" s="6">
        <v>0.81388499999999997</v>
      </c>
      <c r="I35" s="5">
        <v>-6.1349459619999998</v>
      </c>
      <c r="J35" s="6">
        <v>-3.8142217980000002</v>
      </c>
      <c r="K35" s="5" t="s">
        <v>6665</v>
      </c>
      <c r="L35" s="6" t="e" vm="89">
        <v>#VALUE!</v>
      </c>
      <c r="M35" s="5">
        <v>-7.1176040020000002</v>
      </c>
      <c r="N35" s="6">
        <v>-2.0738623519999999</v>
      </c>
      <c r="O35" s="5" t="s">
        <v>6664</v>
      </c>
      <c r="P35" s="6" t="e" vm="90">
        <v>#VALUE!</v>
      </c>
      <c r="Q35" s="6">
        <f t="shared" si="0"/>
        <v>2.3207241639999996</v>
      </c>
      <c r="R35" s="7">
        <f t="shared" si="1"/>
        <v>6.3496163999999577E-2</v>
      </c>
      <c r="S35" s="41" t="s">
        <v>6595</v>
      </c>
      <c r="T35" s="7">
        <f t="shared" si="2"/>
        <v>2.3207241639999996</v>
      </c>
      <c r="U35" s="7">
        <f>ABS(T35-'MOF vs Ligand (Double)'!$F35)</f>
        <v>6.3496163999999577E-2</v>
      </c>
      <c r="V35" s="7">
        <f t="shared" si="3"/>
        <v>5.0437416500000003</v>
      </c>
      <c r="W35" s="7">
        <f>ABS(V35-'MOF vs Ligand (Double)'!$F35)</f>
        <v>2.7865136500000003</v>
      </c>
      <c r="X35" s="42" t="s">
        <v>6595</v>
      </c>
      <c r="Y35" s="36" t="s">
        <v>6608</v>
      </c>
      <c r="Z35" s="36" t="s">
        <v>6638</v>
      </c>
      <c r="AA35" s="36" t="s">
        <v>6595</v>
      </c>
      <c r="AC35" s="5">
        <f>IF((-$D35) &gt; Hybrids!$M$7, 1, 0)</f>
        <v>0</v>
      </c>
      <c r="AD35">
        <f>IF((-$D35) &gt; Hybrids!$M$6, 1, 0)</f>
        <v>1</v>
      </c>
      <c r="AE35" s="6">
        <f>IF(($D35*-1) &gt; Hybrids!$M$5, 1, 0)</f>
        <v>1</v>
      </c>
      <c r="AG35" s="5">
        <f t="shared" si="4"/>
        <v>-6.1349459619999998</v>
      </c>
      <c r="AH35" s="6">
        <f t="shared" si="5"/>
        <v>-3.8142217980000002</v>
      </c>
      <c r="AI35" s="5">
        <f t="shared" si="6"/>
        <v>0.37026363769999993</v>
      </c>
      <c r="AJ35" s="6">
        <f t="shared" si="7"/>
        <v>0.30676747370000035</v>
      </c>
    </row>
    <row r="36" spans="1:36" x14ac:dyDescent="0.25">
      <c r="A36" s="6" t="s">
        <v>1481</v>
      </c>
      <c r="B36" s="7" t="s">
        <v>2501</v>
      </c>
      <c r="C36" s="7" t="s">
        <v>3978</v>
      </c>
      <c r="D36" s="5">
        <v>3.5578360658000001</v>
      </c>
      <c r="E36">
        <v>5.7946720658000004</v>
      </c>
      <c r="F36">
        <v>2.2368359999999998</v>
      </c>
      <c r="G36">
        <v>-2.1082670000000001</v>
      </c>
      <c r="H36" s="6">
        <v>0.12856899999999999</v>
      </c>
      <c r="I36" s="5">
        <v>-5.6929784190000001</v>
      </c>
      <c r="J36" s="6">
        <v>-2.0590321399999998</v>
      </c>
      <c r="K36" s="5" t="s">
        <v>6666</v>
      </c>
      <c r="L36" s="6" t="e" vm="91">
        <v>#VALUE!</v>
      </c>
      <c r="M36" s="5">
        <v>-7.0863925280000002</v>
      </c>
      <c r="N36" s="6">
        <v>-3.5694280524000002</v>
      </c>
      <c r="O36" s="5" t="s">
        <v>6667</v>
      </c>
      <c r="P36" s="6" t="e" vm="92">
        <v>#VALUE!</v>
      </c>
      <c r="Q36" s="6">
        <f t="shared" si="0"/>
        <v>2.1235503666</v>
      </c>
      <c r="R36" s="7">
        <f t="shared" si="1"/>
        <v>0.11328563339999986</v>
      </c>
      <c r="S36" s="41" t="s">
        <v>6595</v>
      </c>
      <c r="T36" s="7">
        <f t="shared" si="2"/>
        <v>3.6339462790000003</v>
      </c>
      <c r="U36" s="7">
        <f>ABS(T36-'MOF vs Ligand (Double)'!$F36)</f>
        <v>1.3971102790000005</v>
      </c>
      <c r="V36" s="7">
        <f t="shared" si="3"/>
        <v>3.5169644756</v>
      </c>
      <c r="W36" s="7">
        <f>ABS(V36-'MOF vs Ligand (Double)'!$F36)</f>
        <v>1.2801284756000002</v>
      </c>
      <c r="X36" s="42" t="s">
        <v>6595</v>
      </c>
      <c r="Y36" s="36" t="s">
        <v>6608</v>
      </c>
      <c r="Z36" s="36" t="s">
        <v>6609</v>
      </c>
      <c r="AA36" s="36" t="s">
        <v>6595</v>
      </c>
      <c r="AC36" s="5">
        <f>IF((-$D36) &gt; Hybrids!$M$7, 1, 0)</f>
        <v>0</v>
      </c>
      <c r="AD36">
        <f>IF((-$D36) &gt; Hybrids!$M$6, 1, 0)</f>
        <v>1</v>
      </c>
      <c r="AE36" s="6">
        <f>IF(($D36*-1) &gt; Hybrids!$M$5, 1, 0)</f>
        <v>1</v>
      </c>
      <c r="AG36" s="5">
        <f t="shared" si="4"/>
        <v>-5.6929784190000001</v>
      </c>
      <c r="AH36" s="6">
        <f t="shared" si="5"/>
        <v>-3.5694280524000002</v>
      </c>
      <c r="AI36" s="5">
        <f t="shared" si="6"/>
        <v>0.10169364680000026</v>
      </c>
      <c r="AJ36" s="6">
        <f t="shared" si="7"/>
        <v>1.1591986600000048E-2</v>
      </c>
    </row>
    <row r="37" spans="1:36" x14ac:dyDescent="0.25">
      <c r="A37" s="6" t="s">
        <v>4808</v>
      </c>
      <c r="B37" s="7" t="s">
        <v>5163</v>
      </c>
      <c r="C37" s="7" t="s">
        <v>5164</v>
      </c>
      <c r="D37" s="5">
        <v>3.5909886694000002</v>
      </c>
      <c r="E37">
        <v>5.7926086693999999</v>
      </c>
      <c r="F37">
        <v>2.2016199999999899</v>
      </c>
      <c r="G37">
        <v>-4.6104329999999996</v>
      </c>
      <c r="H37" s="6">
        <v>-2.4088129999999999</v>
      </c>
      <c r="I37" s="5">
        <v>-5.5797789990000002</v>
      </c>
      <c r="J37" s="6">
        <v>-3.2809328</v>
      </c>
      <c r="K37" s="5" t="s">
        <v>6668</v>
      </c>
      <c r="L37" s="6" t="e" vm="93">
        <v>#VALUE!</v>
      </c>
      <c r="M37" s="5">
        <v>-7.3149954910000003</v>
      </c>
      <c r="N37" s="6">
        <v>-2.6579278199999998</v>
      </c>
      <c r="O37" s="5" t="s">
        <v>6669</v>
      </c>
      <c r="P37" s="6" t="e" vm="94">
        <v>#VALUE!</v>
      </c>
      <c r="Q37" s="6">
        <f t="shared" si="0"/>
        <v>2.2988461990000002</v>
      </c>
      <c r="R37" s="7">
        <f t="shared" si="1"/>
        <v>9.7226199000010283E-2</v>
      </c>
      <c r="S37" s="41" t="s">
        <v>6595</v>
      </c>
      <c r="T37" s="7">
        <f t="shared" si="2"/>
        <v>2.2988461990000002</v>
      </c>
      <c r="U37" s="7">
        <f>ABS(T37-'MOF vs Ligand (Double)'!$F37)</f>
        <v>9.7226199000010283E-2</v>
      </c>
      <c r="V37" s="7">
        <f t="shared" si="3"/>
        <v>4.6570676710000001</v>
      </c>
      <c r="W37" s="7">
        <f>ABS(V37-'MOF vs Ligand (Double)'!$F37)</f>
        <v>2.4554476710000102</v>
      </c>
      <c r="X37" s="42" t="s">
        <v>6595</v>
      </c>
      <c r="Y37" s="36" t="s">
        <v>6608</v>
      </c>
      <c r="Z37" s="36" t="s">
        <v>6638</v>
      </c>
      <c r="AA37" s="36" t="s">
        <v>6595</v>
      </c>
      <c r="AC37" s="5">
        <f>IF((-$D37) &gt; Hybrids!$M$7, 1, 0)</f>
        <v>0</v>
      </c>
      <c r="AD37">
        <f>IF((-$D37) &gt; Hybrids!$M$6, 1, 0)</f>
        <v>1</v>
      </c>
      <c r="AE37" s="6">
        <f>IF(($D37*-1) &gt; Hybrids!$M$5, 1, 0)</f>
        <v>1</v>
      </c>
      <c r="AG37" s="5">
        <f t="shared" si="4"/>
        <v>-5.5797789990000002</v>
      </c>
      <c r="AH37" s="6">
        <f t="shared" si="5"/>
        <v>-3.2809328</v>
      </c>
      <c r="AI37" s="5">
        <f t="shared" si="6"/>
        <v>0.21282967039999967</v>
      </c>
      <c r="AJ37" s="6">
        <f t="shared" si="7"/>
        <v>0.31005586940000018</v>
      </c>
    </row>
    <row r="38" spans="1:36" x14ac:dyDescent="0.25">
      <c r="A38" s="6" t="s">
        <v>4769</v>
      </c>
      <c r="B38" s="7" t="s">
        <v>5562</v>
      </c>
      <c r="C38" s="7" t="s">
        <v>5563</v>
      </c>
      <c r="D38" s="5">
        <v>3.5401930149999998</v>
      </c>
      <c r="E38">
        <v>5.7315440149999999</v>
      </c>
      <c r="F38">
        <v>2.191351</v>
      </c>
      <c r="G38">
        <v>-1.2587630000000001</v>
      </c>
      <c r="H38" s="6">
        <v>0.93258799999999997</v>
      </c>
      <c r="I38" s="5">
        <v>-6.2140494979999996</v>
      </c>
      <c r="J38" s="6">
        <v>-3.9287817880000002</v>
      </c>
      <c r="K38" s="5" t="s">
        <v>6670</v>
      </c>
      <c r="L38" s="6" t="e" vm="95">
        <v>#VALUE!</v>
      </c>
      <c r="M38" s="5">
        <v>-6.7166440380000001</v>
      </c>
      <c r="N38" s="6">
        <v>0.116437576</v>
      </c>
      <c r="O38" s="5" t="s">
        <v>6671</v>
      </c>
      <c r="P38" s="6" t="e" vm="96">
        <v>#VALUE!</v>
      </c>
      <c r="Q38" s="6">
        <f t="shared" si="0"/>
        <v>2.2852677099999994</v>
      </c>
      <c r="R38" s="7">
        <f t="shared" si="1"/>
        <v>9.3916709999999348E-2</v>
      </c>
      <c r="S38" s="41" t="s">
        <v>6595</v>
      </c>
      <c r="T38" s="7">
        <f t="shared" si="2"/>
        <v>2.2852677099999994</v>
      </c>
      <c r="U38" s="7">
        <f>ABS(T38-'MOF vs Ligand (Double)'!$F38)</f>
        <v>9.3916709999999348E-2</v>
      </c>
      <c r="V38" s="7">
        <f t="shared" si="3"/>
        <v>6.8330816140000001</v>
      </c>
      <c r="W38" s="7">
        <f>ABS(V38-'MOF vs Ligand (Double)'!$F38)</f>
        <v>4.6417306140000001</v>
      </c>
      <c r="X38" s="42" t="s">
        <v>6595</v>
      </c>
      <c r="Y38" s="36" t="s">
        <v>6645</v>
      </c>
      <c r="Z38" s="36" t="s">
        <v>6638</v>
      </c>
      <c r="AA38" s="36" t="s">
        <v>6595</v>
      </c>
      <c r="AC38" s="5">
        <f>IF((-$D38) &gt; Hybrids!$M$7, 1, 0)</f>
        <v>0</v>
      </c>
      <c r="AD38">
        <f>IF((-$D38) &gt; Hybrids!$M$6, 1, 0)</f>
        <v>1</v>
      </c>
      <c r="AE38" s="6">
        <f>IF(($D38*-1) &gt; Hybrids!$M$5, 1, 0)</f>
        <v>1</v>
      </c>
      <c r="AG38" s="5">
        <f t="shared" si="4"/>
        <v>-6.2140494979999996</v>
      </c>
      <c r="AH38" s="6">
        <f t="shared" si="5"/>
        <v>-3.9287817880000002</v>
      </c>
      <c r="AI38" s="5">
        <f t="shared" si="6"/>
        <v>0.48250548299999974</v>
      </c>
      <c r="AJ38" s="6">
        <f t="shared" si="7"/>
        <v>0.38858877300000039</v>
      </c>
    </row>
    <row r="39" spans="1:36" x14ac:dyDescent="0.25">
      <c r="A39" s="6" t="s">
        <v>217</v>
      </c>
      <c r="B39" s="7" t="s">
        <v>2075</v>
      </c>
      <c r="C39" s="7" t="s">
        <v>3563</v>
      </c>
      <c r="D39" s="5">
        <v>3.5322505424999999</v>
      </c>
      <c r="E39">
        <v>5.7775445425000003</v>
      </c>
      <c r="F39">
        <v>2.2452939999999999</v>
      </c>
      <c r="G39">
        <v>-1.4255800000000001</v>
      </c>
      <c r="H39" s="6">
        <v>0.81971400000000005</v>
      </c>
      <c r="I39" s="5">
        <v>-7.7293978860000001</v>
      </c>
      <c r="J39" s="6">
        <v>-3.1984006269999998</v>
      </c>
      <c r="K39" s="5" t="s">
        <v>6672</v>
      </c>
      <c r="L39" s="6" t="e" vm="97">
        <v>#VALUE!</v>
      </c>
      <c r="M39" s="5">
        <v>-5.5234786150000001</v>
      </c>
      <c r="N39" s="6">
        <v>-2.4778699930000001</v>
      </c>
      <c r="O39" s="5" t="s">
        <v>6673</v>
      </c>
      <c r="P39" s="6" t="e" vm="98">
        <v>#VALUE!</v>
      </c>
      <c r="Q39" s="6">
        <f t="shared" si="0"/>
        <v>2.3250779880000003</v>
      </c>
      <c r="R39" s="7">
        <f t="shared" si="1"/>
        <v>7.9783988000000416E-2</v>
      </c>
      <c r="S39" s="41" t="s">
        <v>6595</v>
      </c>
      <c r="T39" s="7">
        <f t="shared" si="2"/>
        <v>4.5309972590000003</v>
      </c>
      <c r="U39" s="7">
        <f>ABS(T39-'MOF vs Ligand (Double)'!$F39)</f>
        <v>2.2857032590000004</v>
      </c>
      <c r="V39" s="7">
        <f t="shared" si="3"/>
        <v>3.045608622</v>
      </c>
      <c r="W39" s="7">
        <f>ABS(V39-'MOF vs Ligand (Double)'!$F39)</f>
        <v>0.80031462200000014</v>
      </c>
      <c r="X39" s="42" t="s">
        <v>6595</v>
      </c>
      <c r="Y39" s="36" t="s">
        <v>6645</v>
      </c>
      <c r="Z39" s="36" t="s">
        <v>6609</v>
      </c>
      <c r="AA39" s="36" t="s">
        <v>6595</v>
      </c>
      <c r="AC39" s="5">
        <f>IF((-$D39) &gt; Hybrids!$M$7, 1, 0)</f>
        <v>0</v>
      </c>
      <c r="AD39">
        <f>IF((-$D39) &gt; Hybrids!$M$6, 1, 0)</f>
        <v>1</v>
      </c>
      <c r="AE39" s="6">
        <f>IF(($D39*-1) &gt; Hybrids!$M$5, 1, 0)</f>
        <v>1</v>
      </c>
      <c r="AG39" s="5">
        <f t="shared" si="4"/>
        <v>-5.5234786150000001</v>
      </c>
      <c r="AH39" s="6">
        <f t="shared" si="5"/>
        <v>-3.1984006269999998</v>
      </c>
      <c r="AI39" s="5">
        <f t="shared" si="6"/>
        <v>0.25406592750000012</v>
      </c>
      <c r="AJ39" s="6">
        <f t="shared" si="7"/>
        <v>0.33384991550000009</v>
      </c>
    </row>
    <row r="40" spans="1:36" x14ac:dyDescent="0.25">
      <c r="A40" s="6" t="s">
        <v>94</v>
      </c>
      <c r="B40" s="7" t="s">
        <v>2711</v>
      </c>
      <c r="C40" s="7" t="s">
        <v>4142</v>
      </c>
      <c r="D40" s="5">
        <v>3.6278692152000001</v>
      </c>
      <c r="E40">
        <v>5.7159222152</v>
      </c>
      <c r="F40">
        <v>2.0880529999999902</v>
      </c>
      <c r="G40">
        <v>-4.5666089999999997</v>
      </c>
      <c r="H40" s="6">
        <v>-2.4785560000000002</v>
      </c>
      <c r="I40" s="5">
        <v>-5.1831456469999999</v>
      </c>
      <c r="J40" s="6">
        <v>-2.9714575590000001</v>
      </c>
      <c r="K40" s="5" t="s">
        <v>6674</v>
      </c>
      <c r="L40" s="6" t="e" vm="99">
        <v>#VALUE!</v>
      </c>
      <c r="M40" s="5">
        <v>-6.2397642700000002</v>
      </c>
      <c r="N40" s="6">
        <v>-3.0432956529999999</v>
      </c>
      <c r="O40" s="5" t="s">
        <v>6675</v>
      </c>
      <c r="P40" s="6" t="e" vm="100">
        <v>#VALUE!</v>
      </c>
      <c r="Q40" s="6">
        <f t="shared" si="0"/>
        <v>2.139849994</v>
      </c>
      <c r="R40" s="7">
        <f t="shared" si="1"/>
        <v>5.1796994000009811E-2</v>
      </c>
      <c r="S40" s="41" t="s">
        <v>6595</v>
      </c>
      <c r="T40" s="7">
        <f t="shared" si="2"/>
        <v>2.2116880879999998</v>
      </c>
      <c r="U40" s="7">
        <f>ABS(T40-'MOF vs Ligand (Double)'!$F40)</f>
        <v>0.12363508800000966</v>
      </c>
      <c r="V40" s="7">
        <f t="shared" si="3"/>
        <v>3.1964686170000003</v>
      </c>
      <c r="W40" s="7">
        <f>ABS(V40-'MOF vs Ligand (Double)'!$F40)</f>
        <v>1.1084156170000101</v>
      </c>
      <c r="X40" s="42" t="s">
        <v>6595</v>
      </c>
      <c r="Y40" s="36" t="s">
        <v>6608</v>
      </c>
      <c r="Z40" s="36" t="s">
        <v>6638</v>
      </c>
      <c r="AA40" s="36" t="s">
        <v>6595</v>
      </c>
      <c r="AC40" s="5">
        <f>IF((-$D40) &gt; Hybrids!$M$7, 1, 0)</f>
        <v>0</v>
      </c>
      <c r="AD40">
        <f>IF((-$D40) &gt; Hybrids!$M$6, 1, 0)</f>
        <v>1</v>
      </c>
      <c r="AE40" s="6">
        <f>IF(($D40*-1) &gt; Hybrids!$M$5, 1, 0)</f>
        <v>1</v>
      </c>
      <c r="AG40" s="5">
        <f t="shared" si="4"/>
        <v>-5.1831456469999999</v>
      </c>
      <c r="AH40" s="6">
        <f t="shared" si="5"/>
        <v>-3.0432956529999999</v>
      </c>
      <c r="AI40" s="5">
        <f t="shared" si="6"/>
        <v>0.53277656820000008</v>
      </c>
      <c r="AJ40" s="6">
        <f t="shared" si="7"/>
        <v>0.58457356220000012</v>
      </c>
    </row>
    <row r="41" spans="1:36" x14ac:dyDescent="0.25">
      <c r="A41" s="6" t="s">
        <v>1227</v>
      </c>
      <c r="B41" s="7" t="s">
        <v>2765</v>
      </c>
      <c r="C41" s="7" t="s">
        <v>4231</v>
      </c>
      <c r="D41" s="5">
        <v>3.7485824134999901</v>
      </c>
      <c r="E41">
        <v>5.7980564134999897</v>
      </c>
      <c r="F41">
        <v>2.049474</v>
      </c>
      <c r="G41">
        <v>-2.4513509999999998</v>
      </c>
      <c r="H41" s="6">
        <v>-0.40187699999999998</v>
      </c>
      <c r="I41" s="5">
        <v>-7.1104201930000004</v>
      </c>
      <c r="J41" s="6">
        <v>-3.6498105249999999</v>
      </c>
      <c r="K41" s="5" t="s">
        <v>6667</v>
      </c>
      <c r="L41" s="6" t="e" vm="101">
        <v>#VALUE!</v>
      </c>
      <c r="M41" s="5">
        <v>-5.7407072130000003</v>
      </c>
      <c r="N41" s="6">
        <v>-2.4605091200000002</v>
      </c>
      <c r="O41" s="5" t="s">
        <v>6676</v>
      </c>
      <c r="P41" s="6" t="e" vm="102">
        <v>#VALUE!</v>
      </c>
      <c r="Q41" s="6">
        <f t="shared" si="0"/>
        <v>2.0908966880000004</v>
      </c>
      <c r="R41" s="7">
        <f t="shared" si="1"/>
        <v>4.1422688000000374E-2</v>
      </c>
      <c r="S41" s="41" t="s">
        <v>6595</v>
      </c>
      <c r="T41" s="7">
        <f t="shared" si="2"/>
        <v>3.4606096680000005</v>
      </c>
      <c r="U41" s="7">
        <f>ABS(T41-'MOF vs Ligand (Double)'!$F41)</f>
        <v>1.4111356680000005</v>
      </c>
      <c r="V41" s="7">
        <f t="shared" si="3"/>
        <v>3.2801980930000001</v>
      </c>
      <c r="W41" s="7">
        <f>ABS(V41-'MOF vs Ligand (Double)'!$F41)</f>
        <v>1.2307240930000001</v>
      </c>
      <c r="X41" s="42" t="s">
        <v>6595</v>
      </c>
      <c r="Y41" s="36" t="s">
        <v>6608</v>
      </c>
      <c r="Z41" s="36" t="s">
        <v>6609</v>
      </c>
      <c r="AA41" s="36" t="s">
        <v>6595</v>
      </c>
      <c r="AC41" s="5">
        <f>IF((-$D41) &gt; Hybrids!$M$7, 1, 0)</f>
        <v>0</v>
      </c>
      <c r="AD41">
        <f>IF((-$D41) &gt; Hybrids!$M$6, 1, 0)</f>
        <v>0</v>
      </c>
      <c r="AE41" s="6">
        <f>IF(($D41*-1) &gt; Hybrids!$M$5, 1, 0)</f>
        <v>1</v>
      </c>
      <c r="AG41" s="5">
        <f t="shared" si="4"/>
        <v>-5.7407072130000003</v>
      </c>
      <c r="AH41" s="6">
        <f t="shared" si="5"/>
        <v>-3.6498105249999999</v>
      </c>
      <c r="AI41" s="5">
        <f t="shared" si="6"/>
        <v>5.7349200499989372E-2</v>
      </c>
      <c r="AJ41" s="6">
        <f t="shared" si="7"/>
        <v>9.877188849999019E-2</v>
      </c>
    </row>
    <row r="42" spans="1:36" x14ac:dyDescent="0.25">
      <c r="A42" s="7" t="s">
        <v>667</v>
      </c>
      <c r="B42" s="7" t="s">
        <v>2225</v>
      </c>
      <c r="C42" s="7" t="s">
        <v>3711</v>
      </c>
      <c r="D42" s="5">
        <v>3.6347958968999898</v>
      </c>
      <c r="E42">
        <v>6.0435968968999996</v>
      </c>
      <c r="F42">
        <v>2.408801</v>
      </c>
      <c r="G42">
        <v>0.223994</v>
      </c>
      <c r="H42" s="6">
        <v>2.6327950000000002</v>
      </c>
      <c r="I42" s="5">
        <v>-7.3215806490000004</v>
      </c>
      <c r="J42" s="6">
        <v>-3.3453966039999998</v>
      </c>
      <c r="K42" s="5" t="s">
        <v>6677</v>
      </c>
      <c r="L42" s="6" t="e" vm="103">
        <v>#VALUE!</v>
      </c>
      <c r="M42" s="5">
        <v>-6.4667617609999999</v>
      </c>
      <c r="N42" s="6">
        <v>-1.95225461</v>
      </c>
      <c r="O42" s="5" t="s">
        <v>6678</v>
      </c>
      <c r="P42" s="6" t="e" vm="104">
        <v>#VALUE!</v>
      </c>
      <c r="Q42" s="6">
        <f>J42-I42</f>
        <v>3.9761840450000006</v>
      </c>
      <c r="R42" s="7">
        <f t="shared" si="1"/>
        <v>1.5673830450000006</v>
      </c>
      <c r="S42" s="41" t="s">
        <v>6595</v>
      </c>
      <c r="T42" s="7">
        <f t="shared" ref="T42" si="8">ABS(J42-I42)</f>
        <v>3.9761840450000006</v>
      </c>
      <c r="U42" s="7">
        <f>ABS(T42-'MOF vs Ligand (Double)'!$F42)</f>
        <v>1.5673830450000006</v>
      </c>
      <c r="V42" s="7">
        <f t="shared" ref="V42" si="9">ABS(N42-M42)</f>
        <v>4.5145071510000001</v>
      </c>
      <c r="W42" s="7">
        <f>ABS(V42-'MOF vs Ligand (Double)'!$F42)</f>
        <v>2.1057061510000001</v>
      </c>
      <c r="X42" s="42" t="s">
        <v>6595</v>
      </c>
      <c r="Y42" s="36" t="s">
        <v>6608</v>
      </c>
      <c r="Z42" s="36" t="s">
        <v>6632</v>
      </c>
      <c r="AA42" s="36" t="s">
        <v>6595</v>
      </c>
      <c r="AC42" s="5">
        <f>IF((-$D42) &gt; Hybrids!$M$7, 1, 0)</f>
        <v>0</v>
      </c>
      <c r="AD42">
        <f>IF((-$D42) &gt; Hybrids!$M$6, 1, 0)</f>
        <v>1</v>
      </c>
      <c r="AE42" s="6">
        <f>IF(($D42*-1) &gt; Hybrids!$M$5, 1, 0)</f>
        <v>1</v>
      </c>
      <c r="AG42" s="5">
        <f t="shared" si="4"/>
        <v>-6.4667617609999999</v>
      </c>
      <c r="AH42" s="6">
        <f t="shared" si="5"/>
        <v>-3.3453966039999998</v>
      </c>
      <c r="AI42" s="5">
        <f t="shared" si="6"/>
        <v>0.42316486410000032</v>
      </c>
      <c r="AJ42" s="6">
        <f t="shared" si="7"/>
        <v>0.28939929289999</v>
      </c>
    </row>
    <row r="43" spans="1:36" x14ac:dyDescent="0.25">
      <c r="A43" s="7" t="s">
        <v>5735</v>
      </c>
      <c r="B43" s="7" t="s">
        <v>6054</v>
      </c>
      <c r="C43" s="7" t="s">
        <v>6353</v>
      </c>
      <c r="D43" s="5">
        <v>3.4350389953999998</v>
      </c>
      <c r="E43">
        <v>5.6842349953999998</v>
      </c>
      <c r="F43">
        <v>2.249196</v>
      </c>
      <c r="G43">
        <v>-9.8180000000000003E-3</v>
      </c>
      <c r="H43" s="6">
        <v>2.2393779999999999</v>
      </c>
      <c r="I43" s="5">
        <v>-7.1871291270000004</v>
      </c>
      <c r="J43" s="6">
        <v>-2.440726433</v>
      </c>
      <c r="K43" s="5" t="s">
        <v>6718</v>
      </c>
      <c r="L43" s="6" t="e" vm="105">
        <v>#VALUE!</v>
      </c>
      <c r="M43" s="5">
        <v>-5.3892447829999997</v>
      </c>
      <c r="N43" s="6">
        <v>-1.873640878</v>
      </c>
      <c r="O43" s="5" t="s">
        <v>6719</v>
      </c>
      <c r="P43" s="6" t="e" vm="106">
        <v>#VALUE!</v>
      </c>
      <c r="Q43" s="6">
        <f t="shared" ref="Q43:Q46" si="10">J43-I43</f>
        <v>4.7464026940000004</v>
      </c>
      <c r="R43" s="7">
        <f t="shared" ref="R43:R46" si="11">ABS(Q43-$F43)</f>
        <v>2.4972066940000004</v>
      </c>
      <c r="S43" s="41" t="s">
        <v>6595</v>
      </c>
      <c r="T43" s="7">
        <f t="shared" ref="T43:T46" si="12">ABS(J43-I43)</f>
        <v>4.7464026940000004</v>
      </c>
      <c r="U43" s="7">
        <f>ABS(T43-'MOF vs Ligand (Double)'!$F43)</f>
        <v>2.4972066940000004</v>
      </c>
      <c r="V43" s="7">
        <f t="shared" ref="V43:V46" si="13">ABS(N43-M43)</f>
        <v>3.5156039049999999</v>
      </c>
      <c r="W43" s="7">
        <f>ABS(V43-'MOF vs Ligand (Double)'!$F43)</f>
        <v>1.2664079049999999</v>
      </c>
      <c r="X43" s="42" t="s">
        <v>6595</v>
      </c>
      <c r="Y43" s="36" t="s">
        <v>6608</v>
      </c>
      <c r="Z43" s="36" t="s">
        <v>6632</v>
      </c>
      <c r="AA43" s="36" t="s">
        <v>6595</v>
      </c>
      <c r="AC43" s="5">
        <f>IF((-$D43) &gt; Hybrids!$M$7, 1, 0)</f>
        <v>0</v>
      </c>
      <c r="AD43">
        <f>IF((-$D43) &gt; Hybrids!$M$6, 1, 0)</f>
        <v>1</v>
      </c>
      <c r="AE43" s="6">
        <f>IF(($D43*-1) &gt; Hybrids!$M$5, 1, 0)</f>
        <v>1</v>
      </c>
      <c r="AG43" s="5">
        <f t="shared" si="4"/>
        <v>-5.3892447829999997</v>
      </c>
      <c r="AH43" s="6">
        <f t="shared" si="5"/>
        <v>-2.440726433</v>
      </c>
      <c r="AI43" s="5">
        <f t="shared" si="6"/>
        <v>0.29499021240000012</v>
      </c>
      <c r="AJ43" s="6">
        <f t="shared" si="7"/>
        <v>0.99431256239999977</v>
      </c>
    </row>
    <row r="44" spans="1:36" x14ac:dyDescent="0.25">
      <c r="A44" s="7" t="s">
        <v>1335</v>
      </c>
      <c r="B44" s="7" t="s">
        <v>2312</v>
      </c>
      <c r="C44" s="7" t="s">
        <v>3795</v>
      </c>
      <c r="D44" s="5">
        <v>3.64464152879999</v>
      </c>
      <c r="E44">
        <v>6.1328875287999898</v>
      </c>
      <c r="F44">
        <v>2.4882460000000002</v>
      </c>
      <c r="G44">
        <v>-0.61800999999999995</v>
      </c>
      <c r="H44" s="6">
        <v>1.870236</v>
      </c>
      <c r="I44" s="5">
        <v>-6.0403047159999996</v>
      </c>
      <c r="J44" s="6">
        <v>-2.4159640599999999</v>
      </c>
      <c r="K44" s="5" t="s">
        <v>6720</v>
      </c>
      <c r="L44" s="6" t="e" vm="107">
        <v>#VALUE!</v>
      </c>
      <c r="M44" s="5">
        <v>-6.2212877310000003</v>
      </c>
      <c r="N44" s="6">
        <v>-0.68325101749999995</v>
      </c>
      <c r="O44" s="5" t="s">
        <v>6721</v>
      </c>
      <c r="P44" s="6" t="e" vm="108">
        <v>#VALUE!</v>
      </c>
      <c r="Q44" s="6">
        <f t="shared" si="10"/>
        <v>3.6243406559999998</v>
      </c>
      <c r="R44" s="7">
        <f t="shared" si="11"/>
        <v>1.1360946559999996</v>
      </c>
      <c r="S44" s="41" t="s">
        <v>6595</v>
      </c>
      <c r="T44" s="7">
        <f t="shared" si="12"/>
        <v>3.6243406559999998</v>
      </c>
      <c r="U44" s="7">
        <f>ABS(T44-'MOF vs Ligand (Double)'!$F44)</f>
        <v>1.1360946559999996</v>
      </c>
      <c r="V44" s="7">
        <f t="shared" si="13"/>
        <v>5.5380367135000004</v>
      </c>
      <c r="W44" s="7">
        <f>ABS(V44-'MOF vs Ligand (Double)'!$F44)</f>
        <v>3.0497907135000002</v>
      </c>
      <c r="X44" s="42" t="s">
        <v>6595</v>
      </c>
      <c r="Y44" s="36" t="s">
        <v>6608</v>
      </c>
      <c r="Z44" s="36" t="s">
        <v>6632</v>
      </c>
      <c r="AA44" s="36" t="s">
        <v>6595</v>
      </c>
      <c r="AC44" s="5">
        <f>IF((-$D44) &gt; Hybrids!$M$7, 1, 0)</f>
        <v>0</v>
      </c>
      <c r="AD44">
        <f>IF((-$D44) &gt; Hybrids!$M$6, 1, 0)</f>
        <v>1</v>
      </c>
      <c r="AE44" s="6">
        <f>IF(($D44*-1) &gt; Hybrids!$M$5, 1, 0)</f>
        <v>1</v>
      </c>
      <c r="AG44" s="5">
        <f t="shared" si="4"/>
        <v>-6.0403047159999996</v>
      </c>
      <c r="AH44" s="6">
        <f t="shared" si="5"/>
        <v>-2.4159640599999999</v>
      </c>
      <c r="AI44" s="5">
        <f t="shared" si="6"/>
        <v>9.2582812799990144E-2</v>
      </c>
      <c r="AJ44" s="6">
        <f t="shared" si="7"/>
        <v>1.2286774687999902</v>
      </c>
    </row>
    <row r="45" spans="1:36" x14ac:dyDescent="0.25">
      <c r="A45" s="7" t="s">
        <v>570</v>
      </c>
      <c r="B45" s="7" t="s">
        <v>2938</v>
      </c>
      <c r="C45" s="7" t="s">
        <v>4395</v>
      </c>
      <c r="D45" s="5">
        <v>3.3665767771999899</v>
      </c>
      <c r="E45">
        <v>5.8501127771999997</v>
      </c>
      <c r="F45">
        <v>2.483536</v>
      </c>
      <c r="G45">
        <v>-0.100522</v>
      </c>
      <c r="H45" s="6">
        <v>2.3830140000000002</v>
      </c>
      <c r="I45" s="5">
        <v>-6.8815723269999998</v>
      </c>
      <c r="J45" s="6">
        <v>-2.0040923249999998</v>
      </c>
      <c r="K45" s="5" t="s">
        <v>6587</v>
      </c>
      <c r="L45" s="6" t="e" vm="109">
        <v>#VALUE!</v>
      </c>
      <c r="M45" s="5">
        <v>-6.5668997090000003</v>
      </c>
      <c r="N45" s="6">
        <v>-2.535694216</v>
      </c>
      <c r="O45" s="5" t="s">
        <v>6722</v>
      </c>
      <c r="P45" s="6" t="e" vm="110">
        <v>#VALUE!</v>
      </c>
      <c r="Q45" s="6">
        <f t="shared" si="10"/>
        <v>4.8774800020000004</v>
      </c>
      <c r="R45" s="7">
        <f t="shared" si="11"/>
        <v>2.3939440020000005</v>
      </c>
      <c r="S45" s="41" t="s">
        <v>6595</v>
      </c>
      <c r="T45" s="7">
        <f t="shared" si="12"/>
        <v>4.8774800020000004</v>
      </c>
      <c r="U45" s="7">
        <f>ABS(T45-'MOF vs Ligand (Double)'!$F45)</f>
        <v>2.3939440020000005</v>
      </c>
      <c r="V45" s="7">
        <f t="shared" si="13"/>
        <v>4.0312054929999999</v>
      </c>
      <c r="W45" s="7">
        <f>ABS(V45-'MOF vs Ligand (Double)'!$F45)</f>
        <v>1.5476694929999999</v>
      </c>
      <c r="X45" s="42" t="s">
        <v>6595</v>
      </c>
      <c r="Y45" s="36" t="s">
        <v>6608</v>
      </c>
      <c r="Z45" s="36" t="s">
        <v>6632</v>
      </c>
      <c r="AA45" s="36" t="s">
        <v>6595</v>
      </c>
      <c r="AC45" s="5">
        <f>IF((-$D45) &gt; Hybrids!$M$7, 1, 0)</f>
        <v>1</v>
      </c>
      <c r="AD45">
        <f>IF((-$D45) &gt; Hybrids!$M$6, 1, 0)</f>
        <v>1</v>
      </c>
      <c r="AE45" s="6">
        <f>IF(($D45*-1) &gt; Hybrids!$M$5, 1, 0)</f>
        <v>1</v>
      </c>
      <c r="AG45" s="5">
        <f t="shared" si="4"/>
        <v>-6.5668997090000003</v>
      </c>
      <c r="AH45" s="6">
        <f t="shared" si="5"/>
        <v>-2.535694216</v>
      </c>
      <c r="AI45" s="5">
        <f t="shared" si="6"/>
        <v>0.71678693180000064</v>
      </c>
      <c r="AJ45" s="6">
        <f t="shared" si="7"/>
        <v>0.83088256119998993</v>
      </c>
    </row>
    <row r="46" spans="1:36" x14ac:dyDescent="0.25">
      <c r="A46" s="7" t="s">
        <v>54</v>
      </c>
      <c r="B46" s="7" t="s">
        <v>1922</v>
      </c>
      <c r="C46" s="7" t="s">
        <v>3411</v>
      </c>
      <c r="D46" s="5">
        <v>3.7641869885000001</v>
      </c>
      <c r="E46">
        <v>6.2509299885000003</v>
      </c>
      <c r="F46">
        <v>2.4867430000000001</v>
      </c>
      <c r="G46">
        <v>-2.1236999999999999E-2</v>
      </c>
      <c r="H46" s="6">
        <v>2.465506</v>
      </c>
      <c r="I46" s="5">
        <v>-7.1664212520000001</v>
      </c>
      <c r="J46" s="6">
        <v>-1.809857359</v>
      </c>
      <c r="K46" s="5" t="s">
        <v>6723</v>
      </c>
      <c r="L46" s="6" t="e" vm="111">
        <v>#VALUE!</v>
      </c>
      <c r="M46" s="5">
        <v>-7.3013897910000001</v>
      </c>
      <c r="N46" s="6">
        <v>-2.483856501</v>
      </c>
      <c r="O46" s="5" t="s">
        <v>6724</v>
      </c>
      <c r="P46" s="6" t="e" vm="112">
        <v>#VALUE!</v>
      </c>
      <c r="Q46" s="6">
        <f t="shared" si="10"/>
        <v>5.3565638930000006</v>
      </c>
      <c r="R46" s="7">
        <f t="shared" si="11"/>
        <v>2.8698208930000004</v>
      </c>
      <c r="S46" s="41" t="s">
        <v>6595</v>
      </c>
      <c r="T46" s="7">
        <f t="shared" si="12"/>
        <v>5.3565638930000006</v>
      </c>
      <c r="U46" s="7">
        <f>ABS(T46-'MOF vs Ligand (Double)'!$F46)</f>
        <v>2.8698208930000004</v>
      </c>
      <c r="V46" s="7">
        <f t="shared" si="13"/>
        <v>4.8175332900000001</v>
      </c>
      <c r="W46" s="7">
        <f>ABS(V46-'MOF vs Ligand (Double)'!$F46)</f>
        <v>2.3307902899999999</v>
      </c>
      <c r="X46" s="42" t="s">
        <v>6595</v>
      </c>
      <c r="Y46" s="36" t="s">
        <v>6645</v>
      </c>
      <c r="Z46" s="36" t="s">
        <v>6632</v>
      </c>
      <c r="AA46" s="36" t="s">
        <v>6595</v>
      </c>
      <c r="AC46" s="5">
        <f>IF((-$D46) &gt; Hybrids!$M$7, 1, 0)</f>
        <v>0</v>
      </c>
      <c r="AD46">
        <f>IF((-$D46) &gt; Hybrids!$M$6, 1, 0)</f>
        <v>0</v>
      </c>
      <c r="AE46" s="6">
        <f>IF(($D46*-1) &gt; Hybrids!$M$5, 1, 0)</f>
        <v>1</v>
      </c>
      <c r="AG46" s="5">
        <f t="shared" si="4"/>
        <v>-7.1664212520000001</v>
      </c>
      <c r="AH46" s="6">
        <f t="shared" si="5"/>
        <v>-2.483856501</v>
      </c>
      <c r="AI46" s="5">
        <f t="shared" si="6"/>
        <v>0.91549126349999987</v>
      </c>
      <c r="AJ46" s="6">
        <f t="shared" si="7"/>
        <v>1.2803304875000001</v>
      </c>
    </row>
    <row r="47" spans="1:36" s="12" customFormat="1" x14ac:dyDescent="0.25">
      <c r="L47" s="25"/>
      <c r="P47" s="25"/>
    </row>
    <row r="48" spans="1:36" x14ac:dyDescent="0.25">
      <c r="F48">
        <f>MIN(F3:F42)</f>
        <v>1.965665</v>
      </c>
      <c r="AI48">
        <f>AVERAGE(AI3:AI46)</f>
        <v>0.40373011129318132</v>
      </c>
      <c r="AJ48">
        <f>AVERAGE(AJ3:AJ46)</f>
        <v>0.72233382460454332</v>
      </c>
    </row>
  </sheetData>
  <autoFilter ref="AC1:AE43" xr:uid="{FEDEECAB-B72E-40CC-B262-920C7211FB37}"/>
  <mergeCells count="15">
    <mergeCell ref="A1:A2"/>
    <mergeCell ref="B1:B2"/>
    <mergeCell ref="C1:C2"/>
    <mergeCell ref="D1:H1"/>
    <mergeCell ref="Q1:Q2"/>
    <mergeCell ref="U1:U2"/>
    <mergeCell ref="T1:T2"/>
    <mergeCell ref="I1:L1"/>
    <mergeCell ref="M1:P1"/>
    <mergeCell ref="R1:R2"/>
    <mergeCell ref="W1:W2"/>
    <mergeCell ref="V1:V2"/>
    <mergeCell ref="Y1:Y2"/>
    <mergeCell ref="Z1:Z2"/>
    <mergeCell ref="AA1:AA2"/>
  </mergeCells>
  <phoneticPr fontId="19" type="noConversion"/>
  <conditionalFormatting sqref="J43 N43">
    <cfRule type="top10" dxfId="239" priority="8" bottom="1" rank="1"/>
  </conditionalFormatting>
  <conditionalFormatting sqref="J44 N44">
    <cfRule type="top10" dxfId="238" priority="7" bottom="1" rank="1"/>
  </conditionalFormatting>
  <conditionalFormatting sqref="J45 N45">
    <cfRule type="top10" dxfId="237" priority="6" bottom="1" rank="1"/>
  </conditionalFormatting>
  <conditionalFormatting sqref="J46 N46">
    <cfRule type="top10" dxfId="236" priority="5" bottom="1" rank="1"/>
  </conditionalFormatting>
  <conditionalFormatting sqref="M3 I3">
    <cfRule type="top10" dxfId="235" priority="118" rank="1"/>
  </conditionalFormatting>
  <conditionalFormatting sqref="M4 I4">
    <cfRule type="top10" dxfId="234" priority="32" rank="1"/>
  </conditionalFormatting>
  <conditionalFormatting sqref="M5 I5">
    <cfRule type="top10" dxfId="233" priority="116" rank="1"/>
  </conditionalFormatting>
  <conditionalFormatting sqref="M6 I6">
    <cfRule type="top10" dxfId="232" priority="114" rank="1"/>
  </conditionalFormatting>
  <conditionalFormatting sqref="M7 I7">
    <cfRule type="top10" dxfId="231" priority="34" rank="1"/>
  </conditionalFormatting>
  <conditionalFormatting sqref="M8 I8">
    <cfRule type="top10" dxfId="230" priority="112" rank="1"/>
  </conditionalFormatting>
  <conditionalFormatting sqref="M9 I9">
    <cfRule type="top10" dxfId="229" priority="36" rank="1"/>
  </conditionalFormatting>
  <conditionalFormatting sqref="M10 I10">
    <cfRule type="top10" dxfId="228" priority="110" rank="1"/>
  </conditionalFormatting>
  <conditionalFormatting sqref="M11 I11">
    <cfRule type="top10" dxfId="227" priority="38" rank="1"/>
  </conditionalFormatting>
  <conditionalFormatting sqref="M12 I12">
    <cfRule type="top10" dxfId="226" priority="40" rank="1"/>
  </conditionalFormatting>
  <conditionalFormatting sqref="M13 I13">
    <cfRule type="top10" dxfId="225" priority="106" rank="1"/>
  </conditionalFormatting>
  <conditionalFormatting sqref="M14 I14">
    <cfRule type="top10" dxfId="224" priority="42" rank="1"/>
  </conditionalFormatting>
  <conditionalFormatting sqref="M15 I15">
    <cfRule type="top10" dxfId="223" priority="44" rank="1"/>
  </conditionalFormatting>
  <conditionalFormatting sqref="M16 I16">
    <cfRule type="top10" dxfId="222" priority="102" rank="1"/>
  </conditionalFormatting>
  <conditionalFormatting sqref="M17 I17">
    <cfRule type="top10" dxfId="221" priority="46" rank="1"/>
  </conditionalFormatting>
  <conditionalFormatting sqref="M18 I18">
    <cfRule type="top10" dxfId="220" priority="48" rank="1"/>
  </conditionalFormatting>
  <conditionalFormatting sqref="M19 I19">
    <cfRule type="top10" dxfId="219" priority="98" rank="1"/>
  </conditionalFormatting>
  <conditionalFormatting sqref="M20 I20">
    <cfRule type="top10" dxfId="218" priority="50" rank="1"/>
  </conditionalFormatting>
  <conditionalFormatting sqref="M21 I21">
    <cfRule type="top10" dxfId="217" priority="52" rank="1"/>
  </conditionalFormatting>
  <conditionalFormatting sqref="M22 I22">
    <cfRule type="top10" dxfId="216" priority="94" rank="1"/>
  </conditionalFormatting>
  <conditionalFormatting sqref="M23 I23">
    <cfRule type="top10" dxfId="215" priority="54" rank="1"/>
  </conditionalFormatting>
  <conditionalFormatting sqref="M24 I24">
    <cfRule type="top10" dxfId="214" priority="92" rank="1"/>
  </conditionalFormatting>
  <conditionalFormatting sqref="M25 I25">
    <cfRule type="top10" dxfId="213" priority="56" rank="1"/>
  </conditionalFormatting>
  <conditionalFormatting sqref="M26 I26">
    <cfRule type="top10" dxfId="212" priority="88" rank="1"/>
  </conditionalFormatting>
  <conditionalFormatting sqref="M27 I27">
    <cfRule type="top10" dxfId="211" priority="30" rank="1"/>
  </conditionalFormatting>
  <conditionalFormatting sqref="M28 I28">
    <cfRule type="top10" dxfId="210" priority="86" rank="1"/>
  </conditionalFormatting>
  <conditionalFormatting sqref="M29 I29">
    <cfRule type="top10" dxfId="209" priority="28" rank="1"/>
  </conditionalFormatting>
  <conditionalFormatting sqref="M30 I30">
    <cfRule type="top10" dxfId="208" priority="84" rank="1"/>
  </conditionalFormatting>
  <conditionalFormatting sqref="M31 I31">
    <cfRule type="top10" dxfId="207" priority="76" rank="1"/>
  </conditionalFormatting>
  <conditionalFormatting sqref="M32 I32">
    <cfRule type="top10" dxfId="206" priority="82" rank="1"/>
  </conditionalFormatting>
  <conditionalFormatting sqref="M33 I33">
    <cfRule type="top10" dxfId="205" priority="78" rank="1"/>
  </conditionalFormatting>
  <conditionalFormatting sqref="M34 I34">
    <cfRule type="top10" dxfId="204" priority="80" rank="1"/>
  </conditionalFormatting>
  <conditionalFormatting sqref="M35 I35">
    <cfRule type="top10" dxfId="203" priority="74" rank="1"/>
  </conditionalFormatting>
  <conditionalFormatting sqref="M36 I36">
    <cfRule type="top10" dxfId="202" priority="72" rank="1"/>
  </conditionalFormatting>
  <conditionalFormatting sqref="M37 I37">
    <cfRule type="top10" dxfId="201" priority="70" rank="1"/>
  </conditionalFormatting>
  <conditionalFormatting sqref="M38 I38">
    <cfRule type="top10" dxfId="200" priority="68" rank="1"/>
  </conditionalFormatting>
  <conditionalFormatting sqref="M39 I39">
    <cfRule type="top10" dxfId="199" priority="66" rank="1"/>
  </conditionalFormatting>
  <conditionalFormatting sqref="M40 I40">
    <cfRule type="top10" dxfId="198" priority="62" rank="1"/>
  </conditionalFormatting>
  <conditionalFormatting sqref="M41 I41">
    <cfRule type="top10" dxfId="197" priority="60" rank="1"/>
  </conditionalFormatting>
  <conditionalFormatting sqref="M42 I42">
    <cfRule type="top10" dxfId="196" priority="10" rank="1"/>
  </conditionalFormatting>
  <conditionalFormatting sqref="M43 I43">
    <cfRule type="top10" dxfId="195" priority="4" rank="1"/>
  </conditionalFormatting>
  <conditionalFormatting sqref="M44 I44">
    <cfRule type="top10" dxfId="194" priority="3" rank="1"/>
  </conditionalFormatting>
  <conditionalFormatting sqref="M45 I45">
    <cfRule type="top10" dxfId="193" priority="2" rank="1"/>
  </conditionalFormatting>
  <conditionalFormatting sqref="M46 I46">
    <cfRule type="top10" dxfId="192" priority="1" rank="1"/>
  </conditionalFormatting>
  <conditionalFormatting sqref="N3 J3">
    <cfRule type="top10" dxfId="191" priority="117" bottom="1" rank="1"/>
  </conditionalFormatting>
  <conditionalFormatting sqref="N4 J4">
    <cfRule type="top10" dxfId="190" priority="31" bottom="1" rank="1"/>
  </conditionalFormatting>
  <conditionalFormatting sqref="N5 J5">
    <cfRule type="top10" dxfId="189" priority="115" bottom="1" rank="1"/>
  </conditionalFormatting>
  <conditionalFormatting sqref="N6 J6">
    <cfRule type="top10" dxfId="188" priority="113" bottom="1" rank="1"/>
  </conditionalFormatting>
  <conditionalFormatting sqref="N7 J7">
    <cfRule type="top10" dxfId="187" priority="33" bottom="1" rank="1"/>
  </conditionalFormatting>
  <conditionalFormatting sqref="N8 J8">
    <cfRule type="top10" dxfId="186" priority="111" bottom="1" rank="1"/>
  </conditionalFormatting>
  <conditionalFormatting sqref="N9 J9">
    <cfRule type="top10" dxfId="185" priority="35" bottom="1" rank="1"/>
  </conditionalFormatting>
  <conditionalFormatting sqref="N10 J10">
    <cfRule type="top10" dxfId="184" priority="109" bottom="1" rank="1"/>
  </conditionalFormatting>
  <conditionalFormatting sqref="N11 J11">
    <cfRule type="top10" dxfId="183" priority="37" bottom="1" rank="1"/>
  </conditionalFormatting>
  <conditionalFormatting sqref="N12 J12">
    <cfRule type="top10" dxfId="182" priority="39" bottom="1" rank="1"/>
  </conditionalFormatting>
  <conditionalFormatting sqref="N13 J13">
    <cfRule type="top10" dxfId="181" priority="105" bottom="1" rank="1"/>
  </conditionalFormatting>
  <conditionalFormatting sqref="N14 J14">
    <cfRule type="top10" dxfId="180" priority="41" bottom="1" rank="1"/>
  </conditionalFormatting>
  <conditionalFormatting sqref="N15 J15">
    <cfRule type="top10" dxfId="179" priority="43" bottom="1" rank="1"/>
  </conditionalFormatting>
  <conditionalFormatting sqref="N16 J16">
    <cfRule type="top10" dxfId="178" priority="101" bottom="1" rank="1"/>
  </conditionalFormatting>
  <conditionalFormatting sqref="N17 J17">
    <cfRule type="top10" dxfId="177" priority="45" bottom="1" rank="1"/>
  </conditionalFormatting>
  <conditionalFormatting sqref="N18 J18">
    <cfRule type="top10" dxfId="176" priority="47" bottom="1" rank="1"/>
  </conditionalFormatting>
  <conditionalFormatting sqref="N19 J19">
    <cfRule type="top10" dxfId="175" priority="97" bottom="1" rank="1"/>
  </conditionalFormatting>
  <conditionalFormatting sqref="N20 J20">
    <cfRule type="top10" dxfId="174" priority="49" bottom="1" rank="1"/>
  </conditionalFormatting>
  <conditionalFormatting sqref="N21 J21">
    <cfRule type="top10" dxfId="173" priority="51" bottom="1" rank="1"/>
  </conditionalFormatting>
  <conditionalFormatting sqref="N22 J22">
    <cfRule type="top10" dxfId="172" priority="93" bottom="1" rank="1"/>
  </conditionalFormatting>
  <conditionalFormatting sqref="N23 J23">
    <cfRule type="top10" dxfId="171" priority="53" bottom="1" rank="1"/>
  </conditionalFormatting>
  <conditionalFormatting sqref="N24 J24">
    <cfRule type="top10" dxfId="170" priority="91" bottom="1" rank="1"/>
  </conditionalFormatting>
  <conditionalFormatting sqref="N25 J25">
    <cfRule type="top10" dxfId="169" priority="55" bottom="1" rank="1"/>
  </conditionalFormatting>
  <conditionalFormatting sqref="N26 J26">
    <cfRule type="top10" dxfId="168" priority="87" bottom="1" rank="1"/>
  </conditionalFormatting>
  <conditionalFormatting sqref="N27 J27">
    <cfRule type="top10" dxfId="167" priority="29" bottom="1" rank="1"/>
  </conditionalFormatting>
  <conditionalFormatting sqref="N28 J28">
    <cfRule type="top10" dxfId="166" priority="85" bottom="1" rank="1"/>
  </conditionalFormatting>
  <conditionalFormatting sqref="N29 J29">
    <cfRule type="top10" dxfId="165" priority="27" bottom="1" rank="1"/>
  </conditionalFormatting>
  <conditionalFormatting sqref="N30 J30">
    <cfRule type="top10" dxfId="164" priority="83" bottom="1" rank="1"/>
  </conditionalFormatting>
  <conditionalFormatting sqref="N31 J31">
    <cfRule type="top10" dxfId="163" priority="75" bottom="1" rank="1"/>
  </conditionalFormatting>
  <conditionalFormatting sqref="N32 J32">
    <cfRule type="top10" dxfId="162" priority="81" bottom="1" rank="1"/>
  </conditionalFormatting>
  <conditionalFormatting sqref="N33 J33">
    <cfRule type="top10" dxfId="161" priority="77" bottom="1" rank="1"/>
  </conditionalFormatting>
  <conditionalFormatting sqref="N34 J34">
    <cfRule type="top10" dxfId="160" priority="79" bottom="1" rank="1"/>
  </conditionalFormatting>
  <conditionalFormatting sqref="N35 J35">
    <cfRule type="top10" dxfId="159" priority="73" bottom="1" rank="1"/>
  </conditionalFormatting>
  <conditionalFormatting sqref="N36 J36">
    <cfRule type="top10" dxfId="158" priority="71" bottom="1" rank="1"/>
  </conditionalFormatting>
  <conditionalFormatting sqref="N37 J37">
    <cfRule type="top10" dxfId="157" priority="69" bottom="1" rank="1"/>
  </conditionalFormatting>
  <conditionalFormatting sqref="N38 J38">
    <cfRule type="top10" dxfId="156" priority="67" bottom="1" rank="1"/>
  </conditionalFormatting>
  <conditionalFormatting sqref="N39 J39">
    <cfRule type="top10" dxfId="155" priority="65" bottom="1" rank="1"/>
  </conditionalFormatting>
  <conditionalFormatting sqref="N40 J40">
    <cfRule type="top10" dxfId="154" priority="61" bottom="1" rank="1"/>
  </conditionalFormatting>
  <conditionalFormatting sqref="N41 J41">
    <cfRule type="top10" dxfId="153" priority="59" bottom="1" rank="1"/>
  </conditionalFormatting>
  <conditionalFormatting sqref="N42 J42">
    <cfRule type="top10" dxfId="152" priority="9" bottom="1" rank="1"/>
  </conditionalFormatting>
  <conditionalFormatting sqref="R3:R46">
    <cfRule type="cellIs" dxfId="151" priority="15" operator="greaterThan">
      <formula>1</formula>
    </cfRule>
    <cfRule type="cellIs" dxfId="150" priority="16" operator="greaterThan">
      <formula>0.5</formula>
    </cfRule>
    <cfRule type="cellIs" dxfId="149" priority="17" operator="greaterThan">
      <formula>0.3</formula>
    </cfRule>
    <cfRule type="cellIs" dxfId="148" priority="18" operator="greaterThan">
      <formula>0.2</formula>
    </cfRule>
  </conditionalFormatting>
  <conditionalFormatting sqref="U3:U46 W3:W46">
    <cfRule type="cellIs" dxfId="147" priority="276" operator="greaterThan">
      <formula>1</formula>
    </cfRule>
    <cfRule type="cellIs" dxfId="146" priority="277" operator="greaterThan">
      <formula>0.5</formula>
    </cfRule>
    <cfRule type="cellIs" dxfId="145" priority="278" operator="greaterThan">
      <formula>0.3</formula>
    </cfRule>
    <cfRule type="cellIs" dxfId="144" priority="279" operator="greaterThan">
      <formula>0.2</formula>
    </cfRule>
  </conditionalFormatting>
  <pageMargins left="0.7" right="0.7" top="0.75" bottom="0.75" header="0.3" footer="0.3"/>
  <pageSetup paperSize="9"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4C280-21A5-4A1D-8969-BFF7183EBAE1}">
  <sheetPr>
    <tabColor theme="3"/>
  </sheetPr>
  <dimension ref="A1:AW46"/>
  <sheetViews>
    <sheetView zoomScale="70" zoomScaleNormal="70" workbookViewId="0">
      <selection activeCell="A3" sqref="A3:T24"/>
    </sheetView>
  </sheetViews>
  <sheetFormatPr defaultRowHeight="15" x14ac:dyDescent="0.25"/>
  <cols>
    <col min="1" max="1" width="16.42578125" customWidth="1"/>
    <col min="2" max="2" width="40.7109375" customWidth="1"/>
    <col min="3" max="3" width="39" customWidth="1"/>
    <col min="4" max="10" width="11" customWidth="1"/>
    <col min="11" max="11" width="9.140625" customWidth="1"/>
    <col min="13" max="14" width="11" customWidth="1"/>
    <col min="17" max="18" width="11" customWidth="1"/>
    <col min="21" max="22" width="11" customWidth="1"/>
    <col min="23" max="23" width="9.140625" style="12"/>
    <col min="24" max="24" width="13.42578125" customWidth="1"/>
    <col min="26" max="26" width="13.42578125" customWidth="1"/>
    <col min="28" max="28" width="13.42578125" customWidth="1"/>
    <col min="30" max="30" width="9.140625" style="12"/>
    <col min="31" max="31" width="16.42578125" customWidth="1"/>
    <col min="32" max="32" width="34" customWidth="1"/>
    <col min="33" max="33" width="16.42578125" customWidth="1"/>
    <col min="34" max="34" width="9.140625" style="12"/>
    <col min="35" max="37" width="12.5703125" customWidth="1"/>
    <col min="38" max="38" width="9.140625" style="12"/>
    <col min="39" max="40" width="12.5703125" customWidth="1"/>
    <col min="41" max="42" width="15.28515625" customWidth="1"/>
  </cols>
  <sheetData>
    <row r="1" spans="1:49" ht="15" customHeight="1" x14ac:dyDescent="0.25">
      <c r="A1" s="55" t="s">
        <v>5978</v>
      </c>
      <c r="B1" s="65" t="s">
        <v>5987</v>
      </c>
      <c r="C1" s="65" t="s">
        <v>5994</v>
      </c>
      <c r="D1" s="59" t="s">
        <v>5979</v>
      </c>
      <c r="E1" s="60"/>
      <c r="F1" s="60"/>
      <c r="G1" s="60"/>
      <c r="H1" s="67"/>
      <c r="I1" s="59" t="s">
        <v>5980</v>
      </c>
      <c r="J1" s="60"/>
      <c r="K1" s="60"/>
      <c r="L1" s="67"/>
      <c r="M1" s="59" t="s">
        <v>5981</v>
      </c>
      <c r="N1" s="60"/>
      <c r="O1" s="60"/>
      <c r="P1" s="67"/>
      <c r="Q1" s="59" t="s">
        <v>5982</v>
      </c>
      <c r="R1" s="60"/>
      <c r="S1" s="60"/>
      <c r="T1" s="67"/>
      <c r="U1" s="65" t="s">
        <v>3</v>
      </c>
      <c r="V1" s="65" t="s">
        <v>5986</v>
      </c>
      <c r="X1" s="65" t="s">
        <v>5988</v>
      </c>
      <c r="Y1" s="65" t="s">
        <v>5986</v>
      </c>
      <c r="Z1" s="65" t="s">
        <v>5989</v>
      </c>
      <c r="AA1" s="65" t="s">
        <v>5986</v>
      </c>
      <c r="AB1" s="65" t="s">
        <v>5990</v>
      </c>
      <c r="AC1" s="65" t="s">
        <v>5986</v>
      </c>
      <c r="AD1" s="16"/>
      <c r="AE1" s="63" t="s">
        <v>6606</v>
      </c>
      <c r="AF1" s="63" t="s">
        <v>6605</v>
      </c>
      <c r="AG1" s="63" t="s">
        <v>6610</v>
      </c>
      <c r="AI1" s="65" t="s">
        <v>6600</v>
      </c>
      <c r="AJ1" s="65" t="s">
        <v>6599</v>
      </c>
      <c r="AK1" s="65" t="s">
        <v>6598</v>
      </c>
      <c r="AM1" s="65" t="s">
        <v>4</v>
      </c>
      <c r="AN1" s="65" t="s">
        <v>5</v>
      </c>
      <c r="AO1" s="57" t="s">
        <v>6601</v>
      </c>
      <c r="AP1" s="55"/>
    </row>
    <row r="2" spans="1:49" x14ac:dyDescent="0.25">
      <c r="A2" s="56"/>
      <c r="B2" s="66"/>
      <c r="C2" s="66"/>
      <c r="D2" s="8" t="s">
        <v>1</v>
      </c>
      <c r="E2" s="9" t="s">
        <v>2</v>
      </c>
      <c r="F2" s="9" t="s">
        <v>3</v>
      </c>
      <c r="G2" s="9" t="s">
        <v>4</v>
      </c>
      <c r="H2" s="10" t="s">
        <v>5</v>
      </c>
      <c r="I2" s="8" t="s">
        <v>4</v>
      </c>
      <c r="J2" s="10" t="s">
        <v>5</v>
      </c>
      <c r="K2" s="20" t="s">
        <v>6583</v>
      </c>
      <c r="L2" s="21" t="s">
        <v>6584</v>
      </c>
      <c r="M2" s="9" t="s">
        <v>4</v>
      </c>
      <c r="N2" s="10" t="s">
        <v>5</v>
      </c>
      <c r="O2" s="20" t="s">
        <v>6583</v>
      </c>
      <c r="P2" s="21" t="s">
        <v>6584</v>
      </c>
      <c r="Q2" s="8" t="s">
        <v>4</v>
      </c>
      <c r="R2" s="10" t="s">
        <v>5</v>
      </c>
      <c r="S2" s="20" t="s">
        <v>6583</v>
      </c>
      <c r="T2" s="21" t="s">
        <v>6584</v>
      </c>
      <c r="U2" s="66"/>
      <c r="V2" s="66"/>
      <c r="X2" s="66"/>
      <c r="Y2" s="66"/>
      <c r="Z2" s="66"/>
      <c r="AA2" s="66"/>
      <c r="AB2" s="66"/>
      <c r="AC2" s="66"/>
      <c r="AD2" s="16"/>
      <c r="AE2" s="63"/>
      <c r="AF2" s="63"/>
      <c r="AG2" s="63"/>
      <c r="AI2" s="66"/>
      <c r="AJ2" s="66"/>
      <c r="AK2" s="66"/>
      <c r="AM2" s="66"/>
      <c r="AN2" s="66"/>
      <c r="AO2" s="8" t="s">
        <v>6604</v>
      </c>
      <c r="AP2" s="10" t="s">
        <v>6603</v>
      </c>
    </row>
    <row r="3" spans="1:49" ht="15" customHeight="1" x14ac:dyDescent="0.25">
      <c r="A3" s="6" t="s">
        <v>233</v>
      </c>
      <c r="B3" s="11" t="s">
        <v>2762</v>
      </c>
      <c r="C3" s="11" t="s">
        <v>4229</v>
      </c>
      <c r="D3" s="17">
        <v>3.37514880409999</v>
      </c>
      <c r="E3" s="15">
        <v>5.6757228040999896</v>
      </c>
      <c r="F3" s="15">
        <v>2.3005739999999899</v>
      </c>
      <c r="G3" s="15">
        <v>-4.3873699999999998</v>
      </c>
      <c r="H3" s="14">
        <v>-2.0867960000000001</v>
      </c>
      <c r="I3" s="17">
        <v>-6.732290592</v>
      </c>
      <c r="J3" s="14">
        <v>-2.7023096120000001</v>
      </c>
      <c r="K3" s="17" t="s">
        <v>6725</v>
      </c>
      <c r="L3" s="14" t="e" vm="113">
        <v>#VALUE!</v>
      </c>
      <c r="M3" s="17">
        <v>-6.2390567739999998</v>
      </c>
      <c r="N3" s="14">
        <v>-2.8146110559999999</v>
      </c>
      <c r="O3" s="17" t="s">
        <v>6726</v>
      </c>
      <c r="P3" s="14" t="e" vm="114">
        <v>#VALUE!</v>
      </c>
      <c r="Q3" s="17">
        <v>-6.7694885749999996</v>
      </c>
      <c r="R3" s="14">
        <v>-0.36215650929999998</v>
      </c>
      <c r="S3" s="17" t="s">
        <v>6727</v>
      </c>
      <c r="T3" s="14" t="e" vm="115">
        <v>#VALUE!</v>
      </c>
      <c r="U3" s="6">
        <f t="shared" ref="U3:U24" si="0">MIN(J3,N3,R3)-MAX(I3,M3,Q3)</f>
        <v>3.4244457179999999</v>
      </c>
      <c r="V3" s="7">
        <f t="shared" ref="V3:V22" si="1">ABS(U3-$F3)</f>
        <v>1.12387171800001</v>
      </c>
      <c r="X3" s="7">
        <f t="shared" ref="X3:X22" si="2">ABS(J3-I3)</f>
        <v>4.0299809799999995</v>
      </c>
      <c r="Y3" s="7">
        <f>ABS(X3-'MOF vs Ligand (Triple)'!$F3)</f>
        <v>1.7294069800000096</v>
      </c>
      <c r="Z3" s="7">
        <f t="shared" ref="Z3:Z22" si="3">ABS(N3-M3)</f>
        <v>3.4244457179999999</v>
      </c>
      <c r="AA3" s="7">
        <f>ABS(Z3-'MOF vs Ligand (Triple)'!$F3)</f>
        <v>1.12387171800001</v>
      </c>
      <c r="AB3" s="11">
        <f t="shared" ref="AB3:AB19" si="4">ABS(R3-Q3)</f>
        <v>6.4073320656999995</v>
      </c>
      <c r="AC3" s="11">
        <f>ABS(AB3-'MOF vs Ligand (Triple)'!$F3)</f>
        <v>4.10675806570001</v>
      </c>
      <c r="AE3" s="37" t="s">
        <v>6608</v>
      </c>
      <c r="AF3" s="37" t="s">
        <v>6638</v>
      </c>
      <c r="AG3" s="37" t="s">
        <v>6595</v>
      </c>
      <c r="AI3" s="7">
        <f>IF((-$D3) &gt; Hybrids!$M$7, 1, 0)</f>
        <v>1</v>
      </c>
      <c r="AJ3" s="7">
        <f>IF((-$D3) &gt; Hybrids!$M$6, 1, 0)</f>
        <v>1</v>
      </c>
      <c r="AK3" s="7">
        <f>IF(($D3*-1) &gt; Hybrids!$M$5, 1, 0)</f>
        <v>1</v>
      </c>
      <c r="AM3" s="7">
        <f t="shared" ref="AM3:AM24" si="5">MAX(I3,M3,Q3)</f>
        <v>-6.2390567739999998</v>
      </c>
      <c r="AN3" s="7">
        <f t="shared" ref="AN3:AN24" si="6">MIN(J3,N3,R3)</f>
        <v>-2.8146110559999999</v>
      </c>
      <c r="AO3" s="5">
        <f t="shared" ref="AO3:AO24" si="7">ABS(AM3-(E3*-1))</f>
        <v>0.56333396990001017</v>
      </c>
      <c r="AP3" s="6">
        <f t="shared" ref="AP3:AP24" si="8">ABS(AN3-(D3*-1))</f>
        <v>0.56053774809999002</v>
      </c>
      <c r="AV3" s="13">
        <v>5.5</v>
      </c>
      <c r="AW3" s="13">
        <v>5.5</v>
      </c>
    </row>
    <row r="4" spans="1:49" ht="15" customHeight="1" x14ac:dyDescent="0.25">
      <c r="A4" s="6" t="s">
        <v>93</v>
      </c>
      <c r="B4" s="7" t="s">
        <v>2677</v>
      </c>
      <c r="C4" t="s">
        <v>4147</v>
      </c>
      <c r="D4" s="5">
        <v>3.6752458452000001</v>
      </c>
      <c r="E4">
        <v>5.8257868451999997</v>
      </c>
      <c r="F4">
        <v>2.1505409999999898</v>
      </c>
      <c r="G4">
        <v>-4.6375599999999997</v>
      </c>
      <c r="H4" s="6">
        <v>-2.4870190000000001</v>
      </c>
      <c r="I4" s="5">
        <v>-6.5261098219999996</v>
      </c>
      <c r="J4" s="6">
        <v>-2.9588314699999998</v>
      </c>
      <c r="K4" s="5" t="s">
        <v>6728</v>
      </c>
      <c r="L4" s="6" t="e" vm="116">
        <v>#VALUE!</v>
      </c>
      <c r="M4" s="5">
        <v>-6.8900350719999999</v>
      </c>
      <c r="N4" s="6">
        <v>-3.0970381659999999</v>
      </c>
      <c r="O4" s="5" t="s">
        <v>6729</v>
      </c>
      <c r="P4" s="6" t="e" vm="117">
        <v>#VALUE!</v>
      </c>
      <c r="Q4" s="5">
        <v>-6.3565283839999998</v>
      </c>
      <c r="R4" s="6">
        <v>-3.0943442370000001</v>
      </c>
      <c r="S4" s="5" t="s">
        <v>6730</v>
      </c>
      <c r="T4" s="6" t="e" vm="118">
        <v>#VALUE!</v>
      </c>
      <c r="U4" s="6">
        <f t="shared" si="0"/>
        <v>3.2594902179999998</v>
      </c>
      <c r="V4" s="7">
        <f t="shared" si="1"/>
        <v>1.10894921800001</v>
      </c>
      <c r="X4" s="7">
        <f t="shared" si="2"/>
        <v>3.5672783519999998</v>
      </c>
      <c r="Y4" s="7">
        <f>ABS(X4-'MOF vs Ligand (Triple)'!$F4)</f>
        <v>1.4167373520000099</v>
      </c>
      <c r="Z4" s="7">
        <f t="shared" si="3"/>
        <v>3.7929969059999999</v>
      </c>
      <c r="AA4" s="7">
        <f>ABS(Z4-'MOF vs Ligand (Triple)'!$F4)</f>
        <v>1.6424559060000101</v>
      </c>
      <c r="AB4" s="7">
        <f t="shared" si="4"/>
        <v>3.2621841469999997</v>
      </c>
      <c r="AC4" s="7">
        <f>ABS(AB4-'MOF vs Ligand (Triple)'!$F4)</f>
        <v>1.1116431470000099</v>
      </c>
      <c r="AE4" s="36" t="s">
        <v>6608</v>
      </c>
      <c r="AF4" s="36" t="s">
        <v>6638</v>
      </c>
      <c r="AG4" s="36" t="s">
        <v>6646</v>
      </c>
      <c r="AI4" s="7">
        <f>IF((-$D4) &gt; Hybrids!$M$7, 1, 0)</f>
        <v>0</v>
      </c>
      <c r="AJ4" s="7">
        <f>IF((-$D4) &gt; Hybrids!$M$6, 1, 0)</f>
        <v>0</v>
      </c>
      <c r="AK4" s="7">
        <f>IF(($D4*-1) &gt; Hybrids!$M$5, 1, 0)</f>
        <v>1</v>
      </c>
      <c r="AM4" s="7">
        <f t="shared" si="5"/>
        <v>-6.3565283839999998</v>
      </c>
      <c r="AN4" s="7">
        <f t="shared" si="6"/>
        <v>-3.0970381659999999</v>
      </c>
      <c r="AO4" s="5">
        <f t="shared" si="7"/>
        <v>0.53074153880000008</v>
      </c>
      <c r="AP4" s="6">
        <f t="shared" si="8"/>
        <v>0.57820767920000016</v>
      </c>
    </row>
    <row r="5" spans="1:49" ht="15" customHeight="1" x14ac:dyDescent="0.25">
      <c r="A5" s="6" t="s">
        <v>1252</v>
      </c>
      <c r="B5" s="7" t="s">
        <v>1622</v>
      </c>
      <c r="C5" t="s">
        <v>3112</v>
      </c>
      <c r="D5" s="5">
        <v>3.546948209</v>
      </c>
      <c r="E5">
        <v>5.9018092089999996</v>
      </c>
      <c r="F5">
        <v>2.3548610000000001</v>
      </c>
      <c r="G5">
        <v>-2.9391E-2</v>
      </c>
      <c r="H5" s="6">
        <v>2.3254700000000001</v>
      </c>
      <c r="I5" s="5">
        <v>-7.2884643770000004</v>
      </c>
      <c r="J5" s="6">
        <v>-2.4436380529999999</v>
      </c>
      <c r="K5" s="5" t="s">
        <v>6731</v>
      </c>
      <c r="L5" s="6" t="e" vm="119">
        <v>#VALUE!</v>
      </c>
      <c r="M5" s="5">
        <v>-7.8135627430000003</v>
      </c>
      <c r="N5" s="6">
        <v>-1.48895333</v>
      </c>
      <c r="O5" s="5" t="s">
        <v>6732</v>
      </c>
      <c r="P5" s="6" t="e" vm="120">
        <v>#VALUE!</v>
      </c>
      <c r="Q5" s="5">
        <v>-7.1658498130000003</v>
      </c>
      <c r="R5" s="6">
        <v>-2.519857182</v>
      </c>
      <c r="S5" s="5" t="s">
        <v>6681</v>
      </c>
      <c r="T5" s="6" t="e" vm="121">
        <v>#VALUE!</v>
      </c>
      <c r="U5" s="6">
        <f t="shared" si="0"/>
        <v>4.6459926310000004</v>
      </c>
      <c r="V5" s="7">
        <f t="shared" si="1"/>
        <v>2.2911316310000003</v>
      </c>
      <c r="X5" s="7">
        <f t="shared" si="2"/>
        <v>4.8448263240000005</v>
      </c>
      <c r="Y5" s="7">
        <f>ABS(X5-'MOF vs Ligand (Triple)'!$F5)</f>
        <v>2.4899653240000004</v>
      </c>
      <c r="Z5" s="7">
        <f t="shared" si="3"/>
        <v>6.3246094130000001</v>
      </c>
      <c r="AA5" s="7">
        <f>ABS(Z5-'MOF vs Ligand (Triple)'!$F5)</f>
        <v>3.969748413</v>
      </c>
      <c r="AB5" s="7">
        <f t="shared" si="4"/>
        <v>4.6459926310000004</v>
      </c>
      <c r="AC5" s="7">
        <f>ABS(AB5-'MOF vs Ligand (Triple)'!$F5)</f>
        <v>2.2911316310000003</v>
      </c>
      <c r="AE5" s="36" t="s">
        <v>6607</v>
      </c>
      <c r="AF5" s="36" t="s">
        <v>6647</v>
      </c>
      <c r="AG5" s="36" t="s">
        <v>6595</v>
      </c>
      <c r="AI5" s="7">
        <f>IF((-$D5) &gt; Hybrids!$M$7, 1, 0)</f>
        <v>0</v>
      </c>
      <c r="AJ5" s="7">
        <f>IF((-$D5) &gt; Hybrids!$M$6, 1, 0)</f>
        <v>1</v>
      </c>
      <c r="AK5" s="7">
        <f>IF(($D5*-1) &gt; Hybrids!$M$5, 1, 0)</f>
        <v>1</v>
      </c>
      <c r="AM5" s="7">
        <f t="shared" si="5"/>
        <v>-7.1658498130000003</v>
      </c>
      <c r="AN5" s="7">
        <f t="shared" si="6"/>
        <v>-2.519857182</v>
      </c>
      <c r="AO5" s="5">
        <f t="shared" si="7"/>
        <v>1.2640406040000007</v>
      </c>
      <c r="AP5" s="6">
        <f t="shared" si="8"/>
        <v>1.027091027</v>
      </c>
    </row>
    <row r="6" spans="1:49" ht="15" customHeight="1" x14ac:dyDescent="0.25">
      <c r="A6" s="6" t="s">
        <v>249</v>
      </c>
      <c r="B6" s="7" t="s">
        <v>1603</v>
      </c>
      <c r="C6" t="s">
        <v>3093</v>
      </c>
      <c r="D6" s="5">
        <v>3.5886632312</v>
      </c>
      <c r="E6">
        <v>5.9829882312000002</v>
      </c>
      <c r="F6">
        <v>2.3943249999999998</v>
      </c>
      <c r="G6">
        <v>-2.5558939999999999</v>
      </c>
      <c r="H6" s="6">
        <v>-0.16156899999999999</v>
      </c>
      <c r="I6" s="5">
        <v>-6.076060494</v>
      </c>
      <c r="J6" s="6">
        <v>-1.2123766709999999</v>
      </c>
      <c r="K6" s="5" t="s">
        <v>6733</v>
      </c>
      <c r="L6" s="6" t="e" vm="122">
        <v>#VALUE!</v>
      </c>
      <c r="M6" s="5">
        <v>-7.210503718</v>
      </c>
      <c r="N6" s="6">
        <v>-2.5511775019999998</v>
      </c>
      <c r="O6" s="5" t="s">
        <v>6669</v>
      </c>
      <c r="P6" s="6" t="e" vm="123">
        <v>#VALUE!</v>
      </c>
      <c r="Q6" s="5">
        <v>-6.7946319080000004</v>
      </c>
      <c r="R6" s="6">
        <v>-1.9337508590000001</v>
      </c>
      <c r="S6" s="5" t="s">
        <v>6587</v>
      </c>
      <c r="T6" s="6" t="e" vm="124">
        <v>#VALUE!</v>
      </c>
      <c r="U6" s="6">
        <f t="shared" si="0"/>
        <v>3.5248829920000002</v>
      </c>
      <c r="V6" s="7">
        <f t="shared" si="1"/>
        <v>1.1305579920000004</v>
      </c>
      <c r="X6" s="7">
        <f t="shared" si="2"/>
        <v>4.8636838230000006</v>
      </c>
      <c r="Y6" s="7">
        <f>ABS(X6-'MOF vs Ligand (Triple)'!$F6)</f>
        <v>2.4693588230000008</v>
      </c>
      <c r="Z6" s="7">
        <f t="shared" si="3"/>
        <v>4.6593262160000002</v>
      </c>
      <c r="AA6" s="7">
        <f>ABS(Z6-'MOF vs Ligand (Triple)'!$F6)</f>
        <v>2.2650012160000004</v>
      </c>
      <c r="AB6" s="7">
        <f t="shared" si="4"/>
        <v>4.8608810490000005</v>
      </c>
      <c r="AC6" s="7">
        <f>ABS(AB6-'MOF vs Ligand (Triple)'!$F6)</f>
        <v>2.4665560490000007</v>
      </c>
      <c r="AE6" s="36" t="s">
        <v>6608</v>
      </c>
      <c r="AF6" s="36" t="s">
        <v>6638</v>
      </c>
      <c r="AG6" s="36" t="s">
        <v>6635</v>
      </c>
      <c r="AI6" s="7">
        <f>IF((-$D6) &gt; Hybrids!$M$7, 1, 0)</f>
        <v>0</v>
      </c>
      <c r="AJ6" s="7">
        <f>IF((-$D6) &gt; Hybrids!$M$6, 1, 0)</f>
        <v>1</v>
      </c>
      <c r="AK6" s="7">
        <f>IF(($D6*-1) &gt; Hybrids!$M$5, 1, 0)</f>
        <v>1</v>
      </c>
      <c r="AM6" s="7">
        <f t="shared" si="5"/>
        <v>-6.076060494</v>
      </c>
      <c r="AN6" s="7">
        <f t="shared" si="6"/>
        <v>-2.5511775019999998</v>
      </c>
      <c r="AO6" s="5">
        <f t="shared" si="7"/>
        <v>9.3072262799999805E-2</v>
      </c>
      <c r="AP6" s="6">
        <f t="shared" si="8"/>
        <v>1.0374857292000002</v>
      </c>
    </row>
    <row r="7" spans="1:49" ht="15" customHeight="1" x14ac:dyDescent="0.25">
      <c r="A7" s="6" t="s">
        <v>1455</v>
      </c>
      <c r="B7" s="7" t="s">
        <v>2287</v>
      </c>
      <c r="C7" t="s">
        <v>3771</v>
      </c>
      <c r="D7" s="5">
        <v>3.7250714993999998</v>
      </c>
      <c r="E7">
        <v>6.0285584993999999</v>
      </c>
      <c r="F7">
        <v>2.3034870000000001</v>
      </c>
      <c r="G7">
        <v>-4.0583400000000003</v>
      </c>
      <c r="H7" s="6">
        <v>-1.754853</v>
      </c>
      <c r="I7" s="5">
        <v>-7.3107505120000003</v>
      </c>
      <c r="J7" s="6">
        <v>-2.8085973360000001</v>
      </c>
      <c r="K7" s="5" t="s">
        <v>6734</v>
      </c>
      <c r="L7" s="6" t="e" vm="125">
        <v>#VALUE!</v>
      </c>
      <c r="M7" s="5">
        <v>-7.3988338109000003</v>
      </c>
      <c r="N7" s="6">
        <v>-2.2263006089999999</v>
      </c>
      <c r="O7" s="5" t="s">
        <v>6735</v>
      </c>
      <c r="P7" s="6" t="e" vm="126">
        <v>#VALUE!</v>
      </c>
      <c r="Q7" s="5">
        <v>-6.1246600530000004</v>
      </c>
      <c r="R7" s="6">
        <v>-2.7413579690000001</v>
      </c>
      <c r="S7" s="5" t="s">
        <v>6736</v>
      </c>
      <c r="T7" s="6" t="e" vm="127">
        <v>#VALUE!</v>
      </c>
      <c r="U7" s="6">
        <f t="shared" si="0"/>
        <v>3.3160627170000003</v>
      </c>
      <c r="V7" s="7">
        <f t="shared" si="1"/>
        <v>1.0125757170000003</v>
      </c>
      <c r="X7" s="7">
        <f t="shared" si="2"/>
        <v>4.5021531760000002</v>
      </c>
      <c r="Y7" s="7">
        <f>ABS(X7-'MOF vs Ligand (Triple)'!$F7)</f>
        <v>2.1986661760000001</v>
      </c>
      <c r="Z7" s="7">
        <f t="shared" si="3"/>
        <v>5.1725332019000003</v>
      </c>
      <c r="AA7" s="7">
        <f>ABS(Z7-'MOF vs Ligand (Triple)'!$F7)</f>
        <v>2.8690462019000003</v>
      </c>
      <c r="AB7" s="7">
        <f t="shared" si="4"/>
        <v>3.3833020840000003</v>
      </c>
      <c r="AC7" s="7">
        <f>ABS(AB7-'MOF vs Ligand (Triple)'!$F7)</f>
        <v>1.0798150840000003</v>
      </c>
      <c r="AE7" s="36" t="s">
        <v>6608</v>
      </c>
      <c r="AF7" s="36" t="s">
        <v>6638</v>
      </c>
      <c r="AG7" s="36" t="s">
        <v>6644</v>
      </c>
      <c r="AI7" s="7">
        <f>IF((-$D7) &gt; Hybrids!$M$7, 1, 0)</f>
        <v>0</v>
      </c>
      <c r="AJ7" s="7">
        <f>IF((-$D7) &gt; Hybrids!$M$6, 1, 0)</f>
        <v>0</v>
      </c>
      <c r="AK7" s="7">
        <f>IF(($D7*-1) &gt; Hybrids!$M$5, 1, 0)</f>
        <v>1</v>
      </c>
      <c r="AM7" s="7">
        <f t="shared" si="5"/>
        <v>-6.1246600530000004</v>
      </c>
      <c r="AN7" s="7">
        <f t="shared" si="6"/>
        <v>-2.8085973360000001</v>
      </c>
      <c r="AO7" s="5">
        <f t="shared" si="7"/>
        <v>9.61015536000005E-2</v>
      </c>
      <c r="AP7" s="6">
        <f t="shared" si="8"/>
        <v>0.91647416339999976</v>
      </c>
    </row>
    <row r="8" spans="1:49" ht="15" customHeight="1" x14ac:dyDescent="0.25">
      <c r="A8" s="6" t="s">
        <v>513</v>
      </c>
      <c r="B8" s="7" t="s">
        <v>2385</v>
      </c>
      <c r="C8" t="s">
        <v>3866</v>
      </c>
      <c r="D8" s="5">
        <v>3.3297713635999902</v>
      </c>
      <c r="E8">
        <v>5.7003083635999996</v>
      </c>
      <c r="F8">
        <v>2.3705370000000001</v>
      </c>
      <c r="G8">
        <v>-2.3049210000000002</v>
      </c>
      <c r="H8" s="6">
        <v>6.5615999999999994E-2</v>
      </c>
      <c r="I8" s="5">
        <v>-6.8334625740000003</v>
      </c>
      <c r="J8" s="6">
        <v>-1.9553839209999999</v>
      </c>
      <c r="K8" s="5" t="s">
        <v>6737</v>
      </c>
      <c r="L8" s="6" t="e" vm="128">
        <v>#VALUE!</v>
      </c>
      <c r="M8" s="5">
        <v>-7.2122996710000002</v>
      </c>
      <c r="N8" s="6">
        <v>-2.5249185019999998</v>
      </c>
      <c r="O8" s="5" t="s">
        <v>6669</v>
      </c>
      <c r="P8" s="6" t="e" vm="123">
        <v>#VALUE!</v>
      </c>
      <c r="Q8" s="5">
        <v>-5.9499900830000003</v>
      </c>
      <c r="R8" s="6">
        <v>-0.75748371400000003</v>
      </c>
      <c r="S8" s="5" t="s">
        <v>6587</v>
      </c>
      <c r="T8" s="6" t="e" vm="124">
        <v>#VALUE!</v>
      </c>
      <c r="U8" s="6">
        <f t="shared" si="0"/>
        <v>3.4250715810000005</v>
      </c>
      <c r="V8" s="7">
        <f t="shared" si="1"/>
        <v>1.0545345810000004</v>
      </c>
      <c r="X8" s="7">
        <f t="shared" si="2"/>
        <v>4.8780786530000002</v>
      </c>
      <c r="Y8" s="7">
        <f>ABS(X8-'MOF vs Ligand (Triple)'!$F8)</f>
        <v>2.5075416530000001</v>
      </c>
      <c r="Z8" s="7">
        <f t="shared" si="3"/>
        <v>4.687381169</v>
      </c>
      <c r="AA8" s="7">
        <f>ABS(Z8-'MOF vs Ligand (Triple)'!$F8)</f>
        <v>2.3168441689999999</v>
      </c>
      <c r="AB8" s="7">
        <f t="shared" si="4"/>
        <v>5.1925063690000002</v>
      </c>
      <c r="AC8" s="7">
        <f>ABS(AB8-'MOF vs Ligand (Triple)'!$F8)</f>
        <v>2.8219693690000001</v>
      </c>
      <c r="AE8" s="36" t="s">
        <v>6608</v>
      </c>
      <c r="AF8" s="36" t="s">
        <v>6638</v>
      </c>
      <c r="AG8" s="36" t="s">
        <v>6595</v>
      </c>
      <c r="AI8" s="7">
        <f>IF((-$D8) &gt; Hybrids!$M$7, 1, 0)</f>
        <v>1</v>
      </c>
      <c r="AJ8" s="7">
        <f>IF((-$D8) &gt; Hybrids!$M$6, 1, 0)</f>
        <v>1</v>
      </c>
      <c r="AK8" s="7">
        <f>IF(($D8*-1) &gt; Hybrids!$M$5, 1, 0)</f>
        <v>1</v>
      </c>
      <c r="AM8" s="7">
        <f t="shared" si="5"/>
        <v>-5.9499900830000003</v>
      </c>
      <c r="AN8" s="7">
        <f t="shared" si="6"/>
        <v>-2.5249185019999998</v>
      </c>
      <c r="AO8" s="5">
        <f t="shared" si="7"/>
        <v>0.24968171940000072</v>
      </c>
      <c r="AP8" s="6">
        <f t="shared" si="8"/>
        <v>0.80485286159999037</v>
      </c>
    </row>
    <row r="9" spans="1:49" ht="15" customHeight="1" x14ac:dyDescent="0.25">
      <c r="A9" s="6" t="s">
        <v>1302</v>
      </c>
      <c r="B9" s="7" t="s">
        <v>2264</v>
      </c>
      <c r="C9" t="s">
        <v>3748</v>
      </c>
      <c r="D9" s="5">
        <v>3.6020399451999898</v>
      </c>
      <c r="E9">
        <v>5.7678559452</v>
      </c>
      <c r="F9">
        <v>2.165816</v>
      </c>
      <c r="G9">
        <v>-4.0155320000000003</v>
      </c>
      <c r="H9" s="6">
        <v>-1.8497159999999999</v>
      </c>
      <c r="I9" s="5">
        <v>-7.3143968397999997</v>
      </c>
      <c r="J9" s="6">
        <v>-2.8549655600000001</v>
      </c>
      <c r="K9" s="5" t="s">
        <v>6738</v>
      </c>
      <c r="L9" s="6" t="e" vm="129">
        <v>#VALUE!</v>
      </c>
      <c r="M9" s="5">
        <v>-6.8044007996999998</v>
      </c>
      <c r="N9" s="6">
        <v>-2.9219328130000002</v>
      </c>
      <c r="O9" s="5" t="s">
        <v>6739</v>
      </c>
      <c r="P9" s="6" t="e" vm="130">
        <v>#VALUE!</v>
      </c>
      <c r="Q9" s="5">
        <v>-6.2648803920000002</v>
      </c>
      <c r="R9" s="6">
        <v>-2.7507186909999999</v>
      </c>
      <c r="S9" s="5" t="s">
        <v>6740</v>
      </c>
      <c r="T9" s="6" t="e" vm="131">
        <v>#VALUE!</v>
      </c>
      <c r="U9" s="6">
        <f t="shared" si="0"/>
        <v>3.3429475790000001</v>
      </c>
      <c r="V9" s="7">
        <f t="shared" si="1"/>
        <v>1.1771315790000001</v>
      </c>
      <c r="X9" s="7">
        <f t="shared" si="2"/>
        <v>4.4594312797999995</v>
      </c>
      <c r="Y9" s="7">
        <f>ABS(X9-'MOF vs Ligand (Triple)'!$F9)</f>
        <v>2.2936152797999996</v>
      </c>
      <c r="Z9" s="7">
        <f t="shared" si="3"/>
        <v>3.8824679866999996</v>
      </c>
      <c r="AA9" s="7">
        <f>ABS(Z9-'MOF vs Ligand (Triple)'!$F9)</f>
        <v>1.7166519866999996</v>
      </c>
      <c r="AB9" s="7">
        <f t="shared" si="4"/>
        <v>3.5141617010000004</v>
      </c>
      <c r="AC9" s="7">
        <f>ABS(AB9-'MOF vs Ligand (Triple)'!$F9)</f>
        <v>1.3483457010000004</v>
      </c>
      <c r="AE9" s="36" t="s">
        <v>6608</v>
      </c>
      <c r="AF9" s="36" t="s">
        <v>6638</v>
      </c>
      <c r="AG9" s="36" t="s">
        <v>6635</v>
      </c>
      <c r="AI9" s="7">
        <f>IF((-$D9) &gt; Hybrids!$M$7, 1, 0)</f>
        <v>0</v>
      </c>
      <c r="AJ9" s="7">
        <f>IF((-$D9) &gt; Hybrids!$M$6, 1, 0)</f>
        <v>1</v>
      </c>
      <c r="AK9" s="7">
        <f>IF(($D9*-1) &gt; Hybrids!$M$5, 1, 0)</f>
        <v>1</v>
      </c>
      <c r="AM9" s="7">
        <f t="shared" si="5"/>
        <v>-6.2648803920000002</v>
      </c>
      <c r="AN9" s="7">
        <f t="shared" si="6"/>
        <v>-2.9219328130000002</v>
      </c>
      <c r="AO9" s="5">
        <f t="shared" si="7"/>
        <v>0.49702444680000024</v>
      </c>
      <c r="AP9" s="6">
        <f t="shared" si="8"/>
        <v>0.68010713219998964</v>
      </c>
    </row>
    <row r="10" spans="1:49" ht="15" customHeight="1" x14ac:dyDescent="0.25">
      <c r="A10" s="6" t="s">
        <v>759</v>
      </c>
      <c r="B10" s="7" t="s">
        <v>2468</v>
      </c>
      <c r="C10" t="s">
        <v>3947</v>
      </c>
      <c r="D10" s="5">
        <v>3.6817213013999899</v>
      </c>
      <c r="E10">
        <v>5.7942533013999897</v>
      </c>
      <c r="F10">
        <v>2.1125319999999999</v>
      </c>
      <c r="G10">
        <v>-4.4043359999999998</v>
      </c>
      <c r="H10" s="6">
        <v>-2.291804</v>
      </c>
      <c r="I10" s="5">
        <v>-7.1293593270000004</v>
      </c>
      <c r="J10" s="6">
        <v>-3.1071335950000001</v>
      </c>
      <c r="K10" s="5" t="s">
        <v>6741</v>
      </c>
      <c r="L10" s="6" t="e" vm="132">
        <v>#VALUE!</v>
      </c>
      <c r="M10" s="5">
        <v>-6.5785189769999999</v>
      </c>
      <c r="N10" s="6">
        <v>-2.9786957919999999</v>
      </c>
      <c r="O10" s="5" t="s">
        <v>6742</v>
      </c>
      <c r="P10" s="6" t="e" vm="133">
        <v>#VALUE!</v>
      </c>
      <c r="Q10" s="5">
        <v>-6.1988383259999997</v>
      </c>
      <c r="R10" s="6">
        <v>-2.417787224</v>
      </c>
      <c r="S10" s="5" t="s">
        <v>6743</v>
      </c>
      <c r="T10" s="6" t="e" vm="134">
        <v>#VALUE!</v>
      </c>
      <c r="U10" s="6">
        <f t="shared" si="0"/>
        <v>3.0917047309999997</v>
      </c>
      <c r="V10" s="7">
        <f t="shared" si="1"/>
        <v>0.9791727309999998</v>
      </c>
      <c r="X10" s="7">
        <f t="shared" si="2"/>
        <v>4.0222257320000008</v>
      </c>
      <c r="Y10" s="7">
        <f>ABS(X10-'MOF vs Ligand (Triple)'!$F10)</f>
        <v>1.9096937320000009</v>
      </c>
      <c r="Z10" s="7">
        <f t="shared" si="3"/>
        <v>3.599823185</v>
      </c>
      <c r="AA10" s="7">
        <f>ABS(Z10-'MOF vs Ligand (Triple)'!$F10)</f>
        <v>1.4872911850000001</v>
      </c>
      <c r="AB10" s="7">
        <f t="shared" si="4"/>
        <v>3.7810511019999997</v>
      </c>
      <c r="AC10" s="7">
        <f>ABS(AB10-'MOF vs Ligand (Triple)'!$F10)</f>
        <v>1.6685191019999999</v>
      </c>
      <c r="AE10" s="36" t="s">
        <v>6608</v>
      </c>
      <c r="AF10" s="36" t="s">
        <v>6638</v>
      </c>
      <c r="AG10" s="36" t="s">
        <v>6595</v>
      </c>
      <c r="AI10" s="7">
        <f>IF((-$D10) &gt; Hybrids!$M$7, 1, 0)</f>
        <v>0</v>
      </c>
      <c r="AJ10" s="7">
        <f>IF((-$D10) &gt; Hybrids!$M$6, 1, 0)</f>
        <v>0</v>
      </c>
      <c r="AK10" s="7">
        <f>IF(($D10*-1) &gt; Hybrids!$M$5, 1, 0)</f>
        <v>1</v>
      </c>
      <c r="AM10" s="7">
        <f t="shared" si="5"/>
        <v>-6.1988383259999997</v>
      </c>
      <c r="AN10" s="7">
        <f t="shared" si="6"/>
        <v>-3.1071335950000001</v>
      </c>
      <c r="AO10" s="5">
        <f t="shared" si="7"/>
        <v>0.40458502460001</v>
      </c>
      <c r="AP10" s="6">
        <f t="shared" si="8"/>
        <v>0.57458770639998979</v>
      </c>
    </row>
    <row r="11" spans="1:49" ht="15" customHeight="1" x14ac:dyDescent="0.25">
      <c r="A11" s="6" t="s">
        <v>4865</v>
      </c>
      <c r="B11" s="7" t="s">
        <v>5631</v>
      </c>
      <c r="C11" t="s">
        <v>5632</v>
      </c>
      <c r="D11" s="5">
        <v>3.7394836419000002</v>
      </c>
      <c r="E11">
        <v>5.9074016418999999</v>
      </c>
      <c r="F11">
        <v>2.1679179999999998</v>
      </c>
      <c r="G11">
        <v>-2.8526889999999998</v>
      </c>
      <c r="H11" s="6">
        <v>-0.68477100000000002</v>
      </c>
      <c r="I11" s="5">
        <v>-6.1906476953</v>
      </c>
      <c r="J11" s="6">
        <v>-2.2671449190000001</v>
      </c>
      <c r="K11" s="5" t="s">
        <v>6744</v>
      </c>
      <c r="L11" s="6" t="e" vm="135">
        <v>#VALUE!</v>
      </c>
      <c r="M11" s="5">
        <v>-6.1299662755000002</v>
      </c>
      <c r="N11" s="6">
        <v>-2.7913997321999999</v>
      </c>
      <c r="O11" s="5" t="s">
        <v>6697</v>
      </c>
      <c r="P11" s="6" t="e" vm="136">
        <v>#VALUE!</v>
      </c>
      <c r="Q11" s="5">
        <v>-6.7509031889999997</v>
      </c>
      <c r="R11" s="6">
        <v>-2.5640212822000001</v>
      </c>
      <c r="S11" s="5" t="s">
        <v>6745</v>
      </c>
      <c r="T11" s="6" t="e" vm="137">
        <v>#VALUE!</v>
      </c>
      <c r="U11" s="6">
        <f t="shared" si="0"/>
        <v>3.3385665433000002</v>
      </c>
      <c r="V11" s="7">
        <f t="shared" si="1"/>
        <v>1.1706485433000005</v>
      </c>
      <c r="X11" s="7">
        <f t="shared" si="2"/>
        <v>3.9235027762999999</v>
      </c>
      <c r="Y11" s="7">
        <f>ABS(X11-'MOF vs Ligand (Triple)'!$F11)</f>
        <v>1.7555847763000001</v>
      </c>
      <c r="Z11" s="7">
        <f t="shared" si="3"/>
        <v>3.3385665433000002</v>
      </c>
      <c r="AA11" s="7">
        <f>ABS(Z11-'MOF vs Ligand (Triple)'!$F11)</f>
        <v>1.1706485433000005</v>
      </c>
      <c r="AB11" s="7">
        <f t="shared" si="4"/>
        <v>4.1868819068000001</v>
      </c>
      <c r="AC11" s="7">
        <f>ABS(AB11-'MOF vs Ligand (Triple)'!$F11)</f>
        <v>2.0189639068000003</v>
      </c>
      <c r="AE11" s="36" t="s">
        <v>6608</v>
      </c>
      <c r="AF11" s="36" t="s">
        <v>6638</v>
      </c>
      <c r="AG11" s="36" t="s">
        <v>6595</v>
      </c>
      <c r="AI11" s="7">
        <f>IF((-$D11) &gt; Hybrids!$M$7, 1, 0)</f>
        <v>0</v>
      </c>
      <c r="AJ11" s="7">
        <f>IF((-$D11) &gt; Hybrids!$M$6, 1, 0)</f>
        <v>0</v>
      </c>
      <c r="AK11" s="7">
        <f>IF(($D11*-1) &gt; Hybrids!$M$5, 1, 0)</f>
        <v>1</v>
      </c>
      <c r="AM11" s="7">
        <f t="shared" si="5"/>
        <v>-6.1299662755000002</v>
      </c>
      <c r="AN11" s="7">
        <f t="shared" si="6"/>
        <v>-2.7913997321999999</v>
      </c>
      <c r="AO11" s="5">
        <f t="shared" si="7"/>
        <v>0.22256463360000023</v>
      </c>
      <c r="AP11" s="6">
        <f t="shared" si="8"/>
        <v>0.94808390970000023</v>
      </c>
    </row>
    <row r="12" spans="1:49" ht="15" customHeight="1" x14ac:dyDescent="0.25">
      <c r="A12" s="6" t="s">
        <v>1266</v>
      </c>
      <c r="B12" s="7" t="s">
        <v>1757</v>
      </c>
      <c r="C12" t="s">
        <v>3246</v>
      </c>
      <c r="D12" s="5">
        <v>3.3532240364999999</v>
      </c>
      <c r="E12">
        <v>5.7311320365</v>
      </c>
      <c r="F12">
        <v>2.3779080000000001</v>
      </c>
      <c r="G12">
        <v>-3.8105880000000001</v>
      </c>
      <c r="H12" s="6">
        <v>-1.43268</v>
      </c>
      <c r="I12" s="5">
        <v>-6.876266105</v>
      </c>
      <c r="J12" s="6">
        <v>-1.898131137</v>
      </c>
      <c r="K12" s="5" t="s">
        <v>6746</v>
      </c>
      <c r="L12" s="6" t="e" vm="138">
        <v>#VALUE!</v>
      </c>
      <c r="M12" s="5">
        <v>-6.230430761</v>
      </c>
      <c r="N12" s="6">
        <v>-2.4837476550000002</v>
      </c>
      <c r="O12" s="5" t="s">
        <v>6747</v>
      </c>
      <c r="P12" s="6" t="e" vm="139">
        <v>#VALUE!</v>
      </c>
      <c r="Q12" s="5">
        <v>-6.7783322799999999</v>
      </c>
      <c r="R12" s="6">
        <v>-2.5666335760000001</v>
      </c>
      <c r="S12" s="5" t="s">
        <v>6745</v>
      </c>
      <c r="T12" s="6" t="e" vm="137">
        <v>#VALUE!</v>
      </c>
      <c r="U12" s="6">
        <f t="shared" si="0"/>
        <v>3.663797185</v>
      </c>
      <c r="V12" s="7">
        <f t="shared" si="1"/>
        <v>1.2858891849999998</v>
      </c>
      <c r="X12" s="7">
        <f t="shared" si="2"/>
        <v>4.978134968</v>
      </c>
      <c r="Y12" s="7">
        <f>ABS(X12-'MOF vs Ligand (Triple)'!$F12)</f>
        <v>2.6002269679999999</v>
      </c>
      <c r="Z12" s="7">
        <f t="shared" si="3"/>
        <v>3.7466831059999999</v>
      </c>
      <c r="AA12" s="7">
        <f>ABS(Z12-'MOF vs Ligand (Triple)'!$F12)</f>
        <v>1.3687751059999997</v>
      </c>
      <c r="AB12" s="7">
        <f t="shared" si="4"/>
        <v>4.2116987039999998</v>
      </c>
      <c r="AC12" s="7">
        <f>ABS(AB12-'MOF vs Ligand (Triple)'!$F12)</f>
        <v>1.8337907039999997</v>
      </c>
      <c r="AE12" s="36" t="s">
        <v>6608</v>
      </c>
      <c r="AF12" s="36" t="s">
        <v>6638</v>
      </c>
      <c r="AG12" s="36" t="s">
        <v>6644</v>
      </c>
      <c r="AI12" s="7">
        <f>IF((-$D12) &gt; Hybrids!$M$7, 1, 0)</f>
        <v>1</v>
      </c>
      <c r="AJ12" s="7">
        <f>IF((-$D12) &gt; Hybrids!$M$6, 1, 0)</f>
        <v>1</v>
      </c>
      <c r="AK12" s="7">
        <f>IF(($D12*-1) &gt; Hybrids!$M$5, 1, 0)</f>
        <v>1</v>
      </c>
      <c r="AM12" s="7">
        <f t="shared" si="5"/>
        <v>-6.230430761</v>
      </c>
      <c r="AN12" s="7">
        <f t="shared" si="6"/>
        <v>-2.5666335760000001</v>
      </c>
      <c r="AO12" s="5">
        <f t="shared" si="7"/>
        <v>0.49929872450000001</v>
      </c>
      <c r="AP12" s="6">
        <f t="shared" si="8"/>
        <v>0.78659046049999981</v>
      </c>
    </row>
    <row r="13" spans="1:49" ht="15" customHeight="1" x14ac:dyDescent="0.25">
      <c r="A13" s="6" t="s">
        <v>4617</v>
      </c>
      <c r="B13" s="7" t="s">
        <v>4720</v>
      </c>
      <c r="C13" t="s">
        <v>5398</v>
      </c>
      <c r="D13" s="5">
        <v>3.7521561484000001</v>
      </c>
      <c r="E13">
        <v>5.8359981483999999</v>
      </c>
      <c r="F13">
        <v>2.08384199999999</v>
      </c>
      <c r="G13">
        <v>-3.736869</v>
      </c>
      <c r="H13" s="6">
        <v>-1.653027</v>
      </c>
      <c r="I13" s="5">
        <v>-6.1912191349999999</v>
      </c>
      <c r="J13" s="6">
        <v>-2.8860954009999999</v>
      </c>
      <c r="K13" s="5" t="s">
        <v>6748</v>
      </c>
      <c r="L13" s="6" t="e" vm="140">
        <v>#VALUE!</v>
      </c>
      <c r="M13" s="5">
        <v>-5.9704258430000001</v>
      </c>
      <c r="N13" s="6">
        <v>-2.6881868959999999</v>
      </c>
      <c r="O13" s="5" t="s">
        <v>6749</v>
      </c>
      <c r="P13" s="6" t="e" vm="141">
        <v>#VALUE!</v>
      </c>
      <c r="Q13" s="5">
        <v>-6.0052020109999997</v>
      </c>
      <c r="R13" s="6">
        <v>-2.7421470999999999</v>
      </c>
      <c r="S13" s="5" t="s">
        <v>6750</v>
      </c>
      <c r="T13" s="6" t="e" vm="142">
        <v>#VALUE!</v>
      </c>
      <c r="U13" s="6">
        <f t="shared" si="0"/>
        <v>3.0843304420000002</v>
      </c>
      <c r="V13" s="7">
        <f t="shared" si="1"/>
        <v>1.0004884420000102</v>
      </c>
      <c r="X13" s="7">
        <f t="shared" si="2"/>
        <v>3.3051237339999999</v>
      </c>
      <c r="Y13" s="7">
        <f>ABS(X13-'MOF vs Ligand (Triple)'!$F13)</f>
        <v>1.2212817340000099</v>
      </c>
      <c r="Z13" s="7">
        <f t="shared" si="3"/>
        <v>3.2822389470000002</v>
      </c>
      <c r="AA13" s="7">
        <f>ABS(Z13-'MOF vs Ligand (Triple)'!$F13)</f>
        <v>1.1983969470000102</v>
      </c>
      <c r="AB13" s="7">
        <f t="shared" si="4"/>
        <v>3.2630549109999998</v>
      </c>
      <c r="AC13" s="7">
        <f>ABS(AB13-'MOF vs Ligand (Triple)'!$F13)</f>
        <v>1.1792129110000098</v>
      </c>
      <c r="AE13" s="36" t="s">
        <v>6608</v>
      </c>
      <c r="AF13" s="36" t="s">
        <v>6638</v>
      </c>
      <c r="AG13" s="36" t="s">
        <v>6635</v>
      </c>
      <c r="AI13" s="7">
        <f>IF((-$D13) &gt; Hybrids!$M$7, 1, 0)</f>
        <v>0</v>
      </c>
      <c r="AJ13" s="7">
        <f>IF((-$D13) &gt; Hybrids!$M$6, 1, 0)</f>
        <v>0</v>
      </c>
      <c r="AK13" s="7">
        <f>IF(($D13*-1) &gt; Hybrids!$M$5, 1, 0)</f>
        <v>1</v>
      </c>
      <c r="AM13" s="7">
        <f t="shared" si="5"/>
        <v>-5.9704258430000001</v>
      </c>
      <c r="AN13" s="7">
        <f t="shared" si="6"/>
        <v>-2.8860954009999999</v>
      </c>
      <c r="AO13" s="5">
        <f t="shared" si="7"/>
        <v>0.13442769460000026</v>
      </c>
      <c r="AP13" s="6">
        <f t="shared" si="8"/>
        <v>0.86606074740000016</v>
      </c>
    </row>
    <row r="14" spans="1:49" ht="15" customHeight="1" x14ac:dyDescent="0.25">
      <c r="A14" s="6" t="s">
        <v>47</v>
      </c>
      <c r="B14" s="7" t="s">
        <v>2134</v>
      </c>
      <c r="C14" t="s">
        <v>3621</v>
      </c>
      <c r="D14" s="5">
        <v>3.7634727263999999</v>
      </c>
      <c r="E14">
        <v>6.0363697264000002</v>
      </c>
      <c r="F14">
        <v>2.2728969999999999</v>
      </c>
      <c r="G14">
        <v>-3.9431989999999999</v>
      </c>
      <c r="H14" s="6">
        <v>-1.670302</v>
      </c>
      <c r="I14" s="5">
        <v>-7.3948337349999997</v>
      </c>
      <c r="J14" s="6">
        <v>-2.2221644770000002</v>
      </c>
      <c r="K14" s="5" t="s">
        <v>6735</v>
      </c>
      <c r="L14" s="6" t="e" vm="143">
        <v>#VALUE!</v>
      </c>
      <c r="M14" s="5">
        <v>-6.025909886</v>
      </c>
      <c r="N14" s="6">
        <v>-2.51438769</v>
      </c>
      <c r="O14" s="5" t="s">
        <v>6751</v>
      </c>
      <c r="P14" s="6" t="e" vm="144">
        <v>#VALUE!</v>
      </c>
      <c r="Q14" s="5">
        <v>-7.2631577749999998</v>
      </c>
      <c r="R14" s="6">
        <v>-2.7589093220000001</v>
      </c>
      <c r="S14" s="5" t="s">
        <v>6736</v>
      </c>
      <c r="T14" s="6" t="e" vm="127">
        <v>#VALUE!</v>
      </c>
      <c r="U14" s="6">
        <f t="shared" si="0"/>
        <v>3.2670005639999999</v>
      </c>
      <c r="V14" s="7">
        <f t="shared" si="1"/>
        <v>0.994103564</v>
      </c>
      <c r="X14" s="7">
        <f t="shared" si="2"/>
        <v>5.1726692579999991</v>
      </c>
      <c r="Y14" s="7">
        <f>ABS(X14-'MOF vs Ligand (Triple)'!$F14)</f>
        <v>2.8997722579999992</v>
      </c>
      <c r="Z14" s="7">
        <f t="shared" si="3"/>
        <v>3.511522196</v>
      </c>
      <c r="AA14" s="7">
        <f>ABS(Z14-'MOF vs Ligand (Triple)'!$F14)</f>
        <v>1.2386251960000001</v>
      </c>
      <c r="AB14" s="7">
        <f t="shared" si="4"/>
        <v>4.5042484529999998</v>
      </c>
      <c r="AC14" s="7">
        <f>ABS(AB14-'MOF vs Ligand (Triple)'!$F14)</f>
        <v>2.2313514529999998</v>
      </c>
      <c r="AE14" s="36" t="s">
        <v>6608</v>
      </c>
      <c r="AF14" s="36" t="s">
        <v>6638</v>
      </c>
      <c r="AG14" s="36" t="s">
        <v>6644</v>
      </c>
      <c r="AI14" s="7">
        <f>IF((-$D14) &gt; Hybrids!$M$7, 1, 0)</f>
        <v>0</v>
      </c>
      <c r="AJ14" s="7">
        <f>IF((-$D14) &gt; Hybrids!$M$6, 1, 0)</f>
        <v>0</v>
      </c>
      <c r="AK14" s="7">
        <f>IF(($D14*-1) &gt; Hybrids!$M$5, 1, 0)</f>
        <v>1</v>
      </c>
      <c r="AM14" s="7">
        <f t="shared" si="5"/>
        <v>-6.025909886</v>
      </c>
      <c r="AN14" s="7">
        <f t="shared" si="6"/>
        <v>-2.7589093220000001</v>
      </c>
      <c r="AO14" s="5">
        <f t="shared" si="7"/>
        <v>1.0459840400000253E-2</v>
      </c>
      <c r="AP14" s="6">
        <f t="shared" si="8"/>
        <v>1.0045634043999998</v>
      </c>
    </row>
    <row r="15" spans="1:49" ht="15" customHeight="1" x14ac:dyDescent="0.25">
      <c r="A15" s="6" t="s">
        <v>432</v>
      </c>
      <c r="B15" s="7" t="s">
        <v>1552</v>
      </c>
      <c r="C15" t="s">
        <v>3041</v>
      </c>
      <c r="D15" s="5">
        <v>3.5374118233999998</v>
      </c>
      <c r="E15">
        <v>5.8988168233999998</v>
      </c>
      <c r="F15">
        <v>2.361405</v>
      </c>
      <c r="G15">
        <v>-2.9738440000000002</v>
      </c>
      <c r="H15" s="6">
        <v>-0.61243899999999996</v>
      </c>
      <c r="I15" s="5">
        <v>-7.0297383949999999</v>
      </c>
      <c r="J15" s="6">
        <v>-1.820633073</v>
      </c>
      <c r="K15" s="5" t="s">
        <v>6752</v>
      </c>
      <c r="L15" s="6" t="e" vm="145">
        <v>#VALUE!</v>
      </c>
      <c r="M15" s="5">
        <v>-6.0287126598</v>
      </c>
      <c r="N15" s="6">
        <v>-2.7334666639999998</v>
      </c>
      <c r="O15" s="5" t="s">
        <v>6753</v>
      </c>
      <c r="P15" s="6" t="e" vm="146">
        <v>#VALUE!</v>
      </c>
      <c r="Q15" s="5">
        <v>-6.1895048170000004</v>
      </c>
      <c r="R15" s="6">
        <v>-2.3675821930000001</v>
      </c>
      <c r="S15" s="5" t="s">
        <v>6742</v>
      </c>
      <c r="T15" s="6" t="e" vm="147">
        <v>#VALUE!</v>
      </c>
      <c r="U15" s="6">
        <f t="shared" si="0"/>
        <v>3.2952459958000002</v>
      </c>
      <c r="V15" s="7">
        <f t="shared" si="1"/>
        <v>0.93384099580000024</v>
      </c>
      <c r="X15" s="7">
        <f t="shared" si="2"/>
        <v>5.2091053220000001</v>
      </c>
      <c r="Y15" s="7">
        <f>ABS(X15-'MOF vs Ligand (Triple)'!$F15)</f>
        <v>2.8477003220000001</v>
      </c>
      <c r="Z15" s="7">
        <f t="shared" si="3"/>
        <v>3.2952459958000002</v>
      </c>
      <c r="AA15" s="7">
        <f>ABS(Z15-'MOF vs Ligand (Triple)'!$F15)</f>
        <v>0.93384099580000024</v>
      </c>
      <c r="AB15" s="7">
        <f t="shared" si="4"/>
        <v>3.8219226240000004</v>
      </c>
      <c r="AC15" s="7">
        <f>ABS(AB15-'MOF vs Ligand (Triple)'!$F15)</f>
        <v>1.4605176240000004</v>
      </c>
      <c r="AE15" s="36" t="s">
        <v>6608</v>
      </c>
      <c r="AF15" s="36" t="s">
        <v>6638</v>
      </c>
      <c r="AG15" s="36" t="s">
        <v>6595</v>
      </c>
      <c r="AI15" s="7">
        <f>IF((-$D15) &gt; Hybrids!$M$7, 1, 0)</f>
        <v>0</v>
      </c>
      <c r="AJ15" s="7">
        <f>IF((-$D15) &gt; Hybrids!$M$6, 1, 0)</f>
        <v>1</v>
      </c>
      <c r="AK15" s="7">
        <f>IF(($D15*-1) &gt; Hybrids!$M$5, 1, 0)</f>
        <v>1</v>
      </c>
      <c r="AM15" s="7">
        <f t="shared" si="5"/>
        <v>-6.0287126598</v>
      </c>
      <c r="AN15" s="7">
        <f t="shared" si="6"/>
        <v>-2.7334666639999998</v>
      </c>
      <c r="AO15" s="5">
        <f t="shared" si="7"/>
        <v>0.12989583640000024</v>
      </c>
      <c r="AP15" s="6">
        <f t="shared" si="8"/>
        <v>0.8039451594</v>
      </c>
    </row>
    <row r="16" spans="1:49" ht="15" customHeight="1" x14ac:dyDescent="0.25">
      <c r="A16" s="6" t="s">
        <v>150</v>
      </c>
      <c r="B16" s="7" t="s">
        <v>2159</v>
      </c>
      <c r="C16" t="s">
        <v>3646</v>
      </c>
      <c r="D16" s="5">
        <v>3.5309516315999998</v>
      </c>
      <c r="E16">
        <v>5.8613086316</v>
      </c>
      <c r="F16">
        <v>2.3303569999999998</v>
      </c>
      <c r="G16">
        <v>-4.7118200000000003</v>
      </c>
      <c r="H16" s="6">
        <v>-2.3814630000000001</v>
      </c>
      <c r="I16" s="5">
        <v>-6.0199778007999996</v>
      </c>
      <c r="J16" s="6">
        <v>-1.9357100789999999</v>
      </c>
      <c r="K16" s="5" t="s">
        <v>6754</v>
      </c>
      <c r="L16" s="6" t="e" vm="148">
        <v>#VALUE!</v>
      </c>
      <c r="M16" s="5">
        <v>-6.235655349</v>
      </c>
      <c r="N16" s="6">
        <v>-2.8139851930000002</v>
      </c>
      <c r="O16" s="5" t="s">
        <v>6726</v>
      </c>
      <c r="P16" s="6" t="e" vm="149">
        <v>#VALUE!</v>
      </c>
      <c r="Q16" s="5">
        <v>-6.7263312959999997</v>
      </c>
      <c r="R16" s="6">
        <v>-2.7044321010000001</v>
      </c>
      <c r="S16" s="5" t="s">
        <v>6727</v>
      </c>
      <c r="T16" s="6" t="e" vm="150">
        <v>#VALUE!</v>
      </c>
      <c r="U16" s="6">
        <f t="shared" si="0"/>
        <v>3.2059926077999994</v>
      </c>
      <c r="V16" s="7">
        <f t="shared" si="1"/>
        <v>0.8756356077999996</v>
      </c>
      <c r="X16" s="7">
        <f t="shared" si="2"/>
        <v>4.0842677217999999</v>
      </c>
      <c r="Y16" s="7">
        <f>ABS(X16-'MOF vs Ligand (Triple)'!$F16)</f>
        <v>1.7539107218000001</v>
      </c>
      <c r="Z16" s="7">
        <f t="shared" si="3"/>
        <v>3.4216701559999998</v>
      </c>
      <c r="AA16" s="7">
        <f>ABS(Z16-'MOF vs Ligand (Triple)'!$F16)</f>
        <v>1.091313156</v>
      </c>
      <c r="AB16" s="7">
        <f t="shared" si="4"/>
        <v>4.0218991949999996</v>
      </c>
      <c r="AC16" s="7">
        <f>ABS(AB16-'MOF vs Ligand (Triple)'!$F16)</f>
        <v>1.6915421949999998</v>
      </c>
      <c r="AE16" s="36" t="s">
        <v>6608</v>
      </c>
      <c r="AF16" s="36" t="s">
        <v>6638</v>
      </c>
      <c r="AG16" s="36" t="s">
        <v>6595</v>
      </c>
      <c r="AI16" s="7">
        <f>IF((-$D16) &gt; Hybrids!$M$7, 1, 0)</f>
        <v>0</v>
      </c>
      <c r="AJ16" s="7">
        <f>IF((-$D16) &gt; Hybrids!$M$6, 1, 0)</f>
        <v>1</v>
      </c>
      <c r="AK16" s="7">
        <f>IF(($D16*-1) &gt; Hybrids!$M$5, 1, 0)</f>
        <v>1</v>
      </c>
      <c r="AM16" s="7">
        <f t="shared" si="5"/>
        <v>-6.0199778007999996</v>
      </c>
      <c r="AN16" s="7">
        <f t="shared" si="6"/>
        <v>-2.8139851930000002</v>
      </c>
      <c r="AO16" s="5">
        <f t="shared" si="7"/>
        <v>0.15866916919999952</v>
      </c>
      <c r="AP16" s="6">
        <f t="shared" si="8"/>
        <v>0.71696643859999964</v>
      </c>
    </row>
    <row r="17" spans="1:42" ht="15" customHeight="1" x14ac:dyDescent="0.25">
      <c r="A17" s="6" t="s">
        <v>13</v>
      </c>
      <c r="B17" s="7" t="s">
        <v>1768</v>
      </c>
      <c r="C17" t="s">
        <v>3257</v>
      </c>
      <c r="D17" s="5">
        <v>3.7373134489000002</v>
      </c>
      <c r="E17">
        <v>5.9639144488999998</v>
      </c>
      <c r="F17">
        <v>2.2266010000000001</v>
      </c>
      <c r="G17">
        <v>-3.4741240000000002</v>
      </c>
      <c r="H17" s="6">
        <v>-1.2475229999999999</v>
      </c>
      <c r="I17" s="5">
        <v>-6.399467971</v>
      </c>
      <c r="J17" s="6">
        <v>-3.1620189870000002</v>
      </c>
      <c r="K17" s="5" t="s">
        <v>6755</v>
      </c>
      <c r="L17" s="6" t="e" vm="151">
        <v>#VALUE!</v>
      </c>
      <c r="M17" s="5">
        <v>-6.2108657648000003</v>
      </c>
      <c r="N17" s="6">
        <v>-2.9770631075999998</v>
      </c>
      <c r="O17" s="5" t="s">
        <v>6756</v>
      </c>
      <c r="P17" s="6" t="e" vm="152">
        <v>#VALUE!</v>
      </c>
      <c r="Q17" s="5">
        <v>-6.0975847106999996</v>
      </c>
      <c r="R17" s="6">
        <v>-2.718690874</v>
      </c>
      <c r="S17" s="5" t="s">
        <v>6757</v>
      </c>
      <c r="T17" s="6" t="e" vm="153">
        <v>#VALUE!</v>
      </c>
      <c r="U17" s="6">
        <f t="shared" si="0"/>
        <v>2.9355657236999995</v>
      </c>
      <c r="V17" s="7">
        <f t="shared" si="1"/>
        <v>0.70896472369999941</v>
      </c>
      <c r="X17" s="7">
        <f t="shared" si="2"/>
        <v>3.2374489839999998</v>
      </c>
      <c r="Y17" s="7">
        <f>ABS(X17-'MOF vs Ligand (Triple)'!$F17)</f>
        <v>1.0108479839999998</v>
      </c>
      <c r="Z17" s="7">
        <f t="shared" si="3"/>
        <v>3.2338026572000005</v>
      </c>
      <c r="AA17" s="7">
        <f>ABS(Z17-'MOF vs Ligand (Triple)'!$F17)</f>
        <v>1.0072016572000004</v>
      </c>
      <c r="AB17" s="7">
        <f t="shared" si="4"/>
        <v>3.3788938366999997</v>
      </c>
      <c r="AC17" s="7">
        <f>ABS(AB17-'MOF vs Ligand (Triple)'!$F17)</f>
        <v>1.1522928366999996</v>
      </c>
      <c r="AE17" s="36" t="s">
        <v>6608</v>
      </c>
      <c r="AF17" s="36" t="s">
        <v>6638</v>
      </c>
      <c r="AG17" s="36" t="s">
        <v>6634</v>
      </c>
      <c r="AI17" s="7">
        <f>IF((-$D17) &gt; Hybrids!$M$7, 1, 0)</f>
        <v>0</v>
      </c>
      <c r="AJ17" s="7">
        <f>IF((-$D17) &gt; Hybrids!$M$6, 1, 0)</f>
        <v>0</v>
      </c>
      <c r="AK17" s="7">
        <f>IF(($D17*-1) &gt; Hybrids!$M$5, 1, 0)</f>
        <v>1</v>
      </c>
      <c r="AM17" s="7">
        <f t="shared" si="5"/>
        <v>-6.0975847106999996</v>
      </c>
      <c r="AN17" s="7">
        <f t="shared" si="6"/>
        <v>-3.1620189870000002</v>
      </c>
      <c r="AO17" s="5">
        <f t="shared" si="7"/>
        <v>0.13367026179999986</v>
      </c>
      <c r="AP17" s="6">
        <f t="shared" si="8"/>
        <v>0.5752944619</v>
      </c>
    </row>
    <row r="18" spans="1:42" ht="15" customHeight="1" x14ac:dyDescent="0.25">
      <c r="A18" s="6" t="s">
        <v>330</v>
      </c>
      <c r="B18" s="7" t="s">
        <v>2390</v>
      </c>
      <c r="C18" t="s">
        <v>3871</v>
      </c>
      <c r="D18" s="5">
        <v>3.5829818766999999</v>
      </c>
      <c r="E18">
        <v>5.9850388767</v>
      </c>
      <c r="F18">
        <v>2.4020570000000001</v>
      </c>
      <c r="G18">
        <v>-1.6755599999999999</v>
      </c>
      <c r="H18" s="6">
        <v>0.72649699999999995</v>
      </c>
      <c r="I18" s="5">
        <v>-6.7599917965999996</v>
      </c>
      <c r="J18" s="6">
        <v>-2.7276434244000001</v>
      </c>
      <c r="K18" s="5" t="s">
        <v>6758</v>
      </c>
      <c r="L18" s="6" t="e" vm="154">
        <v>#VALUE!</v>
      </c>
      <c r="M18" s="5">
        <v>-6.6074719049999997</v>
      </c>
      <c r="N18" s="6">
        <v>-2.9384773439999998</v>
      </c>
      <c r="O18" s="5" t="s">
        <v>6759</v>
      </c>
      <c r="P18" s="6" t="e" vm="155">
        <v>#VALUE!</v>
      </c>
      <c r="Q18" s="5">
        <v>-6.148497238</v>
      </c>
      <c r="R18" s="6">
        <v>-3.0824528560000002</v>
      </c>
      <c r="S18" s="5" t="s">
        <v>6760</v>
      </c>
      <c r="T18" s="6" t="e" vm="156">
        <v>#VALUE!</v>
      </c>
      <c r="U18" s="6">
        <f t="shared" si="0"/>
        <v>3.0660443819999998</v>
      </c>
      <c r="V18" s="7">
        <f t="shared" si="1"/>
        <v>0.66398738199999974</v>
      </c>
      <c r="X18" s="7">
        <f t="shared" si="2"/>
        <v>4.0323483721999995</v>
      </c>
      <c r="Y18" s="7">
        <f>ABS(X18-'MOF vs Ligand (Triple)'!$F18)</f>
        <v>1.6302913721999994</v>
      </c>
      <c r="Z18" s="7">
        <f t="shared" si="3"/>
        <v>3.6689945609999999</v>
      </c>
      <c r="AA18" s="7">
        <f>ABS(Z18-'MOF vs Ligand (Triple)'!$F18)</f>
        <v>1.2669375609999998</v>
      </c>
      <c r="AB18" s="7">
        <f t="shared" si="4"/>
        <v>3.0660443819999998</v>
      </c>
      <c r="AC18" s="7">
        <f>ABS(AB18-'MOF vs Ligand (Triple)'!$F18)</f>
        <v>0.66398738199999974</v>
      </c>
      <c r="AE18" s="36" t="s">
        <v>6608</v>
      </c>
      <c r="AF18" s="36" t="s">
        <v>6638</v>
      </c>
      <c r="AG18" s="36" t="s">
        <v>6633</v>
      </c>
      <c r="AI18" s="7">
        <f>IF((-$D18) &gt; Hybrids!$M$7, 1, 0)</f>
        <v>0</v>
      </c>
      <c r="AJ18" s="7">
        <f>IF((-$D18) &gt; Hybrids!$M$6, 1, 0)</f>
        <v>1</v>
      </c>
      <c r="AK18" s="7">
        <f>IF(($D18*-1) &gt; Hybrids!$M$5, 1, 0)</f>
        <v>1</v>
      </c>
      <c r="AM18" s="7">
        <f t="shared" si="5"/>
        <v>-6.148497238</v>
      </c>
      <c r="AN18" s="7">
        <f t="shared" si="6"/>
        <v>-3.0824528560000002</v>
      </c>
      <c r="AO18" s="5">
        <f t="shared" si="7"/>
        <v>0.16345836130000002</v>
      </c>
      <c r="AP18" s="6">
        <f t="shared" si="8"/>
        <v>0.50052902069999972</v>
      </c>
    </row>
    <row r="19" spans="1:42" ht="15" customHeight="1" x14ac:dyDescent="0.25">
      <c r="A19" s="6" t="s">
        <v>4576</v>
      </c>
      <c r="B19" s="7" t="s">
        <v>4705</v>
      </c>
      <c r="C19" t="s">
        <v>5325</v>
      </c>
      <c r="D19" s="5">
        <v>3.5557115519</v>
      </c>
      <c r="E19">
        <v>5.7958945519</v>
      </c>
      <c r="F19">
        <v>2.240183</v>
      </c>
      <c r="G19">
        <v>-4.731109</v>
      </c>
      <c r="H19" s="6">
        <v>-2.490926</v>
      </c>
      <c r="I19" s="5">
        <v>-8.5584747910000001</v>
      </c>
      <c r="J19" s="6">
        <v>-0.32495852689999999</v>
      </c>
      <c r="K19" s="5" t="s">
        <v>6761</v>
      </c>
      <c r="L19" s="6" t="e" vm="157">
        <v>#VALUE!</v>
      </c>
      <c r="M19" s="5">
        <v>-6.4021074770000004</v>
      </c>
      <c r="N19" s="6">
        <v>-3.7571050709999998</v>
      </c>
      <c r="O19" s="5" t="s">
        <v>6762</v>
      </c>
      <c r="P19" s="6" t="e" vm="158">
        <v>#VALUE!</v>
      </c>
      <c r="Q19" s="5">
        <v>-6.1588919927000001</v>
      </c>
      <c r="R19" s="6">
        <v>-1.6256361877000001</v>
      </c>
      <c r="S19" s="5" t="s">
        <v>6763</v>
      </c>
      <c r="T19" s="6" t="e" vm="159">
        <v>#VALUE!</v>
      </c>
      <c r="U19" s="6">
        <f t="shared" si="0"/>
        <v>2.4017869217000003</v>
      </c>
      <c r="V19" s="7">
        <f t="shared" si="1"/>
        <v>0.16160392170000026</v>
      </c>
      <c r="X19" s="7">
        <f t="shared" si="2"/>
        <v>8.2335162641000004</v>
      </c>
      <c r="Y19" s="7">
        <f>ABS(X19-'MOF vs Ligand (Triple)'!$F19)</f>
        <v>5.9933332641000003</v>
      </c>
      <c r="Z19" s="7">
        <f t="shared" si="3"/>
        <v>2.6450024060000006</v>
      </c>
      <c r="AA19" s="7">
        <f>ABS(Z19-'MOF vs Ligand (Triple)'!$F19)</f>
        <v>0.40481940600000055</v>
      </c>
      <c r="AB19" s="7">
        <f t="shared" si="4"/>
        <v>4.5332558049999996</v>
      </c>
      <c r="AC19" s="7">
        <f>ABS(AB19-'MOF vs Ligand (Triple)'!$F19)</f>
        <v>2.2930728049999995</v>
      </c>
      <c r="AE19" s="36" t="s">
        <v>6608</v>
      </c>
      <c r="AF19" s="36" t="s">
        <v>6638</v>
      </c>
      <c r="AG19" s="36" t="s">
        <v>6595</v>
      </c>
      <c r="AI19" s="7">
        <f>IF((-$D19) &gt; Hybrids!$M$7, 1, 0)</f>
        <v>0</v>
      </c>
      <c r="AJ19" s="7">
        <f>IF((-$D19) &gt; Hybrids!$M$6, 1, 0)</f>
        <v>1</v>
      </c>
      <c r="AK19" s="7">
        <f>IF(($D19*-1) &gt; Hybrids!$M$5, 1, 0)</f>
        <v>1</v>
      </c>
      <c r="AM19" s="7">
        <f t="shared" si="5"/>
        <v>-6.1588919927000001</v>
      </c>
      <c r="AN19" s="7">
        <f t="shared" si="6"/>
        <v>-3.7571050709999998</v>
      </c>
      <c r="AO19" s="5">
        <f t="shared" si="7"/>
        <v>0.36299744080000007</v>
      </c>
      <c r="AP19" s="6">
        <f t="shared" si="8"/>
        <v>0.20139351909999981</v>
      </c>
    </row>
    <row r="20" spans="1:42" ht="15" customHeight="1" x14ac:dyDescent="0.25">
      <c r="A20" s="6" t="s">
        <v>670</v>
      </c>
      <c r="B20" s="7" t="s">
        <v>2830</v>
      </c>
      <c r="C20" s="7" t="s">
        <v>4294</v>
      </c>
      <c r="D20" s="5">
        <v>3.6119469998999998</v>
      </c>
      <c r="E20">
        <v>5.8953499998999996</v>
      </c>
      <c r="F20">
        <v>2.2834029999999998</v>
      </c>
      <c r="G20">
        <v>-2.935619</v>
      </c>
      <c r="H20" s="6">
        <v>-0.65221600000000002</v>
      </c>
      <c r="I20" s="5">
        <v>-6.1585382439999998</v>
      </c>
      <c r="J20" s="6">
        <v>-2.2685871230000001</v>
      </c>
      <c r="K20" s="5" t="s">
        <v>6764</v>
      </c>
      <c r="L20" s="6" t="e" vm="160">
        <v>#VALUE!</v>
      </c>
      <c r="M20" s="5">
        <v>-6.5852674039999997</v>
      </c>
      <c r="N20" s="6">
        <v>-2.4448353549999999</v>
      </c>
      <c r="O20" s="5" t="s">
        <v>6765</v>
      </c>
      <c r="P20" s="6" t="e" vm="161">
        <v>#VALUE!</v>
      </c>
      <c r="Q20" s="5">
        <v>-5.9270508729999998</v>
      </c>
      <c r="R20" s="6">
        <v>-2.3494321899999999</v>
      </c>
      <c r="S20" s="5" t="s">
        <v>6766</v>
      </c>
      <c r="T20" s="6" t="e" vm="162">
        <v>#VALUE!</v>
      </c>
      <c r="U20" s="6">
        <f t="shared" si="0"/>
        <v>3.4822155179999998</v>
      </c>
      <c r="V20" s="7">
        <f t="shared" si="1"/>
        <v>1.198812518</v>
      </c>
      <c r="X20" s="7">
        <f t="shared" si="2"/>
        <v>3.8899511209999997</v>
      </c>
      <c r="Y20" s="7">
        <f>ABS(X20-'MOF vs Ligand (Triple)'!$F20)</f>
        <v>1.6065481209999999</v>
      </c>
      <c r="Z20" s="7">
        <f t="shared" si="3"/>
        <v>4.1404320489999993</v>
      </c>
      <c r="AA20" s="7">
        <f>ABS(Z20-'MOF vs Ligand (Triple)'!$F20)</f>
        <v>1.8570290489999994</v>
      </c>
      <c r="AB20" s="7">
        <f t="shared" ref="AB20:AB21" si="9">ABS(R20-Q20)</f>
        <v>3.5776186829999999</v>
      </c>
      <c r="AC20" s="7">
        <f>ABS(AB20-'MOF vs Ligand (Triple)'!$F20)</f>
        <v>1.294215683</v>
      </c>
      <c r="AE20" s="36" t="s">
        <v>6608</v>
      </c>
      <c r="AF20" s="36" t="s">
        <v>6638</v>
      </c>
      <c r="AG20" s="36" t="s">
        <v>6644</v>
      </c>
      <c r="AI20" s="7">
        <f>IF((-$D20) &gt; Hybrids!$M$7, 1, 0)</f>
        <v>0</v>
      </c>
      <c r="AJ20" s="7">
        <f>IF((-$D20) &gt; Hybrids!$M$6, 1, 0)</f>
        <v>1</v>
      </c>
      <c r="AK20" s="7">
        <f>IF(($D20*-1) &gt; Hybrids!$M$5, 1, 0)</f>
        <v>1</v>
      </c>
      <c r="AM20" s="7">
        <f t="shared" si="5"/>
        <v>-5.9270508729999998</v>
      </c>
      <c r="AN20" s="7">
        <f t="shared" si="6"/>
        <v>-2.4448353549999999</v>
      </c>
      <c r="AO20" s="5">
        <f t="shared" si="7"/>
        <v>3.1700873100000138E-2</v>
      </c>
      <c r="AP20" s="6">
        <f t="shared" si="8"/>
        <v>1.1671116448999999</v>
      </c>
    </row>
    <row r="21" spans="1:42" ht="15" customHeight="1" x14ac:dyDescent="0.25">
      <c r="A21" s="6" t="s">
        <v>1490</v>
      </c>
      <c r="B21" s="7" t="s">
        <v>2465</v>
      </c>
      <c r="C21" s="7" t="s">
        <v>3944</v>
      </c>
      <c r="D21" s="5">
        <v>3.7723912603</v>
      </c>
      <c r="E21">
        <v>6.0322442602999997</v>
      </c>
      <c r="F21">
        <v>2.2598530000000001</v>
      </c>
      <c r="G21">
        <v>-4.3769270000000002</v>
      </c>
      <c r="H21" s="6">
        <v>-2.1170740000000001</v>
      </c>
      <c r="I21" s="5">
        <v>-6.3335619630000002</v>
      </c>
      <c r="J21" s="6">
        <v>-0.61802529409999996</v>
      </c>
      <c r="K21" s="5" t="s">
        <v>6767</v>
      </c>
      <c r="L21" s="6" t="e" vm="163">
        <v>#VALUE!</v>
      </c>
      <c r="M21" s="5">
        <v>-6.3833316116000001</v>
      </c>
      <c r="N21" s="6">
        <v>-3.296579355</v>
      </c>
      <c r="O21" s="26" t="s">
        <v>6768</v>
      </c>
      <c r="P21" s="6" t="e" vm="164">
        <v>#VALUE!</v>
      </c>
      <c r="Q21" s="5">
        <v>-5.758394622</v>
      </c>
      <c r="R21" s="6">
        <v>-3.0493365830000001</v>
      </c>
      <c r="S21" s="5" t="s">
        <v>6769</v>
      </c>
      <c r="T21" s="6" t="e" vm="165">
        <v>#VALUE!</v>
      </c>
      <c r="U21" s="6">
        <f t="shared" si="0"/>
        <v>2.461815267</v>
      </c>
      <c r="V21" s="7">
        <f t="shared" si="1"/>
        <v>0.20196226699999986</v>
      </c>
      <c r="X21" s="7">
        <f t="shared" si="2"/>
        <v>5.7155366689000004</v>
      </c>
      <c r="Y21" s="7">
        <f>ABS(X21-'MOF vs Ligand (Triple)'!$F21)</f>
        <v>3.4556836689000003</v>
      </c>
      <c r="Z21" s="7">
        <f t="shared" si="3"/>
        <v>3.0867522566000001</v>
      </c>
      <c r="AA21" s="7">
        <f>ABS(Z21-'MOF vs Ligand (Triple)'!$F21)</f>
        <v>0.82689925659999997</v>
      </c>
      <c r="AB21" s="7">
        <f t="shared" si="9"/>
        <v>2.7090580389999999</v>
      </c>
      <c r="AC21" s="7">
        <f>ABS(AB21-'MOF vs Ligand (Triple)'!$F21)</f>
        <v>0.44920503899999975</v>
      </c>
      <c r="AE21" s="36" t="s">
        <v>6608</v>
      </c>
      <c r="AF21" s="36" t="s">
        <v>6638</v>
      </c>
      <c r="AG21" s="36" t="s">
        <v>6595</v>
      </c>
      <c r="AI21" s="7">
        <f>IF((-$D21) &gt; Hybrids!$M$7, 1, 0)</f>
        <v>0</v>
      </c>
      <c r="AJ21" s="7">
        <f>IF((-$D21) &gt; Hybrids!$M$6, 1, 0)</f>
        <v>0</v>
      </c>
      <c r="AK21" s="7">
        <f>IF(($D21*-1) &gt; Hybrids!$M$5, 1, 0)</f>
        <v>1</v>
      </c>
      <c r="AM21" s="7">
        <f t="shared" si="5"/>
        <v>-5.758394622</v>
      </c>
      <c r="AN21" s="7">
        <f t="shared" si="6"/>
        <v>-3.296579355</v>
      </c>
      <c r="AO21" s="5">
        <f t="shared" si="7"/>
        <v>0.27384963829999975</v>
      </c>
      <c r="AP21" s="6">
        <f t="shared" si="8"/>
        <v>0.47581190530000006</v>
      </c>
    </row>
    <row r="22" spans="1:42" ht="15" customHeight="1" x14ac:dyDescent="0.25">
      <c r="A22" s="6" t="s">
        <v>181</v>
      </c>
      <c r="B22" s="7" t="s">
        <v>1542</v>
      </c>
      <c r="C22" s="7" t="s">
        <v>3031</v>
      </c>
      <c r="D22" s="5">
        <v>3.7048023335</v>
      </c>
      <c r="E22">
        <v>5.6764633335000001</v>
      </c>
      <c r="F22">
        <v>1.9716609999999899</v>
      </c>
      <c r="G22">
        <v>0.58983699999999994</v>
      </c>
      <c r="H22" s="6">
        <v>2.5614979999999998</v>
      </c>
      <c r="I22" s="5">
        <v>-5.8599475630000004</v>
      </c>
      <c r="J22" s="6">
        <v>-3.396690092</v>
      </c>
      <c r="K22" s="5" t="s">
        <v>6770</v>
      </c>
      <c r="L22" s="6" t="e" vm="166">
        <v>#VALUE!</v>
      </c>
      <c r="M22" s="5">
        <v>-6.1113536789999996</v>
      </c>
      <c r="N22" s="6">
        <v>-3.1567127639999999</v>
      </c>
      <c r="O22" s="5" t="s">
        <v>6771</v>
      </c>
      <c r="P22" s="6" t="e" vm="167">
        <v>#VALUE!</v>
      </c>
      <c r="Q22" s="5">
        <v>-6.1065100499999998</v>
      </c>
      <c r="R22" s="6">
        <v>-2.8373597849999999</v>
      </c>
      <c r="S22" s="5" t="s">
        <v>6772</v>
      </c>
      <c r="T22" s="6" t="e" vm="168">
        <v>#VALUE!</v>
      </c>
      <c r="U22" s="6">
        <f t="shared" si="0"/>
        <v>2.4632574710000004</v>
      </c>
      <c r="V22" s="7">
        <f t="shared" si="1"/>
        <v>0.49159647100001047</v>
      </c>
      <c r="X22" s="7">
        <f t="shared" si="2"/>
        <v>2.4632574710000004</v>
      </c>
      <c r="Y22" s="7">
        <f>ABS(X22-'MOF vs Ligand (Triple)'!$F22)</f>
        <v>0.49159647100001047</v>
      </c>
      <c r="Z22" s="7">
        <f t="shared" si="3"/>
        <v>2.9546409149999997</v>
      </c>
      <c r="AA22" s="7">
        <f>ABS(Z22-'MOF vs Ligand (Triple)'!$F22)</f>
        <v>0.98297991500000981</v>
      </c>
      <c r="AB22" s="7">
        <f t="shared" ref="AB22" si="10">ABS(R22-Q22)</f>
        <v>3.2691502649999999</v>
      </c>
      <c r="AC22" s="7">
        <f>ABS(AB22-'MOF vs Ligand (Triple)'!$F22)</f>
        <v>1.2974892650000101</v>
      </c>
      <c r="AE22" s="36" t="s">
        <v>6608</v>
      </c>
      <c r="AF22" s="36" t="s">
        <v>6638</v>
      </c>
      <c r="AG22" s="36" t="s">
        <v>6633</v>
      </c>
      <c r="AI22" s="7">
        <f>IF((-$D22) &gt; Hybrids!$M$7, 1, 0)</f>
        <v>0</v>
      </c>
      <c r="AJ22" s="7">
        <f>IF((-$D22) &gt; Hybrids!$M$6, 1, 0)</f>
        <v>0</v>
      </c>
      <c r="AK22" s="7">
        <f>IF(($D22*-1) &gt; Hybrids!$M$5, 1, 0)</f>
        <v>1</v>
      </c>
      <c r="AM22" s="7">
        <f t="shared" si="5"/>
        <v>-5.8599475630000004</v>
      </c>
      <c r="AN22" s="7">
        <f t="shared" si="6"/>
        <v>-3.396690092</v>
      </c>
      <c r="AO22" s="5">
        <f t="shared" si="7"/>
        <v>0.18348422950000032</v>
      </c>
      <c r="AP22" s="6">
        <f t="shared" si="8"/>
        <v>0.30811224149999994</v>
      </c>
    </row>
    <row r="23" spans="1:42" ht="15" customHeight="1" x14ac:dyDescent="0.25">
      <c r="A23" s="6" t="s">
        <v>1406</v>
      </c>
      <c r="B23" s="7" t="s">
        <v>2697</v>
      </c>
      <c r="C23" s="7" t="s">
        <v>4167</v>
      </c>
      <c r="D23" s="5">
        <v>3.6784652931999902</v>
      </c>
      <c r="E23">
        <v>6.1557202931999999</v>
      </c>
      <c r="F23">
        <v>2.477255</v>
      </c>
      <c r="G23">
        <v>-3.4327740000000002</v>
      </c>
      <c r="H23" s="6">
        <v>-0.95551900000000001</v>
      </c>
      <c r="I23" s="5">
        <v>-6.6730241650000002</v>
      </c>
      <c r="J23" s="6">
        <v>-2.12303335</v>
      </c>
      <c r="K23" s="5" t="s">
        <v>6775</v>
      </c>
      <c r="L23" s="6" t="e" vm="169">
        <v>#VALUE!</v>
      </c>
      <c r="M23" s="5">
        <v>-7.0543647109999998</v>
      </c>
      <c r="N23" s="6">
        <v>-3.4652356059999998</v>
      </c>
      <c r="O23" s="5" t="s">
        <v>6709</v>
      </c>
      <c r="P23" s="6" t="e" vm="170">
        <v>#VALUE!</v>
      </c>
      <c r="Q23" s="5">
        <v>-6.6472005479999998</v>
      </c>
      <c r="R23" s="6">
        <v>-0.1237574427</v>
      </c>
      <c r="S23" s="5" t="s">
        <v>6776</v>
      </c>
      <c r="T23" s="6" t="e" vm="171">
        <v>#VALUE!</v>
      </c>
      <c r="U23" s="6">
        <f t="shared" si="0"/>
        <v>3.181964942</v>
      </c>
      <c r="V23" s="7">
        <f>ABS(U23-$F23)</f>
        <v>0.70470994200000003</v>
      </c>
      <c r="W23" s="28"/>
      <c r="X23" s="7">
        <f>ABS(J23-I23)</f>
        <v>4.5499908150000001</v>
      </c>
      <c r="Y23" s="7">
        <f>ABS(X23-'MOF vs Ligand (Triple)'!$F23)</f>
        <v>2.0727358150000001</v>
      </c>
      <c r="Z23" s="7">
        <f>ABS(N23-M23)</f>
        <v>3.589129105</v>
      </c>
      <c r="AA23" s="7">
        <f>ABS(Z23-'MOF vs Ligand (Triple)'!$F23)</f>
        <v>1.1118741050000001</v>
      </c>
      <c r="AB23" s="7">
        <f t="shared" ref="AB23" si="11">ABS(R23-Q23)</f>
        <v>6.5234431053000002</v>
      </c>
      <c r="AC23" s="7">
        <f>ABS(AB23-'MOF vs Ligand (Triple)'!$F23)</f>
        <v>4.0461881053000006</v>
      </c>
      <c r="AE23" s="36" t="s">
        <v>6608</v>
      </c>
      <c r="AF23" s="36" t="s">
        <v>6638</v>
      </c>
      <c r="AG23" s="36" t="s">
        <v>6595</v>
      </c>
      <c r="AI23" s="7">
        <f>IF((-$D23) &gt; Hybrids!$M$7, 1, 0)</f>
        <v>0</v>
      </c>
      <c r="AJ23" s="7">
        <f>IF((-$D23) &gt; Hybrids!$M$6, 1, 0)</f>
        <v>0</v>
      </c>
      <c r="AK23" s="7">
        <f>IF(($D23*-1) &gt; Hybrids!$M$5, 1, 0)</f>
        <v>1</v>
      </c>
      <c r="AM23" s="7">
        <f t="shared" si="5"/>
        <v>-6.6472005479999998</v>
      </c>
      <c r="AN23" s="7">
        <f t="shared" si="6"/>
        <v>-3.4652356059999998</v>
      </c>
      <c r="AO23" s="5">
        <f t="shared" si="7"/>
        <v>0.4914802547999999</v>
      </c>
      <c r="AP23" s="6">
        <f t="shared" si="8"/>
        <v>0.21322968719999036</v>
      </c>
    </row>
    <row r="24" spans="1:42" ht="15" customHeight="1" x14ac:dyDescent="0.25">
      <c r="A24" s="6" t="s">
        <v>24</v>
      </c>
      <c r="B24" s="7" t="s">
        <v>2795</v>
      </c>
      <c r="C24" s="7" t="s">
        <v>4260</v>
      </c>
      <c r="D24" s="5">
        <v>3.6297596665</v>
      </c>
      <c r="E24">
        <v>5.9197156665000001</v>
      </c>
      <c r="F24">
        <v>2.2899560000000001</v>
      </c>
      <c r="G24">
        <v>-1.4801999999999999E-2</v>
      </c>
      <c r="H24" s="6">
        <v>2.2751540000000001</v>
      </c>
      <c r="I24" s="5">
        <v>-6.0274337239999998</v>
      </c>
      <c r="J24" s="6">
        <v>-2.1523672380000001</v>
      </c>
      <c r="K24" s="5" t="s">
        <v>6773</v>
      </c>
      <c r="L24" s="6" t="e" vm="172">
        <v>#VALUE!</v>
      </c>
      <c r="M24" s="5">
        <v>-6.2999014620000002</v>
      </c>
      <c r="N24" s="6">
        <v>-2.0235484750000001</v>
      </c>
      <c r="O24" s="5" t="s">
        <v>6774</v>
      </c>
      <c r="P24" s="6" t="e" vm="173">
        <v>#VALUE!</v>
      </c>
      <c r="Q24" s="5">
        <v>-8.5636993789999991</v>
      </c>
      <c r="R24" s="6">
        <v>-2.717520784</v>
      </c>
      <c r="S24" s="5" t="s">
        <v>6597</v>
      </c>
      <c r="T24" s="6" t="e" vm="174">
        <v>#VALUE!</v>
      </c>
      <c r="U24" s="6">
        <f t="shared" si="0"/>
        <v>3.3099129399999998</v>
      </c>
      <c r="V24" s="7">
        <f>ABS(U24-$F24)</f>
        <v>1.0199569399999997</v>
      </c>
      <c r="W24" s="28"/>
      <c r="X24" s="7">
        <f>ABS(J24-I24)</f>
        <v>3.8750664859999997</v>
      </c>
      <c r="Y24" s="7">
        <f>ABS(X24-'MOF vs Ligand (Triple)'!$F24)</f>
        <v>1.5851104859999996</v>
      </c>
      <c r="Z24" s="7">
        <f>ABS(N24-M24)</f>
        <v>4.2763529870000001</v>
      </c>
      <c r="AA24" s="7">
        <f>ABS(Z24-'MOF vs Ligand (Triple)'!$F24)</f>
        <v>1.986396987</v>
      </c>
      <c r="AB24" s="7">
        <f t="shared" ref="AB24" si="12">ABS(R24-Q24)</f>
        <v>5.8461785949999996</v>
      </c>
      <c r="AC24" s="7">
        <f>ABS(AB24-'MOF vs Ligand (Triple)'!$F24)</f>
        <v>3.5562225949999995</v>
      </c>
      <c r="AE24" s="36" t="s">
        <v>6608</v>
      </c>
      <c r="AF24" s="36" t="s">
        <v>6648</v>
      </c>
      <c r="AG24" s="36" t="s">
        <v>6595</v>
      </c>
      <c r="AI24" s="7">
        <f>IF((-$D24) &gt; Hybrids!$M$7, 1, 0)</f>
        <v>0</v>
      </c>
      <c r="AJ24" s="7">
        <f>IF((-$D24) &gt; Hybrids!$M$6, 1, 0)</f>
        <v>1</v>
      </c>
      <c r="AK24" s="7">
        <f>IF(($D24*-1) &gt; Hybrids!$M$5, 1, 0)</f>
        <v>1</v>
      </c>
      <c r="AM24" s="7">
        <f t="shared" si="5"/>
        <v>-6.0274337239999998</v>
      </c>
      <c r="AN24" s="7">
        <f t="shared" si="6"/>
        <v>-2.717520784</v>
      </c>
      <c r="AO24" s="5">
        <f t="shared" si="7"/>
        <v>0.10771805749999963</v>
      </c>
      <c r="AP24" s="6">
        <f t="shared" si="8"/>
        <v>0.91223888250000007</v>
      </c>
    </row>
    <row r="25" spans="1:42" s="12" customFormat="1" x14ac:dyDescent="0.25"/>
    <row r="26" spans="1:42" x14ac:dyDescent="0.25">
      <c r="F26">
        <f>MIN(F3:F24)</f>
        <v>1.9716609999999899</v>
      </c>
      <c r="AE26" s="40"/>
      <c r="AF26" s="40"/>
      <c r="AG26" s="40"/>
      <c r="AO26">
        <f>AVERAGE(AO3:AO24)</f>
        <v>0.30010255162272831</v>
      </c>
      <c r="AP26">
        <f>AVERAGE(AP3:AP24)</f>
        <v>0.71178525137272519</v>
      </c>
    </row>
    <row r="27" spans="1:42" x14ac:dyDescent="0.25">
      <c r="AE27" s="40"/>
      <c r="AF27" s="40"/>
      <c r="AG27" s="40"/>
    </row>
    <row r="28" spans="1:42" x14ac:dyDescent="0.25">
      <c r="AE28" s="40"/>
      <c r="AF28" s="40"/>
      <c r="AG28" s="40"/>
    </row>
    <row r="29" spans="1:42" x14ac:dyDescent="0.25">
      <c r="AE29" s="40"/>
      <c r="AF29" s="40"/>
      <c r="AG29" s="40"/>
    </row>
    <row r="30" spans="1:42" x14ac:dyDescent="0.25">
      <c r="AE30" s="40"/>
      <c r="AF30" s="40"/>
      <c r="AG30" s="40"/>
    </row>
    <row r="31" spans="1:42" x14ac:dyDescent="0.25">
      <c r="AE31" s="40"/>
      <c r="AF31" s="40"/>
      <c r="AG31" s="40"/>
    </row>
    <row r="32" spans="1:42" x14ac:dyDescent="0.25">
      <c r="AE32" s="40"/>
      <c r="AF32" s="40"/>
      <c r="AG32" s="40"/>
    </row>
    <row r="33" spans="31:33" x14ac:dyDescent="0.25">
      <c r="AE33" s="40"/>
      <c r="AF33" s="40"/>
      <c r="AG33" s="40"/>
    </row>
    <row r="34" spans="31:33" x14ac:dyDescent="0.25">
      <c r="AE34" s="40"/>
      <c r="AF34" s="40"/>
      <c r="AG34" s="40"/>
    </row>
    <row r="35" spans="31:33" x14ac:dyDescent="0.25">
      <c r="AE35" s="40"/>
      <c r="AF35" s="40"/>
      <c r="AG35" s="40"/>
    </row>
    <row r="36" spans="31:33" x14ac:dyDescent="0.25">
      <c r="AE36" s="40"/>
      <c r="AF36" s="40"/>
      <c r="AG36" s="40"/>
    </row>
    <row r="37" spans="31:33" x14ac:dyDescent="0.25">
      <c r="AE37" s="40"/>
      <c r="AF37" s="40"/>
      <c r="AG37" s="40"/>
    </row>
    <row r="38" spans="31:33" x14ac:dyDescent="0.25">
      <c r="AE38" s="40"/>
      <c r="AF38" s="40"/>
      <c r="AG38" s="40"/>
    </row>
    <row r="39" spans="31:33" x14ac:dyDescent="0.25">
      <c r="AE39" s="40"/>
      <c r="AF39" s="40"/>
      <c r="AG39" s="40"/>
    </row>
    <row r="40" spans="31:33" x14ac:dyDescent="0.25">
      <c r="AE40" s="40"/>
      <c r="AF40" s="40"/>
      <c r="AG40" s="40"/>
    </row>
    <row r="41" spans="31:33" x14ac:dyDescent="0.25">
      <c r="AE41" s="40"/>
      <c r="AF41" s="40"/>
      <c r="AG41" s="40"/>
    </row>
    <row r="42" spans="31:33" x14ac:dyDescent="0.25">
      <c r="AE42" s="40"/>
      <c r="AF42" s="40"/>
      <c r="AG42" s="40"/>
    </row>
    <row r="43" spans="31:33" x14ac:dyDescent="0.25">
      <c r="AE43" s="40"/>
      <c r="AF43" s="40"/>
      <c r="AG43" s="40"/>
    </row>
    <row r="44" spans="31:33" x14ac:dyDescent="0.25">
      <c r="AE44" s="40"/>
      <c r="AF44" s="40"/>
      <c r="AG44" s="40"/>
    </row>
    <row r="45" spans="31:33" x14ac:dyDescent="0.25">
      <c r="AE45" s="40"/>
      <c r="AF45" s="40"/>
      <c r="AG45" s="40"/>
    </row>
    <row r="46" spans="31:33" x14ac:dyDescent="0.25">
      <c r="AE46" s="40"/>
      <c r="AF46" s="40"/>
      <c r="AG46" s="40"/>
    </row>
  </sheetData>
  <autoFilter ref="AI1:AK25" xr:uid="{6354C280-21A5-4A1D-8969-BFF7183EBAE1}"/>
  <mergeCells count="24">
    <mergeCell ref="AG1:AG2"/>
    <mergeCell ref="AK1:AK2"/>
    <mergeCell ref="AO1:AP1"/>
    <mergeCell ref="AN1:AN2"/>
    <mergeCell ref="AF1:AF2"/>
    <mergeCell ref="AM1:AM2"/>
    <mergeCell ref="AJ1:AJ2"/>
    <mergeCell ref="AI1:AI2"/>
    <mergeCell ref="A1:A2"/>
    <mergeCell ref="B1:B2"/>
    <mergeCell ref="C1:C2"/>
    <mergeCell ref="D1:H1"/>
    <mergeCell ref="M1:P1"/>
    <mergeCell ref="I1:L1"/>
    <mergeCell ref="AE1:AE2"/>
    <mergeCell ref="Q1:T1"/>
    <mergeCell ref="AC1:AC2"/>
    <mergeCell ref="AB1:AB2"/>
    <mergeCell ref="AA1:AA2"/>
    <mergeCell ref="Z1:Z2"/>
    <mergeCell ref="Y1:Y2"/>
    <mergeCell ref="X1:X2"/>
    <mergeCell ref="V1:V2"/>
    <mergeCell ref="U1:U2"/>
  </mergeCells>
  <conditionalFormatting sqref="M20 I20 Q20">
    <cfRule type="top10" dxfId="143" priority="42" rank="1"/>
  </conditionalFormatting>
  <conditionalFormatting sqref="M21 I21 Q21">
    <cfRule type="top10" dxfId="142" priority="28" rank="1"/>
  </conditionalFormatting>
  <conditionalFormatting sqref="M22 I22 Q22">
    <cfRule type="top10" dxfId="141" priority="22" rank="1"/>
  </conditionalFormatting>
  <conditionalFormatting sqref="M23 I23 Q23">
    <cfRule type="top10" dxfId="140" priority="16" rank="1"/>
  </conditionalFormatting>
  <conditionalFormatting sqref="M24 I24 Q24">
    <cfRule type="top10" dxfId="139" priority="6" rank="1"/>
  </conditionalFormatting>
  <conditionalFormatting sqref="N20 J20 R20">
    <cfRule type="top10" dxfId="138" priority="41" bottom="1" rank="1"/>
  </conditionalFormatting>
  <conditionalFormatting sqref="N21 J21 R21">
    <cfRule type="top10" dxfId="137" priority="27" bottom="1" rank="1"/>
  </conditionalFormatting>
  <conditionalFormatting sqref="N22 J22 R22">
    <cfRule type="top10" dxfId="136" priority="21" bottom="1" rank="1"/>
  </conditionalFormatting>
  <conditionalFormatting sqref="N23 J23 R23">
    <cfRule type="top10" dxfId="135" priority="15" bottom="1" rank="1"/>
  </conditionalFormatting>
  <conditionalFormatting sqref="N24 J24 R24">
    <cfRule type="top10" dxfId="134" priority="5" bottom="1" rank="1"/>
  </conditionalFormatting>
  <conditionalFormatting sqref="Q3 M3 I3">
    <cfRule type="top10" dxfId="133" priority="82" rank="1"/>
  </conditionalFormatting>
  <conditionalFormatting sqref="Q4 M4 I4">
    <cfRule type="top10" dxfId="132" priority="48" rank="1"/>
  </conditionalFormatting>
  <conditionalFormatting sqref="Q5 M5 I5">
    <cfRule type="top10" dxfId="131" priority="80" rank="1"/>
  </conditionalFormatting>
  <conditionalFormatting sqref="Q6 M6 I6">
    <cfRule type="top10" dxfId="130" priority="78" rank="1"/>
  </conditionalFormatting>
  <conditionalFormatting sqref="Q7 M7 I7">
    <cfRule type="top10" dxfId="129" priority="76" rank="1"/>
  </conditionalFormatting>
  <conditionalFormatting sqref="Q8 M8 I8">
    <cfRule type="top10" dxfId="128" priority="74" rank="1"/>
  </conditionalFormatting>
  <conditionalFormatting sqref="Q9 M9 I9">
    <cfRule type="top10" dxfId="127" priority="72" rank="1"/>
  </conditionalFormatting>
  <conditionalFormatting sqref="Q10 M10 I10">
    <cfRule type="top10" dxfId="126" priority="70" rank="1"/>
  </conditionalFormatting>
  <conditionalFormatting sqref="Q11 M11 I11">
    <cfRule type="top10" dxfId="125" priority="68" rank="1"/>
  </conditionalFormatting>
  <conditionalFormatting sqref="Q12 M12 I12">
    <cfRule type="top10" dxfId="124" priority="66" rank="1"/>
  </conditionalFormatting>
  <conditionalFormatting sqref="Q13 M13 I13">
    <cfRule type="top10" dxfId="123" priority="64" rank="1"/>
  </conditionalFormatting>
  <conditionalFormatting sqref="Q14 M14 I14">
    <cfRule type="top10" dxfId="122" priority="62" rank="1"/>
  </conditionalFormatting>
  <conditionalFormatting sqref="Q15 M15 I15">
    <cfRule type="top10" dxfId="121" priority="60" rank="1"/>
  </conditionalFormatting>
  <conditionalFormatting sqref="Q16 M16 I16">
    <cfRule type="top10" dxfId="120" priority="58" rank="1"/>
  </conditionalFormatting>
  <conditionalFormatting sqref="Q17 M17 I17">
    <cfRule type="top10" dxfId="119" priority="56" rank="1"/>
  </conditionalFormatting>
  <conditionalFormatting sqref="Q18 M18 I18">
    <cfRule type="top10" dxfId="118" priority="54" rank="1"/>
  </conditionalFormatting>
  <conditionalFormatting sqref="Q19 M19 I19">
    <cfRule type="top10" dxfId="117" priority="50" rank="1"/>
  </conditionalFormatting>
  <conditionalFormatting sqref="R3 N3 J3">
    <cfRule type="top10" dxfId="116" priority="81" bottom="1" rank="1"/>
  </conditionalFormatting>
  <conditionalFormatting sqref="R4 N4 J4">
    <cfRule type="top10" dxfId="115" priority="47" bottom="1" rank="1"/>
  </conditionalFormatting>
  <conditionalFormatting sqref="R5 N5 J5">
    <cfRule type="top10" dxfId="114" priority="79" bottom="1" rank="1"/>
  </conditionalFormatting>
  <conditionalFormatting sqref="R6 N6 J6">
    <cfRule type="top10" dxfId="113" priority="77" bottom="1" rank="1"/>
  </conditionalFormatting>
  <conditionalFormatting sqref="R7 N7 J7">
    <cfRule type="top10" dxfId="112" priority="75" bottom="1" rank="1"/>
  </conditionalFormatting>
  <conditionalFormatting sqref="R8 N8 J8">
    <cfRule type="top10" dxfId="111" priority="73" bottom="1" rank="1"/>
  </conditionalFormatting>
  <conditionalFormatting sqref="R9 N9 J9">
    <cfRule type="top10" dxfId="110" priority="71" bottom="1" rank="1"/>
  </conditionalFormatting>
  <conditionalFormatting sqref="R10 N10 J10">
    <cfRule type="top10" dxfId="109" priority="69" bottom="1" rank="1"/>
  </conditionalFormatting>
  <conditionalFormatting sqref="R11 N11 J11">
    <cfRule type="top10" dxfId="108" priority="67" bottom="1" rank="1"/>
  </conditionalFormatting>
  <conditionalFormatting sqref="R12 N12 J12">
    <cfRule type="top10" dxfId="107" priority="65" bottom="1" rank="1"/>
  </conditionalFormatting>
  <conditionalFormatting sqref="R13 N13 J13">
    <cfRule type="top10" dxfId="106" priority="63" bottom="1" rank="1"/>
  </conditionalFormatting>
  <conditionalFormatting sqref="R14 N14 J14">
    <cfRule type="top10" dxfId="105" priority="61" bottom="1" rank="1"/>
  </conditionalFormatting>
  <conditionalFormatting sqref="R15 N15 J15">
    <cfRule type="top10" dxfId="104" priority="59" bottom="1" rank="1"/>
  </conditionalFormatting>
  <conditionalFormatting sqref="R16 N16 J16">
    <cfRule type="top10" dxfId="103" priority="57" bottom="1" rank="1"/>
  </conditionalFormatting>
  <conditionalFormatting sqref="R17 N17 J17">
    <cfRule type="top10" dxfId="102" priority="55" bottom="1" rank="1"/>
  </conditionalFormatting>
  <conditionalFormatting sqref="R18 N18 J18">
    <cfRule type="top10" dxfId="101" priority="53" bottom="1" rank="1"/>
  </conditionalFormatting>
  <conditionalFormatting sqref="R19 N19 J19">
    <cfRule type="top10" dxfId="100" priority="49" bottom="1" rank="1"/>
  </conditionalFormatting>
  <conditionalFormatting sqref="V3:V24">
    <cfRule type="cellIs" dxfId="99" priority="1" operator="greaterThan">
      <formula>1</formula>
    </cfRule>
    <cfRule type="cellIs" dxfId="98" priority="2" operator="greaterThan">
      <formula>0.5</formula>
    </cfRule>
    <cfRule type="cellIs" dxfId="97" priority="3" operator="greaterThan">
      <formula>0.3</formula>
    </cfRule>
    <cfRule type="cellIs" dxfId="96" priority="4" operator="greaterThan">
      <formula>0.2</formula>
    </cfRule>
  </conditionalFormatting>
  <conditionalFormatting sqref="Y3:Y24 AA3:AA24">
    <cfRule type="cellIs" dxfId="95" priority="7" operator="greaterThan">
      <formula>1</formula>
    </cfRule>
    <cfRule type="cellIs" dxfId="94" priority="8" operator="greaterThan">
      <formula>0.5</formula>
    </cfRule>
    <cfRule type="cellIs" dxfId="93" priority="9" operator="greaterThan">
      <formula>0.3</formula>
    </cfRule>
    <cfRule type="cellIs" dxfId="92" priority="10" operator="greaterThan">
      <formula>0.2</formula>
    </cfRule>
  </conditionalFormatting>
  <conditionalFormatting sqref="AC3:AC24">
    <cfRule type="cellIs" dxfId="91" priority="83" operator="greaterThan">
      <formula>1</formula>
    </cfRule>
    <cfRule type="cellIs" dxfId="90" priority="84" operator="greaterThan">
      <formula>0.5</formula>
    </cfRule>
    <cfRule type="cellIs" dxfId="89" priority="85" operator="greaterThan">
      <formula>0.3</formula>
    </cfRule>
    <cfRule type="cellIs" dxfId="88" priority="86" operator="greaterThan">
      <formula>0.2</formula>
    </cfRule>
  </conditionalFormatting>
  <pageMargins left="0.7" right="0.7" top="0.75" bottom="0.75" header="0.3" footer="0.3"/>
  <pageSetup paperSize="9" orientation="portrait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5BCB4-38D8-406A-98A3-CCA6227B805D}">
  <sheetPr>
    <tabColor theme="3"/>
  </sheetPr>
  <dimension ref="A1:AV46"/>
  <sheetViews>
    <sheetView zoomScale="70" zoomScaleNormal="70" workbookViewId="0">
      <selection activeCell="L3" sqref="L3"/>
    </sheetView>
  </sheetViews>
  <sheetFormatPr defaultRowHeight="15" x14ac:dyDescent="0.25"/>
  <cols>
    <col min="1" max="1" width="16.42578125" customWidth="1"/>
    <col min="2" max="2" width="40.7109375" customWidth="1"/>
    <col min="3" max="3" width="39" customWidth="1"/>
    <col min="4" max="10" width="11" customWidth="1"/>
    <col min="13" max="14" width="11" customWidth="1"/>
    <col min="17" max="18" width="11" customWidth="1"/>
    <col min="21" max="22" width="11" customWidth="1"/>
    <col min="25" max="26" width="11" customWidth="1"/>
    <col min="27" max="27" width="9.140625" style="12"/>
    <col min="28" max="28" width="13.42578125" customWidth="1"/>
    <col min="30" max="30" width="13.42578125" customWidth="1"/>
    <col min="32" max="32" width="13.42578125" customWidth="1"/>
    <col min="34" max="34" width="13.42578125" customWidth="1"/>
    <col min="36" max="36" width="9.140625" style="12"/>
    <col min="37" max="37" width="16.42578125" customWidth="1"/>
    <col min="38" max="38" width="34" customWidth="1"/>
    <col min="39" max="39" width="16.42578125" customWidth="1"/>
    <col min="40" max="40" width="9.140625" style="12"/>
    <col min="41" max="43" width="12.5703125" customWidth="1"/>
    <col min="44" max="44" width="9.140625" style="25"/>
    <col min="45" max="46" width="12.5703125" customWidth="1"/>
    <col min="47" max="48" width="15.28515625" customWidth="1"/>
  </cols>
  <sheetData>
    <row r="1" spans="1:48" x14ac:dyDescent="0.25">
      <c r="A1" s="55" t="s">
        <v>5978</v>
      </c>
      <c r="B1" s="65" t="s">
        <v>5987</v>
      </c>
      <c r="C1" s="65" t="s">
        <v>5994</v>
      </c>
      <c r="D1" s="59" t="s">
        <v>5979</v>
      </c>
      <c r="E1" s="60"/>
      <c r="F1" s="60"/>
      <c r="G1" s="60"/>
      <c r="H1" s="67"/>
      <c r="I1" s="59" t="s">
        <v>5980</v>
      </c>
      <c r="J1" s="60"/>
      <c r="K1" s="60"/>
      <c r="L1" s="67"/>
      <c r="M1" s="59" t="s">
        <v>5981</v>
      </c>
      <c r="N1" s="60"/>
      <c r="O1" s="60"/>
      <c r="P1" s="67"/>
      <c r="Q1" s="59" t="s">
        <v>5982</v>
      </c>
      <c r="R1" s="60"/>
      <c r="S1" s="60"/>
      <c r="T1" s="67"/>
      <c r="U1" s="59" t="s">
        <v>5983</v>
      </c>
      <c r="V1" s="60"/>
      <c r="W1" s="60"/>
      <c r="X1" s="67"/>
      <c r="Y1" s="23" t="s">
        <v>3</v>
      </c>
      <c r="Z1" s="23" t="s">
        <v>5986</v>
      </c>
      <c r="AB1" s="23" t="s">
        <v>5988</v>
      </c>
      <c r="AC1" s="23" t="s">
        <v>5986</v>
      </c>
      <c r="AD1" s="23" t="s">
        <v>5989</v>
      </c>
      <c r="AE1" s="23" t="s">
        <v>5986</v>
      </c>
      <c r="AF1" s="23" t="s">
        <v>5990</v>
      </c>
      <c r="AG1" s="23" t="s">
        <v>5986</v>
      </c>
      <c r="AH1" s="23" t="s">
        <v>5991</v>
      </c>
      <c r="AI1" s="23" t="s">
        <v>5986</v>
      </c>
      <c r="AJ1" s="16"/>
      <c r="AK1" s="63" t="s">
        <v>6606</v>
      </c>
      <c r="AL1" s="63" t="s">
        <v>6605</v>
      </c>
      <c r="AM1" s="63" t="s">
        <v>6610</v>
      </c>
      <c r="AO1" s="65" t="s">
        <v>6600</v>
      </c>
      <c r="AP1" s="65" t="s">
        <v>6599</v>
      </c>
      <c r="AQ1" s="65" t="s">
        <v>6598</v>
      </c>
      <c r="AS1" s="65" t="s">
        <v>4</v>
      </c>
      <c r="AT1" s="65" t="s">
        <v>5</v>
      </c>
      <c r="AU1" s="57" t="s">
        <v>6601</v>
      </c>
      <c r="AV1" s="55"/>
    </row>
    <row r="2" spans="1:48" x14ac:dyDescent="0.25">
      <c r="A2" s="56"/>
      <c r="B2" s="66"/>
      <c r="C2" s="66"/>
      <c r="D2" s="8" t="s">
        <v>1</v>
      </c>
      <c r="E2" s="9" t="s">
        <v>2</v>
      </c>
      <c r="F2" s="9" t="s">
        <v>3</v>
      </c>
      <c r="G2" s="9" t="s">
        <v>4</v>
      </c>
      <c r="H2" s="10" t="s">
        <v>5</v>
      </c>
      <c r="I2" s="8" t="s">
        <v>4</v>
      </c>
      <c r="J2" s="10" t="s">
        <v>5</v>
      </c>
      <c r="K2" s="20" t="s">
        <v>6583</v>
      </c>
      <c r="L2" s="21" t="s">
        <v>6584</v>
      </c>
      <c r="M2" s="9" t="s">
        <v>4</v>
      </c>
      <c r="N2" s="10" t="s">
        <v>5</v>
      </c>
      <c r="O2" s="20" t="s">
        <v>6583</v>
      </c>
      <c r="P2" s="21" t="s">
        <v>6584</v>
      </c>
      <c r="Q2" s="8" t="s">
        <v>4</v>
      </c>
      <c r="R2" s="10" t="s">
        <v>5</v>
      </c>
      <c r="S2" s="20" t="s">
        <v>6583</v>
      </c>
      <c r="T2" s="21" t="s">
        <v>6584</v>
      </c>
      <c r="U2" s="8" t="s">
        <v>4</v>
      </c>
      <c r="V2" s="10" t="s">
        <v>5</v>
      </c>
      <c r="W2" s="20" t="s">
        <v>6583</v>
      </c>
      <c r="X2" s="21" t="s">
        <v>6584</v>
      </c>
      <c r="Y2" s="24"/>
      <c r="Z2" s="24"/>
      <c r="AB2" s="24"/>
      <c r="AC2" s="24"/>
      <c r="AD2" s="24"/>
      <c r="AE2" s="24"/>
      <c r="AF2" s="24"/>
      <c r="AG2" s="24"/>
      <c r="AH2" s="24"/>
      <c r="AI2" s="24"/>
      <c r="AJ2" s="16"/>
      <c r="AK2" s="63"/>
      <c r="AL2" s="63"/>
      <c r="AM2" s="63"/>
      <c r="AO2" s="66"/>
      <c r="AP2" s="66"/>
      <c r="AQ2" s="66"/>
      <c r="AS2" s="66"/>
      <c r="AT2" s="66"/>
      <c r="AU2" s="8" t="s">
        <v>6604</v>
      </c>
      <c r="AV2" s="10" t="s">
        <v>6603</v>
      </c>
    </row>
    <row r="3" spans="1:48" ht="15" customHeight="1" x14ac:dyDescent="0.25">
      <c r="A3" s="6" t="s">
        <v>36</v>
      </c>
      <c r="B3" s="7" t="s">
        <v>2813</v>
      </c>
      <c r="C3" s="11" t="s">
        <v>4277</v>
      </c>
      <c r="D3" s="15">
        <v>3.4897994623000002</v>
      </c>
      <c r="E3">
        <v>5.6888044623000003</v>
      </c>
      <c r="F3">
        <v>2.1990050000000001</v>
      </c>
      <c r="G3">
        <v>-2.3134800000000002</v>
      </c>
      <c r="H3" s="6">
        <v>-0.11447499999999999</v>
      </c>
      <c r="I3" s="5">
        <v>-5.4563208819</v>
      </c>
      <c r="J3" s="6">
        <v>-1.83837490504</v>
      </c>
      <c r="K3" t="s">
        <v>6639</v>
      </c>
      <c r="L3" t="e" vm="194">
        <v>#VALUE!</v>
      </c>
      <c r="M3" s="5">
        <v>-6.2768806189999999</v>
      </c>
      <c r="N3" s="6">
        <v>-4.2807068108999999</v>
      </c>
      <c r="O3" t="s">
        <v>6640</v>
      </c>
      <c r="P3" t="e" vm="195">
        <v>#VALUE!</v>
      </c>
      <c r="Q3" s="17">
        <v>-5.4575181834400004</v>
      </c>
      <c r="R3" s="14">
        <v>-1.75159775363</v>
      </c>
      <c r="S3" t="s">
        <v>6641</v>
      </c>
      <c r="T3" t="e" vm="196">
        <v>#VALUE!</v>
      </c>
      <c r="U3" s="17">
        <v>-5.5422272685299996</v>
      </c>
      <c r="V3" s="14">
        <v>-1.49485820406</v>
      </c>
      <c r="W3" t="s">
        <v>6642</v>
      </c>
      <c r="X3" t="e" vm="197">
        <v>#VALUE!</v>
      </c>
      <c r="Y3" s="7">
        <f t="shared" ref="Y3:Y9" si="0">MIN(J3,N3,R3,V3)-MAX(I3,M3,Q3,U3)</f>
        <v>1.175614071</v>
      </c>
      <c r="Z3" s="7">
        <f t="shared" ref="Z3:Z10" si="1">ABS(Y3-$F3)</f>
        <v>1.0233909290000001</v>
      </c>
      <c r="AB3" s="7">
        <f t="shared" ref="AB3:AB10" si="2">ABS(J3-I3)</f>
        <v>3.6179459768599997</v>
      </c>
      <c r="AC3" s="7">
        <f>ABS(AB3-'MOF vs Ligand (Quadruple)'!$F3)</f>
        <v>1.4189409768599996</v>
      </c>
      <c r="AD3" s="7">
        <f t="shared" ref="AD3:AD10" si="3">ABS(N3-M3)</f>
        <v>1.9961738081</v>
      </c>
      <c r="AE3" s="7">
        <f>ABS(AD3-'MOF vs Ligand (Quadruple)'!$F3)</f>
        <v>0.2028311919000001</v>
      </c>
      <c r="AF3" s="7">
        <f t="shared" ref="AF3:AF10" si="4">ABS(R3-Q3)</f>
        <v>3.7059204298100004</v>
      </c>
      <c r="AG3" s="7">
        <f>ABS(AF3-'MOF vs Ligand (Quadruple)'!$F3)</f>
        <v>1.5069154298100003</v>
      </c>
      <c r="AH3" s="7">
        <f t="shared" ref="AH3:AH10" si="5">ABS(V3-U3)</f>
        <v>4.0473690644699998</v>
      </c>
      <c r="AI3" s="7">
        <f>ABS(AH3-'MOF vs Ligand (Quadruple)'!$F3)</f>
        <v>1.8483640644699997</v>
      </c>
      <c r="AK3" s="37" t="s">
        <v>6608</v>
      </c>
      <c r="AL3" s="37" t="s">
        <v>6638</v>
      </c>
      <c r="AM3" s="37" t="s">
        <v>6595</v>
      </c>
      <c r="AO3" s="7">
        <f>IF((-$D3) &gt; Hybrids!$M$7, 1, 0)</f>
        <v>0</v>
      </c>
      <c r="AP3" s="7">
        <f>IF((-$D3) &gt; Hybrids!$M$6, 1, 0)</f>
        <v>1</v>
      </c>
      <c r="AQ3" s="7">
        <f>IF(($D3*-1) &gt; Hybrids!$M$5, 1, 0)</f>
        <v>1</v>
      </c>
      <c r="AS3" s="7">
        <f>MAX(I3,M3,Q3,U3)</f>
        <v>-5.4563208819</v>
      </c>
      <c r="AT3" s="7">
        <f>MIN(J3,N3,R3,V3)</f>
        <v>-4.2807068108999999</v>
      </c>
      <c r="AU3" s="5">
        <f>ABS(AS3-(E3*-1))</f>
        <v>0.23248358040000028</v>
      </c>
      <c r="AV3" s="6">
        <f>ABS(AT3-(D3*-1))</f>
        <v>0.79090734859999978</v>
      </c>
    </row>
    <row r="4" spans="1:48" ht="15" customHeight="1" x14ac:dyDescent="0.25">
      <c r="A4" s="6" t="s">
        <v>5005</v>
      </c>
      <c r="B4" s="7" t="s">
        <v>5629</v>
      </c>
      <c r="C4" s="7" t="s">
        <v>5630</v>
      </c>
      <c r="D4">
        <v>3.6788094201999999</v>
      </c>
      <c r="E4">
        <v>5.9309984201999999</v>
      </c>
      <c r="F4">
        <v>2.252189</v>
      </c>
      <c r="G4">
        <v>-1.825234</v>
      </c>
      <c r="H4" s="6">
        <v>0.42695499999999997</v>
      </c>
      <c r="I4" s="5">
        <v>-7.1464752970000003</v>
      </c>
      <c r="J4" s="6">
        <v>-3.1909174920000001</v>
      </c>
      <c r="L4" s="18"/>
      <c r="M4" s="5">
        <v>-6.6057575870000003</v>
      </c>
      <c r="N4" s="6">
        <v>-4.20114068</v>
      </c>
      <c r="P4" s="18"/>
      <c r="Q4" s="5">
        <v>-6.1576946909999997</v>
      </c>
      <c r="R4" s="6">
        <v>-3.568067482</v>
      </c>
      <c r="T4" s="18"/>
      <c r="U4" s="5">
        <v>-7.0626641880000003</v>
      </c>
      <c r="V4" s="6">
        <v>-3.0765207710000002</v>
      </c>
      <c r="X4" s="18"/>
      <c r="Y4" s="7">
        <f t="shared" si="0"/>
        <v>1.9565540109999997</v>
      </c>
      <c r="Z4" s="7">
        <f t="shared" si="1"/>
        <v>0.29563498900000029</v>
      </c>
      <c r="AB4" s="7">
        <f t="shared" si="2"/>
        <v>3.9555578050000002</v>
      </c>
      <c r="AC4" s="7">
        <f>ABS(AB4-'MOF vs Ligand (Quadruple)'!$F4)</f>
        <v>1.7033688050000002</v>
      </c>
      <c r="AD4" s="7">
        <f t="shared" si="3"/>
        <v>2.4046169070000003</v>
      </c>
      <c r="AE4" s="7">
        <f>ABS(AD4-'MOF vs Ligand (Quadruple)'!$F4)</f>
        <v>0.15242790700000031</v>
      </c>
      <c r="AF4" s="7">
        <f t="shared" si="4"/>
        <v>2.5896272089999997</v>
      </c>
      <c r="AG4" s="7">
        <f>ABS(AF4-'MOF vs Ligand (Quadruple)'!$F4)</f>
        <v>0.33743820899999966</v>
      </c>
      <c r="AH4" s="7">
        <f t="shared" si="5"/>
        <v>3.9861434170000001</v>
      </c>
      <c r="AI4" s="7">
        <f>ABS(AH4-'MOF vs Ligand (Quadruple)'!$F4)</f>
        <v>1.7339544170000001</v>
      </c>
      <c r="AK4" s="36" t="s">
        <v>6608</v>
      </c>
      <c r="AL4" s="36" t="s">
        <v>6609</v>
      </c>
      <c r="AM4" s="36" t="s">
        <v>6635</v>
      </c>
      <c r="AO4" s="7">
        <f>IF((-$D4) &gt; Hybrids!$M$7, 1, 0)</f>
        <v>0</v>
      </c>
      <c r="AP4" s="7">
        <f>IF((-$D4) &gt; Hybrids!$M$6, 1, 0)</f>
        <v>0</v>
      </c>
      <c r="AQ4" s="7">
        <f>IF(($D4*-1) &gt; Hybrids!$M$5, 1, 0)</f>
        <v>1</v>
      </c>
      <c r="AS4" s="7">
        <f t="shared" ref="AS4:AS10" si="6">MAX(I4,M4,Q4,U4)</f>
        <v>-6.1576946909999997</v>
      </c>
      <c r="AT4" s="7">
        <f t="shared" ref="AT4:AT10" si="7">MIN(J4,N4,R4,V4)</f>
        <v>-4.20114068</v>
      </c>
      <c r="AU4" s="5">
        <f t="shared" ref="AU4:AU10" si="8">ABS(AS4-(E4*-1))</f>
        <v>0.22669627079999977</v>
      </c>
      <c r="AV4" s="6">
        <f t="shared" ref="AV4:AV10" si="9">ABS(AT4-(D4*-1))</f>
        <v>0.52233125980000006</v>
      </c>
    </row>
    <row r="5" spans="1:48" ht="15" customHeight="1" x14ac:dyDescent="0.25">
      <c r="A5" s="6" t="s">
        <v>4974</v>
      </c>
      <c r="B5" s="7" t="s">
        <v>5558</v>
      </c>
      <c r="C5" s="7" t="s">
        <v>5559</v>
      </c>
      <c r="D5">
        <v>3.7137058928000002</v>
      </c>
      <c r="E5">
        <v>6.0308518928000003</v>
      </c>
      <c r="F5">
        <v>2.3171460000000002</v>
      </c>
      <c r="G5">
        <v>-4.4889130000000002</v>
      </c>
      <c r="H5" s="6">
        <v>-2.171767</v>
      </c>
      <c r="I5" s="5">
        <v>-6.7901692379999998</v>
      </c>
      <c r="J5" s="6">
        <v>-3.6877432149999998</v>
      </c>
      <c r="L5" s="18"/>
      <c r="M5" s="5">
        <v>-5.7128155290000002</v>
      </c>
      <c r="N5" s="6">
        <v>-0.81057315340000002</v>
      </c>
      <c r="P5" s="18"/>
      <c r="Q5" s="5">
        <v>-6.2134780589999998</v>
      </c>
      <c r="R5" s="6">
        <v>-3.273830625</v>
      </c>
      <c r="T5" s="18"/>
      <c r="U5" s="5">
        <v>-6.3096975659999996</v>
      </c>
      <c r="V5" s="6">
        <v>-2.8800816820000001</v>
      </c>
      <c r="X5" s="18"/>
      <c r="Y5" s="7">
        <f t="shared" si="0"/>
        <v>2.0250723140000004</v>
      </c>
      <c r="Z5" s="7">
        <f t="shared" si="1"/>
        <v>0.29207368599999972</v>
      </c>
      <c r="AB5" s="7">
        <f t="shared" si="2"/>
        <v>3.102426023</v>
      </c>
      <c r="AC5" s="7">
        <f>ABS(AB5-'MOF vs Ligand (Quadruple)'!$F5)</f>
        <v>0.78528002299999988</v>
      </c>
      <c r="AD5" s="7">
        <f t="shared" si="3"/>
        <v>4.9022423756000002</v>
      </c>
      <c r="AE5" s="7">
        <f>ABS(AD5-'MOF vs Ligand (Quadruple)'!$F5)</f>
        <v>2.5850963756000001</v>
      </c>
      <c r="AF5" s="7">
        <f t="shared" si="4"/>
        <v>2.9396474339999998</v>
      </c>
      <c r="AG5" s="7">
        <f>ABS(AF5-'MOF vs Ligand (Quadruple)'!$F5)</f>
        <v>0.62250143399999969</v>
      </c>
      <c r="AH5" s="7">
        <f t="shared" si="5"/>
        <v>3.4296158839999995</v>
      </c>
      <c r="AI5" s="7">
        <f>ABS(AH5-'MOF vs Ligand (Quadruple)'!$F5)</f>
        <v>1.1124698839999994</v>
      </c>
      <c r="AK5" s="36" t="s">
        <v>6608</v>
      </c>
      <c r="AL5" s="36" t="s">
        <v>6638</v>
      </c>
      <c r="AM5" s="36" t="s">
        <v>6595</v>
      </c>
      <c r="AO5" s="7">
        <f>IF((-$D5) &gt; Hybrids!$M$7, 1, 0)</f>
        <v>0</v>
      </c>
      <c r="AP5" s="7">
        <f>IF((-$D5) &gt; Hybrids!$M$6, 1, 0)</f>
        <v>0</v>
      </c>
      <c r="AQ5" s="7">
        <f>IF(($D5*-1) &gt; Hybrids!$M$5, 1, 0)</f>
        <v>1</v>
      </c>
      <c r="AS5" s="7">
        <f t="shared" si="6"/>
        <v>-5.7128155290000002</v>
      </c>
      <c r="AT5" s="7">
        <f t="shared" si="7"/>
        <v>-3.6877432149999998</v>
      </c>
      <c r="AU5" s="5">
        <f t="shared" si="8"/>
        <v>0.31803636380000011</v>
      </c>
      <c r="AV5" s="6">
        <f t="shared" si="9"/>
        <v>2.5962677800000389E-2</v>
      </c>
    </row>
    <row r="6" spans="1:48" ht="15" customHeight="1" x14ac:dyDescent="0.25">
      <c r="A6" s="6" t="s">
        <v>682</v>
      </c>
      <c r="B6" s="7" t="s">
        <v>2178</v>
      </c>
      <c r="C6" s="7" t="s">
        <v>3665</v>
      </c>
      <c r="D6">
        <v>3.6237482878999998</v>
      </c>
      <c r="E6">
        <v>5.8659602879000001</v>
      </c>
      <c r="F6">
        <v>2.2422119999999999</v>
      </c>
      <c r="G6">
        <v>-3.2330019999999999</v>
      </c>
      <c r="H6" s="6">
        <v>-0.99078999999999995</v>
      </c>
      <c r="I6" s="5">
        <v>-6.4277406150000003</v>
      </c>
      <c r="J6" s="6">
        <v>-3.102670925</v>
      </c>
      <c r="L6" s="18"/>
      <c r="M6" s="5">
        <v>-6.7698967459999997</v>
      </c>
      <c r="N6" s="6">
        <v>-3.5521488140000002</v>
      </c>
      <c r="P6" s="18"/>
      <c r="Q6" s="5">
        <v>-6.0410394236</v>
      </c>
      <c r="R6" s="6">
        <v>-3.3944315450000002</v>
      </c>
      <c r="T6" s="18"/>
      <c r="U6" s="5">
        <v>-6.5557974579999998</v>
      </c>
      <c r="V6" s="6">
        <v>-3.5390601309999998</v>
      </c>
      <c r="X6" s="18"/>
      <c r="Y6" s="7">
        <f t="shared" si="0"/>
        <v>2.4888906095999999</v>
      </c>
      <c r="Z6" s="7">
        <f t="shared" si="1"/>
        <v>0.24667860959999999</v>
      </c>
      <c r="AB6" s="7">
        <f t="shared" si="2"/>
        <v>3.3250696900000003</v>
      </c>
      <c r="AC6" s="7">
        <f>ABS(AB6-'MOF vs Ligand (Quadruple)'!$F6)</f>
        <v>1.0828576900000004</v>
      </c>
      <c r="AD6" s="7">
        <f t="shared" si="3"/>
        <v>3.2177479319999995</v>
      </c>
      <c r="AE6" s="7">
        <f>ABS(AD6-'MOF vs Ligand (Quadruple)'!$F6)</f>
        <v>0.97553593199999966</v>
      </c>
      <c r="AF6" s="7">
        <f t="shared" si="4"/>
        <v>2.6466078785999998</v>
      </c>
      <c r="AG6" s="7">
        <f>ABS(AF6-'MOF vs Ligand (Quadruple)'!$F6)</f>
        <v>0.40439587859999993</v>
      </c>
      <c r="AH6" s="7">
        <f t="shared" si="5"/>
        <v>3.016737327</v>
      </c>
      <c r="AI6" s="7">
        <f>ABS(AH6-'MOF vs Ligand (Quadruple)'!$F6)</f>
        <v>0.7745253270000001</v>
      </c>
      <c r="AK6" s="36" t="s">
        <v>6608</v>
      </c>
      <c r="AL6" s="36" t="s">
        <v>6609</v>
      </c>
      <c r="AM6" s="36" t="s">
        <v>6633</v>
      </c>
      <c r="AO6" s="7">
        <f>IF((-$D6) &gt; Hybrids!$M$7, 1, 0)</f>
        <v>0</v>
      </c>
      <c r="AP6" s="7">
        <f>IF((-$D6) &gt; Hybrids!$M$6, 1, 0)</f>
        <v>1</v>
      </c>
      <c r="AQ6" s="7">
        <f>IF(($D6*-1) &gt; Hybrids!$M$5, 1, 0)</f>
        <v>1</v>
      </c>
      <c r="AS6" s="7">
        <f t="shared" si="6"/>
        <v>-6.0410394236</v>
      </c>
      <c r="AT6" s="7">
        <f t="shared" si="7"/>
        <v>-3.5521488140000002</v>
      </c>
      <c r="AU6" s="5">
        <f t="shared" si="8"/>
        <v>0.17507913569999989</v>
      </c>
      <c r="AV6" s="6">
        <f t="shared" si="9"/>
        <v>7.1599473899999655E-2</v>
      </c>
    </row>
    <row r="7" spans="1:48" ht="15" customHeight="1" x14ac:dyDescent="0.25">
      <c r="A7" s="6" t="s">
        <v>4967</v>
      </c>
      <c r="B7" s="7" t="s">
        <v>5236</v>
      </c>
      <c r="C7" s="7" t="s">
        <v>5237</v>
      </c>
      <c r="D7">
        <v>3.3493458811999899</v>
      </c>
      <c r="E7">
        <v>5.7238198811999998</v>
      </c>
      <c r="F7">
        <v>2.3744740000000002</v>
      </c>
      <c r="G7">
        <v>-3.113194</v>
      </c>
      <c r="H7" s="6">
        <v>-0.73872000000000004</v>
      </c>
      <c r="I7" s="5">
        <v>-5.9358945780000001</v>
      </c>
      <c r="J7" s="6">
        <v>-2.8862314580000001</v>
      </c>
      <c r="L7" s="18"/>
      <c r="M7" s="5">
        <v>-6.6822488299999998</v>
      </c>
      <c r="N7" s="6">
        <v>-2.909007399</v>
      </c>
      <c r="P7" s="18"/>
      <c r="Q7" s="5">
        <v>-6.8496805680000001</v>
      </c>
      <c r="R7" s="6">
        <v>-3.7990106259999998</v>
      </c>
      <c r="T7" s="18"/>
      <c r="U7" s="5">
        <v>-6.1453407159999998</v>
      </c>
      <c r="V7" s="6">
        <v>-2.8438905210000001</v>
      </c>
      <c r="X7" s="18"/>
      <c r="Y7" s="7">
        <f t="shared" si="0"/>
        <v>2.1368839520000003</v>
      </c>
      <c r="Z7" s="7">
        <f t="shared" si="1"/>
        <v>0.23759004799999994</v>
      </c>
      <c r="AB7" s="7">
        <f t="shared" si="2"/>
        <v>3.0496631199999999</v>
      </c>
      <c r="AC7" s="7">
        <f>ABS(AB7-'MOF vs Ligand (Quadruple)'!$F7)</f>
        <v>0.67518911999999975</v>
      </c>
      <c r="AD7" s="7">
        <f t="shared" si="3"/>
        <v>3.7732414309999998</v>
      </c>
      <c r="AE7" s="7">
        <f>ABS(AD7-'MOF vs Ligand (Quadruple)'!$F7)</f>
        <v>1.3987674309999996</v>
      </c>
      <c r="AF7" s="7">
        <f t="shared" si="4"/>
        <v>3.0506699420000003</v>
      </c>
      <c r="AG7" s="7">
        <f>ABS(AF7-'MOF vs Ligand (Quadruple)'!$F7)</f>
        <v>0.67619594200000011</v>
      </c>
      <c r="AH7" s="7">
        <f t="shared" si="5"/>
        <v>3.3014501949999997</v>
      </c>
      <c r="AI7" s="7">
        <f>ABS(AH7-'MOF vs Ligand (Quadruple)'!$F7)</f>
        <v>0.9269761949999995</v>
      </c>
      <c r="AK7" s="36" t="s">
        <v>6608</v>
      </c>
      <c r="AL7" s="36" t="s">
        <v>6609</v>
      </c>
      <c r="AM7" s="36" t="s">
        <v>6644</v>
      </c>
      <c r="AO7" s="7">
        <f>IF((-$D7) &gt; Hybrids!$M$7, 1, 0)</f>
        <v>1</v>
      </c>
      <c r="AP7" s="7">
        <f>IF((-$D7) &gt; Hybrids!$M$6, 1, 0)</f>
        <v>1</v>
      </c>
      <c r="AQ7" s="7">
        <f>IF(($D7*-1) &gt; Hybrids!$M$5, 1, 0)</f>
        <v>1</v>
      </c>
      <c r="AS7" s="7">
        <f t="shared" si="6"/>
        <v>-5.9358945780000001</v>
      </c>
      <c r="AT7" s="7">
        <f t="shared" si="7"/>
        <v>-3.7990106259999998</v>
      </c>
      <c r="AU7" s="5">
        <f t="shared" si="8"/>
        <v>0.21207469680000024</v>
      </c>
      <c r="AV7" s="6">
        <f t="shared" si="9"/>
        <v>0.44966474480000995</v>
      </c>
    </row>
    <row r="8" spans="1:48" ht="15" customHeight="1" x14ac:dyDescent="0.25">
      <c r="A8" s="6" t="s">
        <v>419</v>
      </c>
      <c r="B8" s="7" t="s">
        <v>1852</v>
      </c>
      <c r="C8" s="7" t="s">
        <v>3341</v>
      </c>
      <c r="D8">
        <v>3.7027912834999999</v>
      </c>
      <c r="E8">
        <v>5.9533582835000001</v>
      </c>
      <c r="F8">
        <v>2.2505670000000002</v>
      </c>
      <c r="G8">
        <v>-3.753762</v>
      </c>
      <c r="H8" s="6">
        <v>-1.5031950000000001</v>
      </c>
      <c r="I8" s="5">
        <v>-6.7042628510000002</v>
      </c>
      <c r="J8" s="6">
        <v>-2.9234022290000001</v>
      </c>
      <c r="L8" s="18"/>
      <c r="M8" s="5">
        <v>-5.9446566479999996</v>
      </c>
      <c r="N8" s="6">
        <v>-2.4079366979999999</v>
      </c>
      <c r="P8" s="18"/>
      <c r="Q8" s="5">
        <v>-5.9682761429999998</v>
      </c>
      <c r="R8" s="6">
        <v>-2.515067975</v>
      </c>
      <c r="T8" s="18"/>
      <c r="U8" s="5">
        <v>-6.9261990219999996</v>
      </c>
      <c r="V8" s="6">
        <v>-3.713213085</v>
      </c>
      <c r="X8" s="18"/>
      <c r="Y8" s="7">
        <f t="shared" si="0"/>
        <v>2.2314435629999996</v>
      </c>
      <c r="Z8" s="7">
        <f t="shared" si="1"/>
        <v>1.9123437000000632E-2</v>
      </c>
      <c r="AB8" s="7">
        <f t="shared" si="2"/>
        <v>3.7808606220000001</v>
      </c>
      <c r="AC8" s="7">
        <f>ABS(AB8-'MOF vs Ligand (Quadruple)'!$F8)</f>
        <v>1.5302936219999999</v>
      </c>
      <c r="AD8" s="7">
        <f t="shared" si="3"/>
        <v>3.5367199499999997</v>
      </c>
      <c r="AE8" s="7">
        <f>ABS(AD8-'MOF vs Ligand (Quadruple)'!$F8)</f>
        <v>1.2861529499999995</v>
      </c>
      <c r="AF8" s="7">
        <f t="shared" si="4"/>
        <v>3.4532081679999997</v>
      </c>
      <c r="AG8" s="7">
        <f>ABS(AF8-'MOF vs Ligand (Quadruple)'!$F8)</f>
        <v>1.2026411679999995</v>
      </c>
      <c r="AH8" s="7">
        <f t="shared" si="5"/>
        <v>3.2129859369999996</v>
      </c>
      <c r="AI8" s="7">
        <f>ABS(AH8-'MOF vs Ligand (Quadruple)'!$F8)</f>
        <v>0.96241893699999936</v>
      </c>
      <c r="AK8" s="36" t="s">
        <v>6608</v>
      </c>
      <c r="AL8" s="36" t="s">
        <v>6609</v>
      </c>
      <c r="AM8" s="36" t="s">
        <v>6644</v>
      </c>
      <c r="AO8" s="7">
        <f>IF((-$D8) &gt; Hybrids!$M$7, 1, 0)</f>
        <v>0</v>
      </c>
      <c r="AP8" s="7">
        <f>IF((-$D8) &gt; Hybrids!$M$6, 1, 0)</f>
        <v>0</v>
      </c>
      <c r="AQ8" s="7">
        <f>IF(($D8*-1) &gt; Hybrids!$M$5, 1, 0)</f>
        <v>1</v>
      </c>
      <c r="AS8" s="7">
        <f t="shared" si="6"/>
        <v>-5.9446566479999996</v>
      </c>
      <c r="AT8" s="7">
        <f t="shared" si="7"/>
        <v>-3.713213085</v>
      </c>
      <c r="AU8" s="5">
        <f t="shared" si="8"/>
        <v>8.7016355000004708E-3</v>
      </c>
      <c r="AV8" s="6">
        <f t="shared" si="9"/>
        <v>1.0421801500000161E-2</v>
      </c>
    </row>
    <row r="9" spans="1:48" ht="15" customHeight="1" x14ac:dyDescent="0.25">
      <c r="A9" s="6" t="s">
        <v>1187</v>
      </c>
      <c r="B9" s="7" t="s">
        <v>1762</v>
      </c>
      <c r="C9" s="7" t="s">
        <v>3251</v>
      </c>
      <c r="D9">
        <v>3.5744623297000002</v>
      </c>
      <c r="E9">
        <v>6.0220753296999998</v>
      </c>
      <c r="F9">
        <v>2.4476129999999898</v>
      </c>
      <c r="G9">
        <v>-2.9222739999999998</v>
      </c>
      <c r="H9" s="6">
        <v>-0.474661</v>
      </c>
      <c r="I9" s="5">
        <v>-6.8701979629999999</v>
      </c>
      <c r="J9" s="6">
        <v>-1.9471388670000001</v>
      </c>
      <c r="L9" s="18"/>
      <c r="M9" s="5">
        <v>-6.2731526569999998</v>
      </c>
      <c r="N9" s="6">
        <v>-3.3912206</v>
      </c>
      <c r="P9" s="18"/>
      <c r="Q9" s="5">
        <v>-5.7966266380000002</v>
      </c>
      <c r="R9" s="6">
        <v>-2.5096256960000001</v>
      </c>
      <c r="T9" s="18"/>
      <c r="U9" s="5">
        <v>-6.2476283649999997</v>
      </c>
      <c r="V9" s="6">
        <v>-3.3680909109999999</v>
      </c>
      <c r="X9" s="18"/>
      <c r="Y9" s="7">
        <f t="shared" si="0"/>
        <v>2.4054060380000002</v>
      </c>
      <c r="Z9" s="7">
        <f t="shared" si="1"/>
        <v>4.2206961999989634E-2</v>
      </c>
      <c r="AB9" s="7">
        <f t="shared" si="2"/>
        <v>4.9230590959999994</v>
      </c>
      <c r="AC9" s="7">
        <f>ABS(AB9-'MOF vs Ligand (Quadruple)'!$F9)</f>
        <v>2.4754460960000095</v>
      </c>
      <c r="AD9" s="7">
        <f t="shared" si="3"/>
        <v>2.8819320569999998</v>
      </c>
      <c r="AE9" s="7">
        <f>ABS(AD9-'MOF vs Ligand (Quadruple)'!$F9)</f>
        <v>0.43431905700000994</v>
      </c>
      <c r="AF9" s="7">
        <f t="shared" si="4"/>
        <v>3.2870009420000001</v>
      </c>
      <c r="AG9" s="7">
        <f>ABS(AF9-'MOF vs Ligand (Quadruple)'!$F9)</f>
        <v>0.83938794200001032</v>
      </c>
      <c r="AH9" s="7">
        <f t="shared" si="5"/>
        <v>2.8795374539999998</v>
      </c>
      <c r="AI9" s="7">
        <f>ABS(AH9-'MOF vs Ligand (Quadruple)'!$F9)</f>
        <v>0.43192445400001001</v>
      </c>
      <c r="AK9" s="36" t="s">
        <v>6608</v>
      </c>
      <c r="AL9" s="36" t="s">
        <v>6609</v>
      </c>
      <c r="AM9" s="36" t="s">
        <v>6595</v>
      </c>
      <c r="AO9" s="7">
        <f>IF((-$D9) &gt; Hybrids!$M$7, 1, 0)</f>
        <v>0</v>
      </c>
      <c r="AP9" s="7">
        <f>IF((-$D9) &gt; Hybrids!$M$6, 1, 0)</f>
        <v>1</v>
      </c>
      <c r="AQ9" s="7">
        <f>IF(($D9*-1) &gt; Hybrids!$M$5, 1, 0)</f>
        <v>1</v>
      </c>
      <c r="AS9" s="7">
        <f t="shared" si="6"/>
        <v>-5.7966266380000002</v>
      </c>
      <c r="AT9" s="7">
        <f t="shared" si="7"/>
        <v>-3.3912206</v>
      </c>
      <c r="AU9" s="5">
        <f t="shared" si="8"/>
        <v>0.22544869169999959</v>
      </c>
      <c r="AV9" s="6">
        <f t="shared" si="9"/>
        <v>0.18324172970000019</v>
      </c>
    </row>
    <row r="10" spans="1:48" ht="15" customHeight="1" x14ac:dyDescent="0.25">
      <c r="A10" s="6" t="s">
        <v>1380</v>
      </c>
      <c r="B10" s="7" t="s">
        <v>2804</v>
      </c>
      <c r="C10" s="7" t="s">
        <v>4268</v>
      </c>
      <c r="D10">
        <v>3.7238805239000001</v>
      </c>
      <c r="E10">
        <v>5.9108015239</v>
      </c>
      <c r="F10">
        <v>2.1869209999999999</v>
      </c>
      <c r="G10">
        <v>-3.9972249999999998</v>
      </c>
      <c r="H10" s="6">
        <v>-1.8103039999999999</v>
      </c>
      <c r="I10" s="5">
        <v>-5.8702334719999998</v>
      </c>
      <c r="J10" s="6">
        <v>-1.397550241</v>
      </c>
      <c r="K10" t="s">
        <v>6591</v>
      </c>
      <c r="L10" s="18" t="e" vm="198">
        <v>#VALUE!</v>
      </c>
      <c r="M10" s="5">
        <v>-6.4902451980000002</v>
      </c>
      <c r="N10" s="6">
        <v>-3.7175669089999999</v>
      </c>
      <c r="O10" t="s">
        <v>6589</v>
      </c>
      <c r="P10" s="18" t="e" vm="199">
        <v>#VALUE!</v>
      </c>
      <c r="Q10" s="5">
        <v>-5.9955419640000001</v>
      </c>
      <c r="R10" s="6">
        <v>-1.266908315</v>
      </c>
      <c r="S10" t="s">
        <v>6590</v>
      </c>
      <c r="T10" s="18" t="e" vm="181">
        <v>#VALUE!</v>
      </c>
      <c r="U10" s="5">
        <v>-5.896628529</v>
      </c>
      <c r="V10" s="6">
        <v>-3.173447774</v>
      </c>
      <c r="W10" t="s">
        <v>6592</v>
      </c>
      <c r="X10" s="18" t="e" vm="182">
        <v>#VALUE!</v>
      </c>
      <c r="Y10" s="7">
        <f>MIN(J10,N10)-MAX(I10,M10)</f>
        <v>2.1526665629999999</v>
      </c>
      <c r="Z10" s="7">
        <f t="shared" si="1"/>
        <v>3.4254436999999971E-2</v>
      </c>
      <c r="AB10" s="7">
        <f t="shared" si="2"/>
        <v>4.4726832309999995</v>
      </c>
      <c r="AC10" s="7">
        <f>ABS(AB10-'MOF vs Ligand (Quadruple)'!$F10)</f>
        <v>2.2857622309999996</v>
      </c>
      <c r="AD10" s="7">
        <f t="shared" si="3"/>
        <v>2.7726782890000004</v>
      </c>
      <c r="AE10" s="7">
        <f>ABS(AD10-'MOF vs Ligand (Quadruple)'!$F10)</f>
        <v>0.58575728900000046</v>
      </c>
      <c r="AF10" s="7">
        <f t="shared" si="4"/>
        <v>4.7286336489999998</v>
      </c>
      <c r="AG10" s="7">
        <f>ABS(AF10-'MOF vs Ligand (Quadruple)'!$F10)</f>
        <v>2.5417126489999999</v>
      </c>
      <c r="AH10" s="7">
        <f t="shared" si="5"/>
        <v>2.723180755</v>
      </c>
      <c r="AI10" s="7">
        <f>ABS(AH10-'MOF vs Ligand (Quadruple)'!$F10)</f>
        <v>0.53625975500000012</v>
      </c>
      <c r="AK10" s="36" t="s">
        <v>6608</v>
      </c>
      <c r="AL10" s="36" t="s">
        <v>6638</v>
      </c>
      <c r="AM10" s="36" t="s">
        <v>6635</v>
      </c>
      <c r="AO10" s="7">
        <f>IF((-$D10) &gt; Hybrids!$M$7, 1, 0)</f>
        <v>0</v>
      </c>
      <c r="AP10" s="7">
        <f>IF((-$D10) &gt; Hybrids!$M$6, 1, 0)</f>
        <v>0</v>
      </c>
      <c r="AQ10" s="7">
        <f>IF(($D10*-1) &gt; Hybrids!$M$5, 1, 0)</f>
        <v>1</v>
      </c>
      <c r="AS10" s="7">
        <f t="shared" si="6"/>
        <v>-5.8702334719999998</v>
      </c>
      <c r="AT10" s="7">
        <f t="shared" si="7"/>
        <v>-3.7175669089999999</v>
      </c>
      <c r="AU10" s="5">
        <f t="shared" si="8"/>
        <v>4.0568051900000235E-2</v>
      </c>
      <c r="AV10" s="6">
        <f t="shared" si="9"/>
        <v>6.3136149000002639E-3</v>
      </c>
    </row>
    <row r="11" spans="1:48" s="12" customFormat="1" x14ac:dyDescent="0.25">
      <c r="AR11" s="25"/>
    </row>
    <row r="12" spans="1:48" x14ac:dyDescent="0.25">
      <c r="AK12" s="40"/>
      <c r="AL12" s="40"/>
      <c r="AM12" s="40"/>
      <c r="AU12">
        <f>AVERAGE(AU3:AU10)</f>
        <v>0.17988605332500007</v>
      </c>
      <c r="AV12">
        <f>AVERAGE(AV3:AV10)</f>
        <v>0.25755533137500131</v>
      </c>
    </row>
    <row r="13" spans="1:48" x14ac:dyDescent="0.25">
      <c r="AK13" s="40"/>
      <c r="AL13" s="40"/>
      <c r="AM13" s="40"/>
    </row>
    <row r="14" spans="1:48" x14ac:dyDescent="0.25">
      <c r="AK14" s="40"/>
      <c r="AL14" s="40"/>
      <c r="AM14" s="40"/>
    </row>
    <row r="15" spans="1:48" x14ac:dyDescent="0.25">
      <c r="AK15" s="40"/>
      <c r="AL15" s="40"/>
      <c r="AM15" s="40"/>
    </row>
    <row r="16" spans="1:48" x14ac:dyDescent="0.25">
      <c r="AK16" s="40"/>
      <c r="AL16" s="40"/>
      <c r="AM16" s="40"/>
    </row>
    <row r="17" spans="37:39" x14ac:dyDescent="0.25">
      <c r="AK17" s="40"/>
      <c r="AL17" s="40"/>
      <c r="AM17" s="40"/>
    </row>
    <row r="18" spans="37:39" x14ac:dyDescent="0.25">
      <c r="AK18" s="40"/>
      <c r="AL18" s="40"/>
      <c r="AM18" s="40"/>
    </row>
    <row r="19" spans="37:39" x14ac:dyDescent="0.25">
      <c r="AK19" s="40"/>
      <c r="AL19" s="40"/>
      <c r="AM19" s="40"/>
    </row>
    <row r="20" spans="37:39" x14ac:dyDescent="0.25">
      <c r="AK20" s="40"/>
      <c r="AL20" s="40"/>
      <c r="AM20" s="40"/>
    </row>
    <row r="21" spans="37:39" x14ac:dyDescent="0.25">
      <c r="AK21" s="40"/>
      <c r="AL21" s="40"/>
      <c r="AM21" s="40"/>
    </row>
    <row r="22" spans="37:39" x14ac:dyDescent="0.25">
      <c r="AK22" s="40"/>
      <c r="AL22" s="40"/>
      <c r="AM22" s="40"/>
    </row>
    <row r="23" spans="37:39" x14ac:dyDescent="0.25">
      <c r="AK23" s="40"/>
      <c r="AL23" s="40"/>
      <c r="AM23" s="40"/>
    </row>
    <row r="24" spans="37:39" x14ac:dyDescent="0.25">
      <c r="AK24" s="40"/>
      <c r="AL24" s="40"/>
      <c r="AM24" s="40"/>
    </row>
    <row r="26" spans="37:39" x14ac:dyDescent="0.25">
      <c r="AK26" s="40"/>
      <c r="AL26" s="40"/>
      <c r="AM26" s="40"/>
    </row>
    <row r="27" spans="37:39" x14ac:dyDescent="0.25">
      <c r="AK27" s="40"/>
      <c r="AL27" s="40"/>
      <c r="AM27" s="40"/>
    </row>
    <row r="28" spans="37:39" x14ac:dyDescent="0.25">
      <c r="AK28" s="40"/>
      <c r="AL28" s="40"/>
      <c r="AM28" s="40"/>
    </row>
    <row r="29" spans="37:39" x14ac:dyDescent="0.25">
      <c r="AK29" s="40"/>
      <c r="AL29" s="40"/>
      <c r="AM29" s="40"/>
    </row>
    <row r="30" spans="37:39" x14ac:dyDescent="0.25">
      <c r="AK30" s="40"/>
      <c r="AL30" s="40"/>
      <c r="AM30" s="40"/>
    </row>
    <row r="31" spans="37:39" x14ac:dyDescent="0.25">
      <c r="AK31" s="40"/>
      <c r="AL31" s="40"/>
      <c r="AM31" s="40"/>
    </row>
    <row r="32" spans="37:39" x14ac:dyDescent="0.25">
      <c r="AK32" s="40"/>
      <c r="AL32" s="40"/>
      <c r="AM32" s="40"/>
    </row>
    <row r="33" spans="37:39" x14ac:dyDescent="0.25">
      <c r="AK33" s="40"/>
      <c r="AL33" s="40"/>
      <c r="AM33" s="40"/>
    </row>
    <row r="34" spans="37:39" x14ac:dyDescent="0.25">
      <c r="AK34" s="40"/>
      <c r="AL34" s="40"/>
      <c r="AM34" s="40"/>
    </row>
    <row r="35" spans="37:39" x14ac:dyDescent="0.25">
      <c r="AK35" s="40"/>
      <c r="AL35" s="40"/>
      <c r="AM35" s="40"/>
    </row>
    <row r="36" spans="37:39" x14ac:dyDescent="0.25">
      <c r="AK36" s="40"/>
      <c r="AL36" s="40"/>
      <c r="AM36" s="40"/>
    </row>
    <row r="37" spans="37:39" x14ac:dyDescent="0.25">
      <c r="AK37" s="40"/>
      <c r="AL37" s="40"/>
      <c r="AM37" s="40"/>
    </row>
    <row r="38" spans="37:39" x14ac:dyDescent="0.25">
      <c r="AK38" s="40"/>
      <c r="AL38" s="40"/>
      <c r="AM38" s="40"/>
    </row>
    <row r="39" spans="37:39" x14ac:dyDescent="0.25">
      <c r="AK39" s="40"/>
      <c r="AL39" s="40"/>
      <c r="AM39" s="40"/>
    </row>
    <row r="40" spans="37:39" x14ac:dyDescent="0.25">
      <c r="AK40" s="40"/>
      <c r="AL40" s="40"/>
      <c r="AM40" s="40"/>
    </row>
    <row r="41" spans="37:39" x14ac:dyDescent="0.25">
      <c r="AK41" s="40"/>
      <c r="AL41" s="40"/>
      <c r="AM41" s="40"/>
    </row>
    <row r="42" spans="37:39" x14ac:dyDescent="0.25">
      <c r="AK42" s="40"/>
      <c r="AL42" s="40"/>
      <c r="AM42" s="40"/>
    </row>
    <row r="43" spans="37:39" x14ac:dyDescent="0.25">
      <c r="AK43" s="40"/>
      <c r="AL43" s="40"/>
      <c r="AM43" s="40"/>
    </row>
    <row r="44" spans="37:39" x14ac:dyDescent="0.25">
      <c r="AK44" s="40"/>
      <c r="AL44" s="40"/>
      <c r="AM44" s="40"/>
    </row>
    <row r="45" spans="37:39" x14ac:dyDescent="0.25">
      <c r="AK45" s="40"/>
      <c r="AL45" s="40"/>
      <c r="AM45" s="40"/>
    </row>
    <row r="46" spans="37:39" x14ac:dyDescent="0.25">
      <c r="AK46" s="40"/>
      <c r="AL46" s="40"/>
      <c r="AM46" s="40"/>
    </row>
  </sheetData>
  <autoFilter ref="AO1:AQ16" xr:uid="{23A5BCB4-38D8-406A-98A3-CCA6227B805D}"/>
  <mergeCells count="17">
    <mergeCell ref="AU1:AV1"/>
    <mergeCell ref="AT1:AT2"/>
    <mergeCell ref="AS1:AS2"/>
    <mergeCell ref="AQ1:AQ2"/>
    <mergeCell ref="AP1:AP2"/>
    <mergeCell ref="AO1:AO2"/>
    <mergeCell ref="U1:X1"/>
    <mergeCell ref="AK1:AK2"/>
    <mergeCell ref="AL1:AL2"/>
    <mergeCell ref="AM1:AM2"/>
    <mergeCell ref="Q1:T1"/>
    <mergeCell ref="A1:A2"/>
    <mergeCell ref="B1:B2"/>
    <mergeCell ref="C1:C2"/>
    <mergeCell ref="D1:H1"/>
    <mergeCell ref="I1:L1"/>
    <mergeCell ref="M1:P1"/>
  </mergeCells>
  <conditionalFormatting sqref="M10 I10">
    <cfRule type="top10" dxfId="87" priority="26" rank="1"/>
  </conditionalFormatting>
  <conditionalFormatting sqref="N10 J10">
    <cfRule type="top10" dxfId="86" priority="25" bottom="1" rank="1"/>
  </conditionalFormatting>
  <conditionalFormatting sqref="U3 Q3 M3 I3">
    <cfRule type="top10" dxfId="85" priority="44" rank="1"/>
  </conditionalFormatting>
  <conditionalFormatting sqref="U4 Q4 M4 I4">
    <cfRule type="top10" dxfId="84" priority="32" rank="1"/>
  </conditionalFormatting>
  <conditionalFormatting sqref="U5 Q5 M5 I5">
    <cfRule type="top10" dxfId="83" priority="42" rank="1"/>
  </conditionalFormatting>
  <conditionalFormatting sqref="U6 Q6 M6 I6">
    <cfRule type="top10" dxfId="82" priority="40" rank="1"/>
  </conditionalFormatting>
  <conditionalFormatting sqref="U7 Q7 M7 I7">
    <cfRule type="top10" dxfId="81" priority="38" rank="1"/>
  </conditionalFormatting>
  <conditionalFormatting sqref="U8 Q8 M8 I8">
    <cfRule type="top10" dxfId="80" priority="36" rank="1"/>
  </conditionalFormatting>
  <conditionalFormatting sqref="U9 Q9 M9 I9">
    <cfRule type="top10" dxfId="79" priority="34" rank="1"/>
  </conditionalFormatting>
  <conditionalFormatting sqref="V3 R3 N3 J3">
    <cfRule type="top10" dxfId="78" priority="43" bottom="1" rank="1"/>
  </conditionalFormatting>
  <conditionalFormatting sqref="V4 R4 N4 J4">
    <cfRule type="top10" dxfId="77" priority="31" bottom="1" rank="1"/>
  </conditionalFormatting>
  <conditionalFormatting sqref="V5 R5 N5 J5">
    <cfRule type="top10" dxfId="76" priority="41" bottom="1" rank="1"/>
  </conditionalFormatting>
  <conditionalFormatting sqref="V6 R6 N6 J6">
    <cfRule type="top10" dxfId="75" priority="39" bottom="1" rank="1"/>
  </conditionalFormatting>
  <conditionalFormatting sqref="V7 R7 N7 J7">
    <cfRule type="top10" dxfId="74" priority="37" bottom="1" rank="1"/>
  </conditionalFormatting>
  <conditionalFormatting sqref="V8 R8 N8 J8">
    <cfRule type="top10" dxfId="73" priority="35" bottom="1" rank="1"/>
  </conditionalFormatting>
  <conditionalFormatting sqref="V9 R9 N9 J9">
    <cfRule type="top10" dxfId="72" priority="33" bottom="1" rank="1"/>
  </conditionalFormatting>
  <conditionalFormatting sqref="Z3:Z10">
    <cfRule type="cellIs" dxfId="71" priority="27" operator="greaterThan">
      <formula>1</formula>
    </cfRule>
    <cfRule type="cellIs" dxfId="70" priority="28" operator="greaterThan">
      <formula>0.5</formula>
    </cfRule>
    <cfRule type="cellIs" dxfId="69" priority="29" operator="greaterThan">
      <formula>0.3</formula>
    </cfRule>
    <cfRule type="cellIs" dxfId="68" priority="30" operator="greaterThan">
      <formula>0.2</formula>
    </cfRule>
  </conditionalFormatting>
  <conditionalFormatting sqref="AC3:AC10">
    <cfRule type="cellIs" dxfId="67" priority="21" operator="greaterThan">
      <formula>1</formula>
    </cfRule>
    <cfRule type="cellIs" dxfId="66" priority="22" operator="greaterThan">
      <formula>0.5</formula>
    </cfRule>
    <cfRule type="cellIs" dxfId="65" priority="23" operator="greaterThan">
      <formula>0.3</formula>
    </cfRule>
    <cfRule type="cellIs" dxfId="64" priority="24" operator="greaterThan">
      <formula>0.2</formula>
    </cfRule>
  </conditionalFormatting>
  <conditionalFormatting sqref="AE3:AE10">
    <cfRule type="cellIs" dxfId="63" priority="17" operator="greaterThan">
      <formula>1</formula>
    </cfRule>
    <cfRule type="cellIs" dxfId="62" priority="18" operator="greaterThan">
      <formula>0.5</formula>
    </cfRule>
    <cfRule type="cellIs" dxfId="61" priority="19" operator="greaterThan">
      <formula>0.3</formula>
    </cfRule>
    <cfRule type="cellIs" dxfId="60" priority="20" operator="greaterThan">
      <formula>0.2</formula>
    </cfRule>
  </conditionalFormatting>
  <conditionalFormatting sqref="AG3:AG10">
    <cfRule type="cellIs" dxfId="59" priority="9" operator="greaterThan">
      <formula>1</formula>
    </cfRule>
    <cfRule type="cellIs" dxfId="58" priority="10" operator="greaterThan">
      <formula>0.5</formula>
    </cfRule>
    <cfRule type="cellIs" dxfId="57" priority="11" operator="greaterThan">
      <formula>0.3</formula>
    </cfRule>
    <cfRule type="cellIs" dxfId="56" priority="12" operator="greaterThan">
      <formula>0.2</formula>
    </cfRule>
  </conditionalFormatting>
  <conditionalFormatting sqref="AI3:AI10">
    <cfRule type="cellIs" dxfId="55" priority="1" operator="greaterThan">
      <formula>1</formula>
    </cfRule>
    <cfRule type="cellIs" dxfId="54" priority="2" operator="greaterThan">
      <formula>0.5</formula>
    </cfRule>
    <cfRule type="cellIs" dxfId="53" priority="3" operator="greaterThan">
      <formula>0.3</formula>
    </cfRule>
    <cfRule type="cellIs" dxfId="52" priority="4" operator="greaterThan">
      <formula>0.2</formula>
    </cfRule>
  </conditionalFormatting>
  <pageMargins left="0.7" right="0.7" top="0.75" bottom="0.75" header="0.3" footer="0.3"/>
  <pageSetup paperSize="9" orientation="portrait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F6854-EBE3-4D1D-8D0F-0CE948721969}">
  <sheetPr>
    <tabColor theme="3"/>
  </sheetPr>
  <dimension ref="A1:BB46"/>
  <sheetViews>
    <sheetView zoomScale="85" zoomScaleNormal="85" workbookViewId="0">
      <selection activeCell="A3" sqref="A3:AB3"/>
    </sheetView>
  </sheetViews>
  <sheetFormatPr defaultRowHeight="15" x14ac:dyDescent="0.25"/>
  <cols>
    <col min="1" max="1" width="16.42578125" customWidth="1"/>
    <col min="2" max="2" width="40.7109375" customWidth="1"/>
    <col min="3" max="3" width="21.7109375" customWidth="1"/>
    <col min="4" max="10" width="11" customWidth="1"/>
    <col min="13" max="14" width="11" customWidth="1"/>
    <col min="17" max="18" width="11" customWidth="1"/>
    <col min="21" max="22" width="11" customWidth="1"/>
    <col min="25" max="26" width="11" customWidth="1"/>
    <col min="29" max="30" width="11" customWidth="1"/>
    <col min="31" max="31" width="9.140625" style="12"/>
    <col min="32" max="32" width="13.42578125" customWidth="1"/>
    <col min="34" max="34" width="13.42578125" customWidth="1"/>
    <col min="36" max="36" width="13.42578125" customWidth="1"/>
    <col min="38" max="38" width="13.42578125" customWidth="1"/>
    <col min="40" max="40" width="13.42578125" customWidth="1"/>
    <col min="42" max="42" width="9.140625" style="12"/>
    <col min="43" max="43" width="16.42578125" customWidth="1"/>
    <col min="44" max="44" width="34" customWidth="1"/>
    <col min="45" max="45" width="16.42578125" customWidth="1"/>
    <col min="46" max="46" width="9.140625" style="12"/>
    <col min="50" max="50" width="9.140625" style="12"/>
    <col min="51" max="52" width="12.5703125" customWidth="1"/>
    <col min="53" max="54" width="15.28515625" customWidth="1"/>
  </cols>
  <sheetData>
    <row r="1" spans="1:54" ht="15" customHeight="1" x14ac:dyDescent="0.25">
      <c r="A1" s="55" t="s">
        <v>5978</v>
      </c>
      <c r="B1" s="65" t="s">
        <v>5987</v>
      </c>
      <c r="C1" s="65" t="s">
        <v>5994</v>
      </c>
      <c r="D1" s="59" t="s">
        <v>5979</v>
      </c>
      <c r="E1" s="60"/>
      <c r="F1" s="60"/>
      <c r="G1" s="60"/>
      <c r="H1" s="67"/>
      <c r="I1" s="59" t="s">
        <v>5980</v>
      </c>
      <c r="J1" s="60"/>
      <c r="K1" s="60"/>
      <c r="L1" s="67"/>
      <c r="M1" s="59" t="s">
        <v>5981</v>
      </c>
      <c r="N1" s="60"/>
      <c r="O1" s="60"/>
      <c r="P1" s="67"/>
      <c r="Q1" s="59" t="s">
        <v>5982</v>
      </c>
      <c r="R1" s="60"/>
      <c r="S1" s="60"/>
      <c r="T1" s="67"/>
      <c r="U1" s="59" t="s">
        <v>5983</v>
      </c>
      <c r="V1" s="60"/>
      <c r="W1" s="60"/>
      <c r="X1" s="67"/>
      <c r="Y1" s="59" t="s">
        <v>5984</v>
      </c>
      <c r="Z1" s="60"/>
      <c r="AA1" s="60"/>
      <c r="AB1" s="67"/>
      <c r="AC1" s="65" t="s">
        <v>3</v>
      </c>
      <c r="AD1" s="65" t="s">
        <v>5986</v>
      </c>
      <c r="AF1" s="65" t="s">
        <v>5988</v>
      </c>
      <c r="AG1" s="65" t="s">
        <v>5986</v>
      </c>
      <c r="AH1" s="65" t="s">
        <v>5989</v>
      </c>
      <c r="AI1" s="65" t="s">
        <v>5986</v>
      </c>
      <c r="AJ1" s="65" t="s">
        <v>5990</v>
      </c>
      <c r="AK1" s="65" t="s">
        <v>5986</v>
      </c>
      <c r="AL1" s="65" t="s">
        <v>5991</v>
      </c>
      <c r="AM1" s="65" t="s">
        <v>5986</v>
      </c>
      <c r="AN1" s="65" t="s">
        <v>5992</v>
      </c>
      <c r="AO1" s="65" t="s">
        <v>5986</v>
      </c>
      <c r="AP1" s="16"/>
      <c r="AQ1" s="63" t="s">
        <v>6606</v>
      </c>
      <c r="AR1" s="63" t="s">
        <v>6605</v>
      </c>
      <c r="AS1" s="63" t="s">
        <v>6610</v>
      </c>
      <c r="AU1" s="65" t="s">
        <v>6600</v>
      </c>
      <c r="AV1" s="65" t="s">
        <v>6599</v>
      </c>
      <c r="AW1" s="65" t="s">
        <v>6598</v>
      </c>
      <c r="AY1" s="65" t="s">
        <v>4</v>
      </c>
      <c r="AZ1" s="65" t="s">
        <v>5</v>
      </c>
      <c r="BA1" s="57" t="s">
        <v>6601</v>
      </c>
      <c r="BB1" s="55"/>
    </row>
    <row r="2" spans="1:54" x14ac:dyDescent="0.25">
      <c r="A2" s="56"/>
      <c r="B2" s="66"/>
      <c r="C2" s="66"/>
      <c r="D2" s="8" t="s">
        <v>1</v>
      </c>
      <c r="E2" s="9" t="s">
        <v>2</v>
      </c>
      <c r="F2" s="9" t="s">
        <v>3</v>
      </c>
      <c r="G2" s="9" t="s">
        <v>4</v>
      </c>
      <c r="H2" s="10" t="s">
        <v>5</v>
      </c>
      <c r="I2" s="8" t="s">
        <v>4</v>
      </c>
      <c r="J2" s="10" t="s">
        <v>5</v>
      </c>
      <c r="K2" s="20" t="s">
        <v>6583</v>
      </c>
      <c r="L2" s="21" t="s">
        <v>6584</v>
      </c>
      <c r="M2" s="9" t="s">
        <v>4</v>
      </c>
      <c r="N2" s="10" t="s">
        <v>5</v>
      </c>
      <c r="O2" s="20" t="s">
        <v>6583</v>
      </c>
      <c r="P2" s="21" t="s">
        <v>6584</v>
      </c>
      <c r="Q2" s="8" t="s">
        <v>4</v>
      </c>
      <c r="R2" s="10" t="s">
        <v>5</v>
      </c>
      <c r="S2" s="20" t="s">
        <v>6583</v>
      </c>
      <c r="T2" s="21" t="s">
        <v>6584</v>
      </c>
      <c r="U2" s="8" t="s">
        <v>4</v>
      </c>
      <c r="V2" s="10" t="s">
        <v>5</v>
      </c>
      <c r="W2" s="20" t="s">
        <v>6583</v>
      </c>
      <c r="X2" s="21" t="s">
        <v>6584</v>
      </c>
      <c r="Y2" s="8" t="s">
        <v>4</v>
      </c>
      <c r="Z2" s="10" t="s">
        <v>5</v>
      </c>
      <c r="AA2" s="20" t="s">
        <v>6583</v>
      </c>
      <c r="AB2" s="21" t="s">
        <v>6584</v>
      </c>
      <c r="AC2" s="66"/>
      <c r="AD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16"/>
      <c r="AQ2" s="63"/>
      <c r="AR2" s="63"/>
      <c r="AS2" s="63"/>
      <c r="AU2" s="66"/>
      <c r="AV2" s="66"/>
      <c r="AW2" s="66"/>
      <c r="AY2" s="66"/>
      <c r="AZ2" s="66"/>
      <c r="BA2" s="8" t="s">
        <v>6604</v>
      </c>
      <c r="BB2" s="10" t="s">
        <v>6603</v>
      </c>
    </row>
    <row r="3" spans="1:54" x14ac:dyDescent="0.25">
      <c r="A3" s="6" t="s">
        <v>394</v>
      </c>
      <c r="B3" s="7" t="s">
        <v>2720</v>
      </c>
      <c r="C3" t="s">
        <v>4188</v>
      </c>
      <c r="D3" s="5">
        <v>3.7083588211</v>
      </c>
      <c r="E3">
        <v>5.7254508210999999</v>
      </c>
      <c r="F3">
        <v>2.0170919999999999</v>
      </c>
      <c r="G3">
        <v>-3.3925890000000001</v>
      </c>
      <c r="H3" s="6">
        <v>-1.375497</v>
      </c>
      <c r="I3" s="5">
        <v>-6.0209846230000004</v>
      </c>
      <c r="J3" s="6">
        <v>-2.3783851180000002</v>
      </c>
      <c r="K3" t="s">
        <v>6778</v>
      </c>
      <c r="L3" t="e" vm="183">
        <v>#VALUE!</v>
      </c>
      <c r="M3" s="5">
        <v>-5.980956655</v>
      </c>
      <c r="N3" s="6">
        <v>-2.424426805</v>
      </c>
      <c r="O3" s="5" t="s">
        <v>6779</v>
      </c>
      <c r="P3" t="e" vm="184">
        <v>#VALUE!</v>
      </c>
      <c r="Q3" s="5">
        <v>-7.6189196060000004</v>
      </c>
      <c r="R3" s="6">
        <v>-3.8186300444999999</v>
      </c>
      <c r="S3" s="5" t="s">
        <v>6780</v>
      </c>
      <c r="T3" t="e" vm="185">
        <v>#VALUE!</v>
      </c>
      <c r="U3">
        <v>-6.357780108</v>
      </c>
      <c r="V3">
        <v>-2.8289242510000001</v>
      </c>
      <c r="W3" t="s">
        <v>6777</v>
      </c>
      <c r="X3" t="e" vm="186">
        <v>#VALUE!</v>
      </c>
      <c r="Y3">
        <v>-6.3661067960000004</v>
      </c>
      <c r="Z3">
        <v>-2.4540600189999999</v>
      </c>
      <c r="AA3" t="s">
        <v>6781</v>
      </c>
      <c r="AB3" t="e" vm="187">
        <v>#VALUE!</v>
      </c>
      <c r="AC3" s="7">
        <f>MIN(Z3,V3,J3,N3,R3)-MAX(U3,Y3,I3,M3,Q3)</f>
        <v>2.1623266105000001</v>
      </c>
      <c r="AD3" s="7">
        <f>ABS(AC3-$F3)</f>
        <v>0.14523461050000019</v>
      </c>
      <c r="AF3" s="7">
        <f>ABS(J3-I3)</f>
        <v>3.6425995050000002</v>
      </c>
      <c r="AG3" s="7">
        <f>ABS(AF3-'MOF vs Ligand (Quintuple)'!$F3)</f>
        <v>1.6255075050000003</v>
      </c>
      <c r="AH3" s="7">
        <f>ABS(N3-M3)</f>
        <v>3.55652985</v>
      </c>
      <c r="AI3" s="7">
        <f>ABS(AH3-'MOF vs Ligand (Quintuple)'!$F3)</f>
        <v>1.5394378500000001</v>
      </c>
      <c r="AJ3" s="7">
        <f>ABS(R3-Q3)</f>
        <v>3.8002895615000005</v>
      </c>
      <c r="AK3" s="7">
        <f>ABS(AJ3-'MOF vs Ligand (Quintuple)'!$F3)</f>
        <v>1.7831975615000006</v>
      </c>
      <c r="AL3" s="7">
        <f>ABS(V3-U3)</f>
        <v>3.5288558569999999</v>
      </c>
      <c r="AM3" s="7">
        <f>ABS(AL3-$F3)</f>
        <v>1.511763857</v>
      </c>
      <c r="AN3" s="7">
        <f>ABS(Z3-Y3)</f>
        <v>3.9120467770000005</v>
      </c>
      <c r="AO3" s="7">
        <f>ABS(AN3-$F3)</f>
        <v>1.8949547770000006</v>
      </c>
      <c r="AQ3" s="37" t="s">
        <v>6608</v>
      </c>
      <c r="AR3" s="37" t="s">
        <v>6638</v>
      </c>
      <c r="AS3" s="37" t="s">
        <v>6595</v>
      </c>
      <c r="AU3" s="7">
        <f>IF((-$D3) &gt; Hybrids!$M$7, 1, 0)</f>
        <v>0</v>
      </c>
      <c r="AV3" s="7">
        <f>IF((-$D3) &gt; Hybrids!$M$6, 1, 0)</f>
        <v>0</v>
      </c>
      <c r="AW3" s="7">
        <f>IF(($D3*-1) &gt; Hybrids!$M$5, 1, 0)</f>
        <v>1</v>
      </c>
      <c r="AY3" s="7">
        <f>MAX(I3,M3,Q3,U3,Y3)</f>
        <v>-5.980956655</v>
      </c>
      <c r="AZ3" s="7">
        <f>MIN(J3,N3,R3,V3,Z3)</f>
        <v>-3.8186300444999999</v>
      </c>
      <c r="BA3" s="5">
        <f>ABS(AY3-(E3*-1))</f>
        <v>0.25550583390000003</v>
      </c>
      <c r="BB3" s="6">
        <f>ABS(AZ3-(D3*-1))</f>
        <v>0.11027122339999984</v>
      </c>
    </row>
    <row r="4" spans="1:54" s="12" customFormat="1" x14ac:dyDescent="0.25"/>
    <row r="5" spans="1:54" x14ac:dyDescent="0.25">
      <c r="AQ5" s="40"/>
      <c r="AR5" s="40"/>
      <c r="AS5" s="40"/>
    </row>
    <row r="6" spans="1:54" x14ac:dyDescent="0.25">
      <c r="AQ6" s="40"/>
      <c r="AR6" s="40"/>
      <c r="AS6" s="40"/>
    </row>
    <row r="7" spans="1:54" x14ac:dyDescent="0.25">
      <c r="AQ7" s="40"/>
      <c r="AR7" s="40"/>
      <c r="AS7" s="40"/>
    </row>
    <row r="8" spans="1:54" x14ac:dyDescent="0.25">
      <c r="AQ8" s="40"/>
      <c r="AR8" s="40"/>
      <c r="AS8" s="40"/>
    </row>
    <row r="9" spans="1:54" x14ac:dyDescent="0.25">
      <c r="AQ9" s="40"/>
      <c r="AR9" s="40"/>
      <c r="AS9" s="40"/>
    </row>
    <row r="10" spans="1:54" x14ac:dyDescent="0.25">
      <c r="AQ10" s="40"/>
      <c r="AR10" s="40"/>
      <c r="AS10" s="40"/>
    </row>
    <row r="12" spans="1:54" x14ac:dyDescent="0.25">
      <c r="AQ12" s="40"/>
      <c r="AR12" s="40"/>
      <c r="AS12" s="40"/>
    </row>
    <row r="13" spans="1:54" x14ac:dyDescent="0.25">
      <c r="AQ13" s="40"/>
      <c r="AR13" s="40"/>
      <c r="AS13" s="40"/>
    </row>
    <row r="14" spans="1:54" x14ac:dyDescent="0.25">
      <c r="AQ14" s="40"/>
      <c r="AR14" s="40"/>
      <c r="AS14" s="40"/>
    </row>
    <row r="15" spans="1:54" x14ac:dyDescent="0.25">
      <c r="AQ15" s="40"/>
      <c r="AR15" s="40"/>
      <c r="AS15" s="40"/>
    </row>
    <row r="16" spans="1:54" x14ac:dyDescent="0.25">
      <c r="AQ16" s="40"/>
      <c r="AR16" s="40"/>
      <c r="AS16" s="40"/>
    </row>
    <row r="17" spans="43:45" x14ac:dyDescent="0.25">
      <c r="AQ17" s="40"/>
      <c r="AR17" s="40"/>
      <c r="AS17" s="40"/>
    </row>
    <row r="18" spans="43:45" x14ac:dyDescent="0.25">
      <c r="AQ18" s="40"/>
      <c r="AR18" s="40"/>
      <c r="AS18" s="40"/>
    </row>
    <row r="19" spans="43:45" x14ac:dyDescent="0.25">
      <c r="AQ19" s="40"/>
      <c r="AR19" s="40"/>
      <c r="AS19" s="40"/>
    </row>
    <row r="20" spans="43:45" x14ac:dyDescent="0.25">
      <c r="AQ20" s="40"/>
      <c r="AR20" s="40"/>
      <c r="AS20" s="40"/>
    </row>
    <row r="21" spans="43:45" x14ac:dyDescent="0.25">
      <c r="AQ21" s="40"/>
      <c r="AR21" s="40"/>
      <c r="AS21" s="40"/>
    </row>
    <row r="22" spans="43:45" x14ac:dyDescent="0.25">
      <c r="AQ22" s="40"/>
      <c r="AR22" s="40"/>
      <c r="AS22" s="40"/>
    </row>
    <row r="23" spans="43:45" x14ac:dyDescent="0.25">
      <c r="AQ23" s="40"/>
      <c r="AR23" s="40"/>
      <c r="AS23" s="40"/>
    </row>
    <row r="24" spans="43:45" x14ac:dyDescent="0.25">
      <c r="AQ24" s="40"/>
      <c r="AR24" s="40"/>
      <c r="AS24" s="40"/>
    </row>
    <row r="26" spans="43:45" x14ac:dyDescent="0.25">
      <c r="AQ26" s="40"/>
      <c r="AR26" s="40"/>
      <c r="AS26" s="40"/>
    </row>
    <row r="27" spans="43:45" x14ac:dyDescent="0.25">
      <c r="AQ27" s="40"/>
      <c r="AR27" s="40"/>
      <c r="AS27" s="40"/>
    </row>
    <row r="28" spans="43:45" x14ac:dyDescent="0.25">
      <c r="AQ28" s="40"/>
      <c r="AR28" s="40"/>
      <c r="AS28" s="40"/>
    </row>
    <row r="29" spans="43:45" x14ac:dyDescent="0.25">
      <c r="AQ29" s="40"/>
      <c r="AR29" s="40"/>
      <c r="AS29" s="40"/>
    </row>
    <row r="30" spans="43:45" x14ac:dyDescent="0.25">
      <c r="AQ30" s="40"/>
      <c r="AR30" s="40"/>
      <c r="AS30" s="40"/>
    </row>
    <row r="31" spans="43:45" x14ac:dyDescent="0.25">
      <c r="AQ31" s="40"/>
      <c r="AR31" s="40"/>
      <c r="AS31" s="40"/>
    </row>
    <row r="32" spans="43:45" x14ac:dyDescent="0.25">
      <c r="AQ32" s="40"/>
      <c r="AR32" s="40"/>
      <c r="AS32" s="40"/>
    </row>
    <row r="33" spans="43:45" x14ac:dyDescent="0.25">
      <c r="AQ33" s="40"/>
      <c r="AR33" s="40"/>
      <c r="AS33" s="40"/>
    </row>
    <row r="34" spans="43:45" x14ac:dyDescent="0.25">
      <c r="AQ34" s="40"/>
      <c r="AR34" s="40"/>
      <c r="AS34" s="40"/>
    </row>
    <row r="35" spans="43:45" x14ac:dyDescent="0.25">
      <c r="AQ35" s="40"/>
      <c r="AR35" s="40"/>
      <c r="AS35" s="40"/>
    </row>
    <row r="36" spans="43:45" x14ac:dyDescent="0.25">
      <c r="AQ36" s="40"/>
      <c r="AR36" s="40"/>
      <c r="AS36" s="40"/>
    </row>
    <row r="37" spans="43:45" x14ac:dyDescent="0.25">
      <c r="AQ37" s="40"/>
      <c r="AR37" s="40"/>
      <c r="AS37" s="40"/>
    </row>
    <row r="38" spans="43:45" x14ac:dyDescent="0.25">
      <c r="AQ38" s="40"/>
      <c r="AR38" s="40"/>
      <c r="AS38" s="40"/>
    </row>
    <row r="39" spans="43:45" x14ac:dyDescent="0.25">
      <c r="AQ39" s="40"/>
      <c r="AR39" s="40"/>
      <c r="AS39" s="40"/>
    </row>
    <row r="40" spans="43:45" x14ac:dyDescent="0.25">
      <c r="AQ40" s="40"/>
      <c r="AR40" s="40"/>
      <c r="AS40" s="40"/>
    </row>
    <row r="41" spans="43:45" x14ac:dyDescent="0.25">
      <c r="AQ41" s="40"/>
      <c r="AR41" s="40"/>
      <c r="AS41" s="40"/>
    </row>
    <row r="42" spans="43:45" x14ac:dyDescent="0.25">
      <c r="AQ42" s="40"/>
      <c r="AR42" s="40"/>
      <c r="AS42" s="40"/>
    </row>
    <row r="43" spans="43:45" x14ac:dyDescent="0.25">
      <c r="AQ43" s="40"/>
      <c r="AR43" s="40"/>
      <c r="AS43" s="40"/>
    </row>
    <row r="44" spans="43:45" x14ac:dyDescent="0.25">
      <c r="AQ44" s="40"/>
      <c r="AR44" s="40"/>
      <c r="AS44" s="40"/>
    </row>
    <row r="45" spans="43:45" x14ac:dyDescent="0.25">
      <c r="AQ45" s="40"/>
      <c r="AR45" s="40"/>
      <c r="AS45" s="40"/>
    </row>
    <row r="46" spans="43:45" x14ac:dyDescent="0.25">
      <c r="AQ46" s="40"/>
      <c r="AR46" s="40"/>
      <c r="AS46" s="40"/>
    </row>
  </sheetData>
  <mergeCells count="30">
    <mergeCell ref="AZ1:AZ2"/>
    <mergeCell ref="BA1:BB1"/>
    <mergeCell ref="AW1:AW2"/>
    <mergeCell ref="AQ1:AQ2"/>
    <mergeCell ref="AR1:AR2"/>
    <mergeCell ref="AS1:AS2"/>
    <mergeCell ref="AY1:AY2"/>
    <mergeCell ref="AV1:AV2"/>
    <mergeCell ref="AU1:AU2"/>
    <mergeCell ref="M1:P1"/>
    <mergeCell ref="A1:A2"/>
    <mergeCell ref="B1:B2"/>
    <mergeCell ref="C1:C2"/>
    <mergeCell ref="D1:H1"/>
    <mergeCell ref="I1:L1"/>
    <mergeCell ref="Q1:T1"/>
    <mergeCell ref="U1:X1"/>
    <mergeCell ref="Y1:AB1"/>
    <mergeCell ref="AC1:AC2"/>
    <mergeCell ref="AD1:AD2"/>
    <mergeCell ref="AL1:AL2"/>
    <mergeCell ref="AM1:AM2"/>
    <mergeCell ref="AN1:AN2"/>
    <mergeCell ref="AO1:AO2"/>
    <mergeCell ref="AF1:AF2"/>
    <mergeCell ref="AG1:AG2"/>
    <mergeCell ref="AH1:AH2"/>
    <mergeCell ref="AI1:AI2"/>
    <mergeCell ref="AJ1:AJ2"/>
    <mergeCell ref="AK1:AK2"/>
  </mergeCells>
  <conditionalFormatting sqref="R3 N3 J3">
    <cfRule type="top10" dxfId="51" priority="17" bottom="1" rank="1"/>
  </conditionalFormatting>
  <conditionalFormatting sqref="Y3 U3 Q3 M3 I3">
    <cfRule type="top10" dxfId="50" priority="18" rank="1"/>
  </conditionalFormatting>
  <conditionalFormatting sqref="AD3">
    <cfRule type="cellIs" dxfId="49" priority="13" operator="greaterThan">
      <formula>1</formula>
    </cfRule>
    <cfRule type="cellIs" dxfId="48" priority="14" operator="greaterThan">
      <formula>0.5</formula>
    </cfRule>
    <cfRule type="cellIs" dxfId="47" priority="15" operator="greaterThan">
      <formula>0.3</formula>
    </cfRule>
    <cfRule type="cellIs" dxfId="46" priority="16" operator="greaterThan">
      <formula>0.2</formula>
    </cfRule>
  </conditionalFormatting>
  <conditionalFormatting sqref="AG3 AO3">
    <cfRule type="cellIs" dxfId="45" priority="9" operator="greaterThan">
      <formula>1</formula>
    </cfRule>
    <cfRule type="cellIs" dxfId="44" priority="10" operator="greaterThan">
      <formula>0.5</formula>
    </cfRule>
    <cfRule type="cellIs" dxfId="43" priority="11" operator="greaterThan">
      <formula>0.3</formula>
    </cfRule>
    <cfRule type="cellIs" dxfId="42" priority="12" operator="greaterThan">
      <formula>0.2</formula>
    </cfRule>
  </conditionalFormatting>
  <conditionalFormatting sqref="AI3">
    <cfRule type="cellIs" dxfId="41" priority="5" operator="greaterThan">
      <formula>1</formula>
    </cfRule>
    <cfRule type="cellIs" dxfId="40" priority="6" operator="greaterThan">
      <formula>0.5</formula>
    </cfRule>
    <cfRule type="cellIs" dxfId="39" priority="7" operator="greaterThan">
      <formula>0.3</formula>
    </cfRule>
    <cfRule type="cellIs" dxfId="38" priority="8" operator="greaterThan">
      <formula>0.2</formula>
    </cfRule>
  </conditionalFormatting>
  <conditionalFormatting sqref="AK3">
    <cfRule type="cellIs" dxfId="37" priority="19" operator="greaterThan">
      <formula>1</formula>
    </cfRule>
    <cfRule type="cellIs" dxfId="36" priority="20" operator="greaterThan">
      <formula>0.5</formula>
    </cfRule>
    <cfRule type="cellIs" dxfId="35" priority="21" operator="greaterThan">
      <formula>0.3</formula>
    </cfRule>
    <cfRule type="cellIs" dxfId="34" priority="22" operator="greaterThan">
      <formula>0.2</formula>
    </cfRule>
  </conditionalFormatting>
  <conditionalFormatting sqref="AM3">
    <cfRule type="cellIs" dxfId="33" priority="1" operator="greaterThan">
      <formula>1</formula>
    </cfRule>
    <cfRule type="cellIs" dxfId="32" priority="2" operator="greaterThan">
      <formula>0.5</formula>
    </cfRule>
    <cfRule type="cellIs" dxfId="31" priority="3" operator="greaterThan">
      <formula>0.3</formula>
    </cfRule>
    <cfRule type="cellIs" dxfId="30" priority="4" operator="greaterThan">
      <formula>0.2</formula>
    </cfRule>
  </conditionalFormatting>
  <pageMargins left="0.7" right="0.7" top="0.75" bottom="0.75" header="0.3" footer="0.3"/>
  <pageSetup paperSize="9" orientation="portrait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E J G m W p H 2 o K + l A A A A 9 g A A A B I A H A B D b 2 5 m a W c v U G F j a 2 F n Z S 5 4 b W w g o h g A K K A U A A A A A A A A A A A A A A A A A A A A A A A A A A A A h Y 9 B C s I w F E S v U r J v 0 k Y F K b 8 p 6 M K N B U E Q t y H G N t j + S p O a 3 s 2 F R / I K V r T q z u W 8 e Y u Z + / U G W V 9 X w U W 3 1 j S Y k p h G J N C o m o P B I i W d O 4 Z z k g n Y S H W S h Q 4 G G W 3 S 2 0 N K S u f O C W P e e + o n t G k L x q M o Z v t 8 v V W l r i X 5 y O a / H B q 0 T q L S R M D u N U Z w G k 8 5 5 b N h E 7 A R Q m 7 w K / C h e 7 Y / E J Z d 5 b p W C 4 3 h a g F s j M D e H 8 Q D U E s D B B Q A A g A I A B C R p l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Q k a Z a K I p H u A 4 A A A A R A A A A E w A c A E Z v c m 1 1 b G F z L 1 N l Y 3 R p b 2 4 x L m 0 g o h g A K K A U A A A A A A A A A A A A A A A A A A A A A A A A A A A A K 0 5 N L s n M z 1 M I h t C G 1 g B Q S w E C L Q A U A A I A C A A Q k a Z a k f a g r 6 U A A A D 2 A A A A E g A A A A A A A A A A A A A A A A A A A A A A Q 2 9 u Z m l n L 1 B h Y 2 t h Z 2 U u e G 1 s U E s B A i 0 A F A A C A A g A E J G m W g / K 6 a u k A A A A 6 Q A A A B M A A A A A A A A A A A A A A A A A 8 Q A A A F t D b 2 5 0 Z W 5 0 X 1 R 5 c G V z X S 5 4 b W x Q S w E C L Q A U A A I A C A A Q k a Z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C + / e C x c N i k 2 A M c u j U G S l 9 g A A A A A C A A A A A A A Q Z g A A A A E A A C A A A A A J b W Y 1 g Q z / Z N x s 5 d b b q h 7 e 1 6 O z 8 g g S j 0 S k y J 1 8 Q 4 a + 4 w A A A A A O g A A A A A I A A C A A A A C h 3 0 L 0 X S u t e w n m c O x Z k X D c i I m d P 8 p R R f G p l 6 n k 2 y G t 9 l A A A A A b P i G V z p p v G H l c r J + 5 q E A V m R n 9 S J s K 5 6 8 k O p G w K V Z M d F U y x w P e q y p 1 o 4 w u d Y D I F 1 C Z n X u 1 w i P p p m e 9 b 6 t T g F Q s r R k I P O 4 6 v P J E Z w / 9 j E 7 W C k A A A A B d a 3 z P h d W H X g k 2 J f V S 8 C g z V P K l 0 b Q g q G e V M 7 O r T j S j a J 2 k X C x k F 1 A x 3 Z c v X 9 i v e q F 9 1 z M V b V U w q W o s B y 6 M 1 8 l o < / D a t a M a s h u p > 
</file>

<file path=customXml/itemProps1.xml><?xml version="1.0" encoding="utf-8"?>
<ds:datastoreItem xmlns:ds="http://schemas.openxmlformats.org/officeDocument/2006/customXml" ds:itemID="{32D4EE09-217A-4D02-A8B9-E894AC79CCD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Hybrids</vt:lpstr>
      <vt:lpstr>Distribution Full Set</vt:lpstr>
      <vt:lpstr>MOF vs Ligand (Full)</vt:lpstr>
      <vt:lpstr>Distribution Selection Set</vt:lpstr>
      <vt:lpstr>MOF vs Ligand (Single)</vt:lpstr>
      <vt:lpstr>MOF vs Ligand (Double)</vt:lpstr>
      <vt:lpstr>MOF vs Ligand (Triple)</vt:lpstr>
      <vt:lpstr>MOF vs Ligand (Quadruple)</vt:lpstr>
      <vt:lpstr>MOF vs Ligand (Quintuple)</vt:lpstr>
      <vt:lpstr>MOF vs Ligand (Sextuple)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Anselmi</dc:creator>
  <cp:lastModifiedBy>Marco Anselmi</cp:lastModifiedBy>
  <dcterms:created xsi:type="dcterms:W3CDTF">2024-11-11T10:55:33Z</dcterms:created>
  <dcterms:modified xsi:type="dcterms:W3CDTF">2025-12-15T13:40:12Z</dcterms:modified>
</cp:coreProperties>
</file>