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rinidhi/Desktop/Highthroughputwork/Piezoelectric Screening Paper/SI/Convergence study/"/>
    </mc:Choice>
  </mc:AlternateContent>
  <xr:revisionPtr revIDLastSave="0" documentId="13_ncr:1_{2B7FA287-6AD7-E247-8431-E2FCF4AF41DD}" xr6:coauthVersionLast="47" xr6:coauthVersionMax="47" xr10:uidLastSave="{00000000-0000-0000-0000-000000000000}"/>
  <bookViews>
    <workbookView xWindow="0" yWindow="500" windowWidth="28800" windowHeight="15820" activeTab="4" xr2:uid="{00000000-000D-0000-FFFF-FFFF00000000}"/>
  </bookViews>
  <sheets>
    <sheet name="benchmarks_zifs_sym" sheetId="2" r:id="rId1"/>
    <sheet name="REDMUL_convergence_nosym" sheetId="3" state="hidden" r:id="rId2"/>
    <sheet name="REDMUL_convergence_sym" sheetId="5" r:id="rId3"/>
    <sheet name="VESBEC01_convergence_sym" sheetId="8" r:id="rId4"/>
    <sheet name="forpaper_plots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8" l="1"/>
  <c r="B23" i="8"/>
  <c r="C23" i="8"/>
  <c r="M23" i="3" l="1"/>
  <c r="M15" i="3"/>
  <c r="L23" i="3"/>
  <c r="K23" i="3"/>
  <c r="J23" i="3"/>
  <c r="I23" i="3"/>
  <c r="F23" i="3"/>
  <c r="E23" i="3"/>
  <c r="D23" i="3"/>
  <c r="H23" i="3"/>
  <c r="G15" i="3"/>
  <c r="F15" i="3"/>
  <c r="E15" i="3"/>
  <c r="H15" i="3"/>
</calcChain>
</file>

<file path=xl/sharedStrings.xml><?xml version="1.0" encoding="utf-8"?>
<sst xmlns="http://schemas.openxmlformats.org/spreadsheetml/2006/main" count="344" uniqueCount="125">
  <si>
    <t>ENCUT</t>
  </si>
  <si>
    <t>KPOINTS</t>
  </si>
  <si>
    <t>IBRION</t>
  </si>
  <si>
    <t>REDMUL_FSR</t>
  </si>
  <si>
    <t>/home/srinidhi/qmofdatabase/vasp_files_A/vasp_files/REDMUL_FSR</t>
  </si>
  <si>
    <t>ISIF</t>
  </si>
  <si>
    <t>piezo</t>
  </si>
  <si>
    <t xml:space="preserve">MOF studied </t>
  </si>
  <si>
    <t>Path in QMOF database</t>
  </si>
  <si>
    <t> ENCUT = 520.000000</t>
  </si>
  <si>
    <t> SIGMA = 0.010000</t>
  </si>
  <si>
    <t> EDIFF = 1.00e-06</t>
  </si>
  <si>
    <t> SYMPREC = 1.00e-08</t>
  </si>
  <si>
    <t> ALGO = Fast</t>
  </si>
  <si>
    <t> GGA = PE</t>
  </si>
  <si>
    <t> PREC = Accurate</t>
  </si>
  <si>
    <t> ISMEAR = 0</t>
  </si>
  <si>
    <t> ISYM = 0</t>
  </si>
  <si>
    <t> LORBIT = 11</t>
  </si>
  <si>
    <t> NELM = 150</t>
  </si>
  <si>
    <t> NSW = 0</t>
  </si>
  <si>
    <t> NUPDOWN = -1</t>
  </si>
  <si>
    <t> IVDW = 12</t>
  </si>
  <si>
    <t> NCORE = 24</t>
  </si>
  <si>
    <t> ADDGRID = .FALSE.</t>
  </si>
  <si>
    <t> LAECHG = .TRUE.</t>
  </si>
  <si>
    <t> LASPH = .FALSE.</t>
  </si>
  <si>
    <t> LCHARG = .TRUE.</t>
  </si>
  <si>
    <t> LWAVE = .TRUE.</t>
  </si>
  <si>
    <t> LREAL = .FALSE.</t>
  </si>
  <si>
    <t>INCAR (Step 5 in database)</t>
  </si>
  <si>
    <t>Optimisation</t>
  </si>
  <si>
    <t>SYMPREC</t>
  </si>
  <si>
    <t>EDIFFG</t>
  </si>
  <si>
    <t>ediffg is -0.05 or -0.03</t>
  </si>
  <si>
    <t>ISYM</t>
  </si>
  <si>
    <t>NSW</t>
  </si>
  <si>
    <t>NELMIN</t>
  </si>
  <si>
    <t>isif is 2 and 3 in previous steps</t>
  </si>
  <si>
    <t>ibrion is 2</t>
  </si>
  <si>
    <t>default (ediff*10)</t>
  </si>
  <si>
    <t>Method 1</t>
  </si>
  <si>
    <t>Method 2</t>
  </si>
  <si>
    <t>Kpoints=1000/atoms(311)</t>
  </si>
  <si>
    <t>Method 3</t>
  </si>
  <si>
    <t>resources</t>
  </si>
  <si>
    <t>Piezo</t>
  </si>
  <si>
    <t>LEPSILON</t>
  </si>
  <si>
    <t>Structure from database</t>
  </si>
  <si>
    <t>Natoms=142</t>
  </si>
  <si>
    <t>Results</t>
  </si>
  <si>
    <t>clamped norm</t>
  </si>
  <si>
    <t>dynamic norm</t>
  </si>
  <si>
    <t>e norm</t>
  </si>
  <si>
    <t>Original1</t>
  </si>
  <si>
    <t>Original2</t>
  </si>
  <si>
    <t>Original3</t>
  </si>
  <si>
    <t>Original4</t>
  </si>
  <si>
    <t>Original5</t>
  </si>
  <si>
    <t>eik</t>
  </si>
  <si>
    <t>e11</t>
  </si>
  <si>
    <t>e12</t>
  </si>
  <si>
    <t>e13</t>
  </si>
  <si>
    <t>e14</t>
  </si>
  <si>
    <t>e15</t>
  </si>
  <si>
    <t>e16</t>
  </si>
  <si>
    <t>e21</t>
  </si>
  <si>
    <t>e22</t>
  </si>
  <si>
    <t>e23</t>
  </si>
  <si>
    <t>e24</t>
  </si>
  <si>
    <t>e25</t>
  </si>
  <si>
    <t>e26</t>
  </si>
  <si>
    <t>e31</t>
  </si>
  <si>
    <t>e32</t>
  </si>
  <si>
    <t>e33</t>
  </si>
  <si>
    <t>e34</t>
  </si>
  <si>
    <t>e35</t>
  </si>
  <si>
    <t>e36</t>
  </si>
  <si>
    <t>Path</t>
  </si>
  <si>
    <t>/home/srinidhi/BEC_work/QMOF_database/REDMUL_FSR_encut520_520/piezo_original</t>
  </si>
  <si>
    <t>/home/srinidhi/BEC_work/QMOF_database/REDMUL_FSR_encut520_520/opt_symprec/piezo_symprec_kptinc</t>
  </si>
  <si>
    <t>/home/srinidhi/BEC_work/QMOF_database/REDMUL_FSR_encut520_520/opt_symprec/piezo_symprec</t>
  </si>
  <si>
    <t>/home/srinidhi/BEC_work/QMOF_database/REDMUL_FSR_encut520_520/opt_tight/piezo</t>
  </si>
  <si>
    <t>Symmetry</t>
  </si>
  <si>
    <t>/home/srinidhi/BEC_work/QMOF_database/REDMUL_FSR_encut520_700/REDMUL_FSR_qmof_finite_isif2</t>
  </si>
  <si>
    <t>/home/srinidhi/BEC_work/QMOF_database/REDMUL_FSR_encut520_700/REDMUL_FSR_qmof_finite_isif3</t>
  </si>
  <si>
    <t>/home/srinidhi/BEC_work/QMOF_database/REDMUL_FSR_encut520_700/REDMUL_FSR_qmof_dfpt_kptinc411</t>
  </si>
  <si>
    <t>0.00303 </t>
  </si>
  <si>
    <t>INCAR</t>
  </si>
  <si>
    <t> SYMPREC = 1.00e-03</t>
  </si>
  <si>
    <t> ISYM = 2</t>
  </si>
  <si>
    <t> NCORE = 32</t>
  </si>
  <si>
    <t> KPAR= 3</t>
  </si>
  <si>
    <t> LCHARG = .FALSE.</t>
  </si>
  <si>
    <t> NELMIN=3</t>
  </si>
  <si>
    <t> IBRION= 2</t>
  </si>
  <si>
    <t> ISIF= 3</t>
  </si>
  <si>
    <t> NSW=250</t>
  </si>
  <si>
    <t> IBRION= 6</t>
  </si>
  <si>
    <t> ISIF= 2</t>
  </si>
  <si>
    <t> LEPSILON= .TRUE.</t>
  </si>
  <si>
    <t>Kpts 1000/no atoms</t>
  </si>
  <si>
    <t>ZIF8</t>
  </si>
  <si>
    <t>Method</t>
  </si>
  <si>
    <t>Method 1(isym2)</t>
  </si>
  <si>
    <t>Method 3(isym2)</t>
  </si>
  <si>
    <t>Method 2(isym2)</t>
  </si>
  <si>
    <t>VESBEC01_FSR</t>
  </si>
  <si>
    <t>Symmetry (Cc)</t>
  </si>
  <si>
    <t>Symmetry (P41)</t>
  </si>
  <si>
    <t>-e14</t>
  </si>
  <si>
    <t>REDMUL</t>
  </si>
  <si>
    <t>VESBEC01</t>
  </si>
  <si>
    <t>Clamped ion norm</t>
  </si>
  <si>
    <t>Internal Strain norm</t>
  </si>
  <si>
    <t>Total e norm</t>
  </si>
  <si>
    <t>Calc cost(cpuhrs)</t>
  </si>
  <si>
    <t> SYMPREC = 1.00e-02</t>
  </si>
  <si>
    <t>ZIF-8</t>
  </si>
  <si>
    <t>CdIF-1</t>
  </si>
  <si>
    <t>Kpts1000</t>
  </si>
  <si>
    <t>Encut520</t>
  </si>
  <si>
    <t>e_norm_encut</t>
  </si>
  <si>
    <t>e_norm_kpts</t>
  </si>
  <si>
    <t>VASP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</si>
</sst>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"/>
    <numFmt numFmtId="166" formatCode="0.000"/>
  </numFmts>
  <fonts count="7" x14ac:knownFonts="1">
    <font>
      <sz val="12"/>
      <color theme="1"/>
      <name val="Calibri"/>
      <family val="2"/>
      <scheme val="minor"/>
    </font>
    <font>
      <sz val="14"/>
      <color rgb="FF000000"/>
      <name val="Monaco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/>
    <xf numFmtId="164" fontId="0" fillId="0" borderId="0" xfId="0" applyNumberForma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11" fontId="4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0" fontId="1" fillId="0" borderId="0" xfId="0" applyFont="1"/>
    <xf numFmtId="0" fontId="2" fillId="0" borderId="0" xfId="0" applyFont="1"/>
    <xf numFmtId="0" fontId="2" fillId="2" borderId="0" xfId="0" applyFont="1" applyFill="1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 vertical="top"/>
    </xf>
    <xf numFmtId="0" fontId="6" fillId="0" borderId="0" xfId="0" applyFont="1" applyAlignment="1">
      <alignment horizontal="right" vertical="top"/>
    </xf>
    <xf numFmtId="164" fontId="0" fillId="0" borderId="0" xfId="0" quotePrefix="1" applyNumberFormat="1"/>
    <xf numFmtId="166" fontId="0" fillId="0" borderId="0" xfId="0" applyNumberFormat="1"/>
    <xf numFmtId="166" fontId="0" fillId="0" borderId="0" xfId="0" applyNumberFormat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11" fontId="0" fillId="0" borderId="0" xfId="0" applyNumberForma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/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REDMUL_convergence_nosym!$D$5:$M$5</c:f>
              <c:strCache>
                <c:ptCount val="10"/>
                <c:pt idx="0">
                  <c:v>Original1</c:v>
                </c:pt>
                <c:pt idx="1">
                  <c:v>Method 1</c:v>
                </c:pt>
                <c:pt idx="2">
                  <c:v>Method 2</c:v>
                </c:pt>
                <c:pt idx="3">
                  <c:v>Method 2</c:v>
                </c:pt>
                <c:pt idx="4">
                  <c:v>Method 3</c:v>
                </c:pt>
                <c:pt idx="5">
                  <c:v>Original2</c:v>
                </c:pt>
                <c:pt idx="6">
                  <c:v>Original3</c:v>
                </c:pt>
                <c:pt idx="7">
                  <c:v>Original4</c:v>
                </c:pt>
                <c:pt idx="8">
                  <c:v>Original5</c:v>
                </c:pt>
                <c:pt idx="9">
                  <c:v>Method</c:v>
                </c:pt>
              </c:strCache>
            </c:strRef>
          </c:cat>
          <c:val>
            <c:numRef>
              <c:f>REDMUL_convergence_nosym!$D$27:$M$27</c:f>
              <c:numCache>
                <c:formatCode>0.0000</c:formatCode>
                <c:ptCount val="10"/>
                <c:pt idx="0">
                  <c:v>6.1922914071262797E-2</c:v>
                </c:pt>
                <c:pt idx="1">
                  <c:v>6.2098576674578403E-2</c:v>
                </c:pt>
                <c:pt idx="2">
                  <c:v>6.22932671356198E-2</c:v>
                </c:pt>
                <c:pt idx="3">
                  <c:v>6.2300898416459298E-2</c:v>
                </c:pt>
                <c:pt idx="4" formatCode="General">
                  <c:v>6.3638845575943903E-2</c:v>
                </c:pt>
                <c:pt idx="5">
                  <c:v>6.1945303131760901E-2</c:v>
                </c:pt>
                <c:pt idx="6">
                  <c:v>6.1945791234538798E-2</c:v>
                </c:pt>
                <c:pt idx="7">
                  <c:v>6.1947394081076003E-2</c:v>
                </c:pt>
                <c:pt idx="8">
                  <c:v>6.1961231963536902E-2</c:v>
                </c:pt>
                <c:pt idx="9" formatCode="General">
                  <c:v>6.4790842959788306E-2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2-7041-AAE3-20A7C2A85526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REDMUL_convergence_nosym!$D$5:$M$5</c:f>
              <c:strCache>
                <c:ptCount val="10"/>
                <c:pt idx="0">
                  <c:v>Original1</c:v>
                </c:pt>
                <c:pt idx="1">
                  <c:v>Method 1</c:v>
                </c:pt>
                <c:pt idx="2">
                  <c:v>Method 2</c:v>
                </c:pt>
                <c:pt idx="3">
                  <c:v>Method 2</c:v>
                </c:pt>
                <c:pt idx="4">
                  <c:v>Method 3</c:v>
                </c:pt>
                <c:pt idx="5">
                  <c:v>Original2</c:v>
                </c:pt>
                <c:pt idx="6">
                  <c:v>Original3</c:v>
                </c:pt>
                <c:pt idx="7">
                  <c:v>Original4</c:v>
                </c:pt>
                <c:pt idx="8">
                  <c:v>Original5</c:v>
                </c:pt>
                <c:pt idx="9">
                  <c:v>Method</c:v>
                </c:pt>
              </c:strCache>
            </c:strRef>
          </c:cat>
          <c:val>
            <c:numRef>
              <c:f>REDMUL_convergence_nosym!$D$28:$M$28</c:f>
              <c:numCache>
                <c:formatCode>0.0000</c:formatCode>
                <c:ptCount val="10"/>
                <c:pt idx="0">
                  <c:v>5.6058694942841603E-2</c:v>
                </c:pt>
                <c:pt idx="1">
                  <c:v>5.5844475079798298E-2</c:v>
                </c:pt>
                <c:pt idx="2">
                  <c:v>5.5870146458234897E-2</c:v>
                </c:pt>
                <c:pt idx="3">
                  <c:v>5.5937297198792597E-2</c:v>
                </c:pt>
                <c:pt idx="4" formatCode="General">
                  <c:v>5.6488920157990397E-2</c:v>
                </c:pt>
                <c:pt idx="5">
                  <c:v>5.5686380851186497E-2</c:v>
                </c:pt>
                <c:pt idx="6">
                  <c:v>5.5875601795953501E-2</c:v>
                </c:pt>
                <c:pt idx="7">
                  <c:v>5.3969983822549798E-2</c:v>
                </c:pt>
                <c:pt idx="8">
                  <c:v>5.4485900662059002E-2</c:v>
                </c:pt>
                <c:pt idx="9" formatCode="General">
                  <c:v>5.88809636779586E-2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72-7041-AAE3-20A7C2A85526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REDMUL_convergence_nosym!$D$5:$M$5</c:f>
              <c:strCache>
                <c:ptCount val="10"/>
                <c:pt idx="0">
                  <c:v>Original1</c:v>
                </c:pt>
                <c:pt idx="1">
                  <c:v>Method 1</c:v>
                </c:pt>
                <c:pt idx="2">
                  <c:v>Method 2</c:v>
                </c:pt>
                <c:pt idx="3">
                  <c:v>Method 2</c:v>
                </c:pt>
                <c:pt idx="4">
                  <c:v>Method 3</c:v>
                </c:pt>
                <c:pt idx="5">
                  <c:v>Original2</c:v>
                </c:pt>
                <c:pt idx="6">
                  <c:v>Original3</c:v>
                </c:pt>
                <c:pt idx="7">
                  <c:v>Original4</c:v>
                </c:pt>
                <c:pt idx="8">
                  <c:v>Original5</c:v>
                </c:pt>
                <c:pt idx="9">
                  <c:v>Method</c:v>
                </c:pt>
              </c:strCache>
            </c:strRef>
          </c:cat>
          <c:val>
            <c:numRef>
              <c:f>REDMUL_convergence_nosym!$D$29:$M$29</c:f>
              <c:numCache>
                <c:formatCode>0.0000</c:formatCode>
                <c:ptCount val="10"/>
                <c:pt idx="0">
                  <c:v>3.9511361771747001E-2</c:v>
                </c:pt>
                <c:pt idx="1">
                  <c:v>4.2085073204429599E-2</c:v>
                </c:pt>
                <c:pt idx="2">
                  <c:v>4.2361365650868801E-2</c:v>
                </c:pt>
                <c:pt idx="3">
                  <c:v>4.2389682280582E-2</c:v>
                </c:pt>
                <c:pt idx="4" formatCode="General">
                  <c:v>4.0355368699950003E-2</c:v>
                </c:pt>
                <c:pt idx="5">
                  <c:v>4.0063477100019403E-2</c:v>
                </c:pt>
                <c:pt idx="6">
                  <c:v>3.9861764923584099E-2</c:v>
                </c:pt>
                <c:pt idx="7">
                  <c:v>3.1118793800829901E-2</c:v>
                </c:pt>
                <c:pt idx="8">
                  <c:v>3.0689009472337499E-2</c:v>
                </c:pt>
                <c:pt idx="9" formatCode="General">
                  <c:v>5.6949236651726097E-2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72-7041-AAE3-20A7C2A85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81455"/>
        <c:axId val="52923375"/>
      </c:lineChart>
      <c:catAx>
        <c:axId val="53081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23375"/>
        <c:crosses val="autoZero"/>
        <c:auto val="1"/>
        <c:lblAlgn val="ctr"/>
        <c:lblOffset val="100"/>
        <c:noMultiLvlLbl val="0"/>
      </c:catAx>
      <c:valAx>
        <c:axId val="52923375"/>
        <c:scaling>
          <c:orientation val="minMax"/>
          <c:min val="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81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REDMUL_convergence_nosym!$C$37</c:f>
              <c:strCache>
                <c:ptCount val="1"/>
                <c:pt idx="0">
                  <c:v>e11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REDMUL_convergence_nosym!$D$37:$M$37</c:f>
              <c:numCache>
                <c:formatCode>0.00000</c:formatCode>
                <c:ptCount val="10"/>
                <c:pt idx="0">
                  <c:v>4.0800000000000003E-3</c:v>
                </c:pt>
                <c:pt idx="1">
                  <c:v>3.0300000000000001E-3</c:v>
                </c:pt>
                <c:pt idx="2">
                  <c:v>3.0000000000000001E-3</c:v>
                </c:pt>
                <c:pt idx="3">
                  <c:v>0</c:v>
                </c:pt>
                <c:pt idx="4">
                  <c:v>3.47E-3</c:v>
                </c:pt>
                <c:pt idx="5">
                  <c:v>4.1599999999999996E-3</c:v>
                </c:pt>
                <c:pt idx="6">
                  <c:v>3.8300000000000001E-3</c:v>
                </c:pt>
                <c:pt idx="7">
                  <c:v>2.32E-3</c:v>
                </c:pt>
                <c:pt idx="8">
                  <c:v>2.7699999999999999E-3</c:v>
                </c:pt>
                <c:pt idx="9">
                  <c:v>7.8300000000000002E-3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5-D642-8174-62A55CC3C4DF}"/>
            </c:ext>
          </c:extLst>
        </c:ser>
        <c:ser>
          <c:idx val="1"/>
          <c:order val="1"/>
          <c:tx>
            <c:strRef>
              <c:f>REDMUL_convergence_nosym!$C$38</c:f>
              <c:strCache>
                <c:ptCount val="1"/>
                <c:pt idx="0">
                  <c:v>e12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REDMUL_convergence_nosym!$D$38:$M$38</c:f>
              <c:numCache>
                <c:formatCode>0.00000</c:formatCode>
                <c:ptCount val="10"/>
                <c:pt idx="0">
                  <c:v>1.559E-2</c:v>
                </c:pt>
                <c:pt idx="1">
                  <c:v>1.592E-2</c:v>
                </c:pt>
                <c:pt idx="2">
                  <c:v>1.566E-2</c:v>
                </c:pt>
                <c:pt idx="3">
                  <c:v>1.5610000000000001E-2</c:v>
                </c:pt>
                <c:pt idx="4">
                  <c:v>1.197E-2</c:v>
                </c:pt>
                <c:pt idx="5">
                  <c:v>1.609E-2</c:v>
                </c:pt>
                <c:pt idx="6">
                  <c:v>1.5730000000000001E-2</c:v>
                </c:pt>
                <c:pt idx="7">
                  <c:v>1.4970000000000001E-2</c:v>
                </c:pt>
                <c:pt idx="8">
                  <c:v>1.481E-2</c:v>
                </c:pt>
                <c:pt idx="9">
                  <c:v>2.5350000000000001E-2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5-D642-8174-62A55CC3C4DF}"/>
            </c:ext>
          </c:extLst>
        </c:ser>
        <c:ser>
          <c:idx val="2"/>
          <c:order val="2"/>
          <c:tx>
            <c:strRef>
              <c:f>REDMUL_convergence_nosym!$C$39</c:f>
              <c:strCache>
                <c:ptCount val="1"/>
                <c:pt idx="0">
                  <c:v>e13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REDMUL_convergence_nosym!$D$39:$M$39</c:f>
              <c:numCache>
                <c:formatCode>0.00000</c:formatCode>
                <c:ptCount val="10"/>
                <c:pt idx="0">
                  <c:v>1.159E-2</c:v>
                </c:pt>
                <c:pt idx="1">
                  <c:v>1.2290000000000001E-2</c:v>
                </c:pt>
                <c:pt idx="2">
                  <c:v>1.197E-2</c:v>
                </c:pt>
                <c:pt idx="3">
                  <c:v>1.191E-2</c:v>
                </c:pt>
                <c:pt idx="4">
                  <c:v>1.668E-2</c:v>
                </c:pt>
                <c:pt idx="5">
                  <c:v>1.1639999999999999E-2</c:v>
                </c:pt>
                <c:pt idx="6">
                  <c:v>1.1560000000000001E-2</c:v>
                </c:pt>
                <c:pt idx="7">
                  <c:v>1.017E-2</c:v>
                </c:pt>
                <c:pt idx="8">
                  <c:v>1.044E-2</c:v>
                </c:pt>
                <c:pt idx="9">
                  <c:v>3.916E-2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F5-D642-8174-62A55CC3C4DF}"/>
            </c:ext>
          </c:extLst>
        </c:ser>
        <c:ser>
          <c:idx val="3"/>
          <c:order val="3"/>
          <c:tx>
            <c:strRef>
              <c:f>REDMUL_convergence_nosym!$C$40</c:f>
              <c:strCache>
                <c:ptCount val="1"/>
                <c:pt idx="0">
                  <c:v>e14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REDMUL_convergence_nosym!$D$40:$M$40</c:f>
              <c:numCache>
                <c:formatCode>0.00000</c:formatCode>
                <c:ptCount val="10"/>
                <c:pt idx="0">
                  <c:v>1.042E-2</c:v>
                </c:pt>
                <c:pt idx="1">
                  <c:v>1.116E-2</c:v>
                </c:pt>
                <c:pt idx="2">
                  <c:v>1.107E-2</c:v>
                </c:pt>
                <c:pt idx="3">
                  <c:v>1.103E-2</c:v>
                </c:pt>
                <c:pt idx="4">
                  <c:v>1.039E-2</c:v>
                </c:pt>
                <c:pt idx="5">
                  <c:v>1.137E-2</c:v>
                </c:pt>
                <c:pt idx="6">
                  <c:v>1.0959999999999999E-2</c:v>
                </c:pt>
                <c:pt idx="7">
                  <c:v>1.273E-2</c:v>
                </c:pt>
                <c:pt idx="8">
                  <c:v>1.248E-2</c:v>
                </c:pt>
                <c:pt idx="9">
                  <c:v>3.0710000000000001E-2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F5-D642-8174-62A55CC3C4DF}"/>
            </c:ext>
          </c:extLst>
        </c:ser>
        <c:ser>
          <c:idx val="4"/>
          <c:order val="4"/>
          <c:tx>
            <c:strRef>
              <c:f>REDMUL_convergence_nosym!$C$41</c:f>
              <c:strCache>
                <c:ptCount val="1"/>
                <c:pt idx="0">
                  <c:v>e15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REDMUL_convergence_nosym!$D$41:$L$41</c:f>
              <c:numCache>
                <c:formatCode>0.00000</c:formatCode>
                <c:ptCount val="9"/>
                <c:pt idx="0">
                  <c:v>-1.8699999999999999E-3</c:v>
                </c:pt>
                <c:pt idx="1">
                  <c:v>-3.2499999999999999E-3</c:v>
                </c:pt>
                <c:pt idx="2">
                  <c:v>-3.14E-3</c:v>
                </c:pt>
                <c:pt idx="3">
                  <c:v>-3.2599999999999999E-3</c:v>
                </c:pt>
                <c:pt idx="4">
                  <c:v>-5.5399999999999998E-3</c:v>
                </c:pt>
                <c:pt idx="5">
                  <c:v>-1.99E-3</c:v>
                </c:pt>
                <c:pt idx="6">
                  <c:v>-2.3999999999999998E-3</c:v>
                </c:pt>
                <c:pt idx="7">
                  <c:v>-3.3400000000000001E-3</c:v>
                </c:pt>
                <c:pt idx="8">
                  <c:v>-2.0300000000000001E-3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F5-D642-8174-62A55CC3C4DF}"/>
            </c:ext>
          </c:extLst>
        </c:ser>
        <c:ser>
          <c:idx val="5"/>
          <c:order val="5"/>
          <c:tx>
            <c:strRef>
              <c:f>REDMUL_convergence_nosym!$C$42</c:f>
              <c:strCache>
                <c:ptCount val="1"/>
                <c:pt idx="0">
                  <c:v>e16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REDMUL_convergence_nosym!$D$42:$L$42</c:f>
              <c:numCache>
                <c:formatCode>0.00000</c:formatCode>
                <c:ptCount val="9"/>
                <c:pt idx="0">
                  <c:v>2.5999999999999999E-3</c:v>
                </c:pt>
                <c:pt idx="1">
                  <c:v>6.7000000000000002E-4</c:v>
                </c:pt>
                <c:pt idx="2">
                  <c:v>7.2999999999999996E-4</c:v>
                </c:pt>
                <c:pt idx="3">
                  <c:v>7.2000000000000005E-4</c:v>
                </c:pt>
                <c:pt idx="4">
                  <c:v>-5.1799999999999997E-3</c:v>
                </c:pt>
                <c:pt idx="5">
                  <c:v>2.5899999999999999E-3</c:v>
                </c:pt>
                <c:pt idx="6">
                  <c:v>2.0200000000000001E-3</c:v>
                </c:pt>
                <c:pt idx="7">
                  <c:v>1.6199999999999999E-3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F5-D642-8174-62A55CC3C4DF}"/>
            </c:ext>
          </c:extLst>
        </c:ser>
        <c:ser>
          <c:idx val="6"/>
          <c:order val="6"/>
          <c:tx>
            <c:strRef>
              <c:f>REDMUL_convergence_nosym!$C$43</c:f>
              <c:strCache>
                <c:ptCount val="1"/>
                <c:pt idx="0">
                  <c:v>e21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REDMUL_convergence_nosym!$D$43:$M$43</c:f>
              <c:numCache>
                <c:formatCode>0.00000</c:formatCode>
                <c:ptCount val="10"/>
                <c:pt idx="0">
                  <c:v>7.5799999999999999E-3</c:v>
                </c:pt>
                <c:pt idx="1">
                  <c:v>6.3099999999999996E-3</c:v>
                </c:pt>
                <c:pt idx="2">
                  <c:v>6.3699999999999998E-3</c:v>
                </c:pt>
                <c:pt idx="3">
                  <c:v>6.3099999999999996E-3</c:v>
                </c:pt>
                <c:pt idx="4">
                  <c:v>-2.9E-4</c:v>
                </c:pt>
                <c:pt idx="5">
                  <c:v>7.43E-3</c:v>
                </c:pt>
                <c:pt idx="6">
                  <c:v>7.3699999999999998E-3</c:v>
                </c:pt>
                <c:pt idx="7">
                  <c:v>2.0400000000000001E-3</c:v>
                </c:pt>
                <c:pt idx="8">
                  <c:v>2.5799999999999998E-3</c:v>
                </c:pt>
                <c:pt idx="9">
                  <c:v>3.3300000000000001E-3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F5-D642-8174-62A55CC3C4DF}"/>
            </c:ext>
          </c:extLst>
        </c:ser>
        <c:ser>
          <c:idx val="7"/>
          <c:order val="7"/>
          <c:tx>
            <c:strRef>
              <c:f>REDMUL_convergence_nosym!$C$44</c:f>
              <c:strCache>
                <c:ptCount val="1"/>
                <c:pt idx="0">
                  <c:v>e22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val>
            <c:numRef>
              <c:f>REDMUL_convergence_nosym!$D$44:$M$44</c:f>
              <c:numCache>
                <c:formatCode>0.00000</c:formatCode>
                <c:ptCount val="10"/>
                <c:pt idx="0">
                  <c:v>-5.3600000000000002E-3</c:v>
                </c:pt>
                <c:pt idx="1">
                  <c:v>-7.8899999999999994E-3</c:v>
                </c:pt>
                <c:pt idx="2">
                  <c:v>-7.6800000000000002E-3</c:v>
                </c:pt>
                <c:pt idx="3">
                  <c:v>-7.6400000000000001E-3</c:v>
                </c:pt>
                <c:pt idx="4">
                  <c:v>-4.8500000000000001E-3</c:v>
                </c:pt>
                <c:pt idx="5">
                  <c:v>-5.3800000000000002E-3</c:v>
                </c:pt>
                <c:pt idx="6">
                  <c:v>-5.5300000000000002E-3</c:v>
                </c:pt>
                <c:pt idx="7">
                  <c:v>-6.5799999999999999E-3</c:v>
                </c:pt>
                <c:pt idx="8">
                  <c:v>-5.7600000000000004E-3</c:v>
                </c:pt>
                <c:pt idx="9">
                  <c:v>-4.3800000000000002E-3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6F5-D642-8174-62A55CC3C4DF}"/>
            </c:ext>
          </c:extLst>
        </c:ser>
        <c:ser>
          <c:idx val="8"/>
          <c:order val="8"/>
          <c:tx>
            <c:strRef>
              <c:f>REDMUL_convergence_nosym!$C$45</c:f>
              <c:strCache>
                <c:ptCount val="1"/>
                <c:pt idx="0">
                  <c:v>e23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val>
            <c:numRef>
              <c:f>REDMUL_convergence_nosym!$D$45:$M$45</c:f>
              <c:numCache>
                <c:formatCode>0.00000</c:formatCode>
                <c:ptCount val="10"/>
                <c:pt idx="0">
                  <c:v>-1.444E-2</c:v>
                </c:pt>
                <c:pt idx="1">
                  <c:v>-1.5640000000000001E-2</c:v>
                </c:pt>
                <c:pt idx="2">
                  <c:v>-1.6070000000000001E-2</c:v>
                </c:pt>
                <c:pt idx="3">
                  <c:v>-1.5980000000000001E-2</c:v>
                </c:pt>
                <c:pt idx="4">
                  <c:v>-5.8900000000000003E-3</c:v>
                </c:pt>
                <c:pt idx="5">
                  <c:v>-1.4829999999999999E-2</c:v>
                </c:pt>
                <c:pt idx="6">
                  <c:v>-1.4489999999999999E-2</c:v>
                </c:pt>
                <c:pt idx="7">
                  <c:v>-1.213E-2</c:v>
                </c:pt>
                <c:pt idx="8">
                  <c:v>-1.187E-2</c:v>
                </c:pt>
                <c:pt idx="9">
                  <c:v>-4.1000000000000003E-3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F5-D642-8174-62A55CC3C4DF}"/>
            </c:ext>
          </c:extLst>
        </c:ser>
        <c:ser>
          <c:idx val="9"/>
          <c:order val="9"/>
          <c:tx>
            <c:strRef>
              <c:f>REDMUL_convergence_nosym!$C$46</c:f>
              <c:strCache>
                <c:ptCount val="1"/>
                <c:pt idx="0">
                  <c:v>e24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val>
            <c:numRef>
              <c:f>REDMUL_convergence_nosym!$D$46:$M$46</c:f>
              <c:numCache>
                <c:formatCode>0.00000</c:formatCode>
                <c:ptCount val="10"/>
                <c:pt idx="0">
                  <c:v>-8.7000000000000001E-4</c:v>
                </c:pt>
                <c:pt idx="1">
                  <c:v>-2.96E-3</c:v>
                </c:pt>
                <c:pt idx="2">
                  <c:v>-2.5999999999999999E-3</c:v>
                </c:pt>
                <c:pt idx="3">
                  <c:v>-2.6800000000000001E-3</c:v>
                </c:pt>
                <c:pt idx="4">
                  <c:v>-3.8999999999999999E-4</c:v>
                </c:pt>
                <c:pt idx="5">
                  <c:v>-8.0999999999999996E-4</c:v>
                </c:pt>
                <c:pt idx="6">
                  <c:v>-8.8000000000000003E-4</c:v>
                </c:pt>
                <c:pt idx="7">
                  <c:v>2.4000000000000001E-4</c:v>
                </c:pt>
                <c:pt idx="8">
                  <c:v>1.2899999999999999E-3</c:v>
                </c:pt>
                <c:pt idx="9">
                  <c:v>1.0399999999999999E-3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6F5-D642-8174-62A55CC3C4DF}"/>
            </c:ext>
          </c:extLst>
        </c:ser>
        <c:ser>
          <c:idx val="10"/>
          <c:order val="10"/>
          <c:tx>
            <c:strRef>
              <c:f>REDMUL_convergence_nosym!$C$47</c:f>
              <c:strCache>
                <c:ptCount val="1"/>
                <c:pt idx="0">
                  <c:v>e25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val>
            <c:numRef>
              <c:f>REDMUL_convergence_nosym!$D$47:$M$47</c:f>
              <c:numCache>
                <c:formatCode>0.00000</c:formatCode>
                <c:ptCount val="10"/>
                <c:pt idx="0">
                  <c:v>2.2210000000000001E-2</c:v>
                </c:pt>
                <c:pt idx="1">
                  <c:v>2.1600000000000001E-2</c:v>
                </c:pt>
                <c:pt idx="2">
                  <c:v>2.2419999999999999E-2</c:v>
                </c:pt>
                <c:pt idx="3">
                  <c:v>2.2380000000000001E-2</c:v>
                </c:pt>
                <c:pt idx="4">
                  <c:v>2.5020000000000001E-2</c:v>
                </c:pt>
                <c:pt idx="5">
                  <c:v>2.3189999999999999E-2</c:v>
                </c:pt>
                <c:pt idx="6">
                  <c:v>2.24E-2</c:v>
                </c:pt>
                <c:pt idx="7">
                  <c:v>1.4840000000000001E-2</c:v>
                </c:pt>
                <c:pt idx="8">
                  <c:v>1.489E-2</c:v>
                </c:pt>
                <c:pt idx="9">
                  <c:v>2.3820000000000001E-2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6F5-D642-8174-62A55CC3C4DF}"/>
            </c:ext>
          </c:extLst>
        </c:ser>
        <c:ser>
          <c:idx val="11"/>
          <c:order val="11"/>
          <c:tx>
            <c:strRef>
              <c:f>REDMUL_convergence_nosym!$C$48</c:f>
              <c:strCache>
                <c:ptCount val="1"/>
                <c:pt idx="0">
                  <c:v>e26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val>
            <c:numRef>
              <c:f>REDMUL_convergence_nosym!$D$48:$M$48</c:f>
              <c:numCache>
                <c:formatCode>0.00000</c:formatCode>
                <c:ptCount val="10"/>
                <c:pt idx="0">
                  <c:v>1.363E-2</c:v>
                </c:pt>
                <c:pt idx="1">
                  <c:v>1.306E-2</c:v>
                </c:pt>
                <c:pt idx="2">
                  <c:v>1.342E-2</c:v>
                </c:pt>
                <c:pt idx="3">
                  <c:v>1.349E-2</c:v>
                </c:pt>
                <c:pt idx="4">
                  <c:v>1.67E-3</c:v>
                </c:pt>
                <c:pt idx="5">
                  <c:v>1.4080000000000001E-2</c:v>
                </c:pt>
                <c:pt idx="6">
                  <c:v>1.37E-2</c:v>
                </c:pt>
                <c:pt idx="7">
                  <c:v>9.0399999999999994E-3</c:v>
                </c:pt>
                <c:pt idx="8">
                  <c:v>9.6900000000000007E-3</c:v>
                </c:pt>
                <c:pt idx="9">
                  <c:v>1.5200000000000001E-3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6F5-D642-8174-62A55CC3C4DF}"/>
            </c:ext>
          </c:extLst>
        </c:ser>
        <c:ser>
          <c:idx val="12"/>
          <c:order val="12"/>
          <c:tx>
            <c:strRef>
              <c:f>REDMUL_convergence_nosym!$C$49</c:f>
              <c:strCache>
                <c:ptCount val="1"/>
                <c:pt idx="0">
                  <c:v>e31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val>
            <c:numRef>
              <c:f>REDMUL_convergence_nosym!$D$49:$M$49</c:f>
              <c:numCache>
                <c:formatCode>0.00000</c:formatCode>
                <c:ptCount val="10"/>
                <c:pt idx="0">
                  <c:v>-2.0100000000000001E-3</c:v>
                </c:pt>
                <c:pt idx="1">
                  <c:v>-2.5500000000000002E-3</c:v>
                </c:pt>
                <c:pt idx="2">
                  <c:v>-2.3800000000000002E-3</c:v>
                </c:pt>
                <c:pt idx="3">
                  <c:v>-2.33E-3</c:v>
                </c:pt>
                <c:pt idx="4">
                  <c:v>-2.5799999999999998E-3</c:v>
                </c:pt>
                <c:pt idx="5">
                  <c:v>-1.7600000000000001E-3</c:v>
                </c:pt>
                <c:pt idx="6">
                  <c:v>-2.14E-3</c:v>
                </c:pt>
                <c:pt idx="7">
                  <c:v>-2.2399999999999998E-3</c:v>
                </c:pt>
                <c:pt idx="8">
                  <c:v>-2.5600000000000002E-3</c:v>
                </c:pt>
                <c:pt idx="9">
                  <c:v>2.5500000000000002E-3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6F5-D642-8174-62A55CC3C4DF}"/>
            </c:ext>
          </c:extLst>
        </c:ser>
        <c:ser>
          <c:idx val="13"/>
          <c:order val="13"/>
          <c:tx>
            <c:strRef>
              <c:f>REDMUL_convergence_nosym!$C$50</c:f>
              <c:strCache>
                <c:ptCount val="1"/>
                <c:pt idx="0">
                  <c:v>e32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val>
            <c:numRef>
              <c:f>REDMUL_convergence_nosym!$D$50:$M$50</c:f>
              <c:numCache>
                <c:formatCode>0.00000</c:formatCode>
                <c:ptCount val="10"/>
                <c:pt idx="0">
                  <c:v>-8.2500000000000004E-3</c:v>
                </c:pt>
                <c:pt idx="1">
                  <c:v>-1.034E-2</c:v>
                </c:pt>
                <c:pt idx="2">
                  <c:v>-1.025E-2</c:v>
                </c:pt>
                <c:pt idx="3">
                  <c:v>-1.005E-2</c:v>
                </c:pt>
                <c:pt idx="4">
                  <c:v>-9.1900000000000003E-3</c:v>
                </c:pt>
                <c:pt idx="5">
                  <c:v>-8.0000000000000002E-3</c:v>
                </c:pt>
                <c:pt idx="6">
                  <c:v>-8.3400000000000002E-3</c:v>
                </c:pt>
                <c:pt idx="7">
                  <c:v>-5.9699999999999996E-3</c:v>
                </c:pt>
                <c:pt idx="8">
                  <c:v>-6.5599999999999999E-3</c:v>
                </c:pt>
                <c:pt idx="9">
                  <c:v>-7.3099999999999997E-3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6F5-D642-8174-62A55CC3C4DF}"/>
            </c:ext>
          </c:extLst>
        </c:ser>
        <c:ser>
          <c:idx val="14"/>
          <c:order val="14"/>
          <c:tx>
            <c:strRef>
              <c:f>REDMUL_convergence_nosym!$C$51</c:f>
              <c:strCache>
                <c:ptCount val="1"/>
                <c:pt idx="0">
                  <c:v>e33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val>
            <c:numRef>
              <c:f>REDMUL_convergence_nosym!$D$51:$M$51</c:f>
              <c:numCache>
                <c:formatCode>0.00000</c:formatCode>
                <c:ptCount val="10"/>
                <c:pt idx="0">
                  <c:v>-9.5200000000000007E-3</c:v>
                </c:pt>
                <c:pt idx="1">
                  <c:v>-1.04E-2</c:v>
                </c:pt>
                <c:pt idx="2">
                  <c:v>-1.0290000000000001E-2</c:v>
                </c:pt>
                <c:pt idx="3">
                  <c:v>-1.039E-2</c:v>
                </c:pt>
                <c:pt idx="4">
                  <c:v>-7.8600000000000007E-3</c:v>
                </c:pt>
                <c:pt idx="5">
                  <c:v>-8.8699999999999994E-3</c:v>
                </c:pt>
                <c:pt idx="6">
                  <c:v>-9.5600000000000008E-3</c:v>
                </c:pt>
                <c:pt idx="7">
                  <c:v>-8.6400000000000001E-3</c:v>
                </c:pt>
                <c:pt idx="8">
                  <c:v>-7.9799999999999992E-3</c:v>
                </c:pt>
                <c:pt idx="9">
                  <c:v>-6.0299999999999998E-3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6F5-D642-8174-62A55CC3C4DF}"/>
            </c:ext>
          </c:extLst>
        </c:ser>
        <c:ser>
          <c:idx val="15"/>
          <c:order val="15"/>
          <c:tx>
            <c:strRef>
              <c:f>REDMUL_convergence_nosym!$C$52</c:f>
              <c:strCache>
                <c:ptCount val="1"/>
                <c:pt idx="0">
                  <c:v>e34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val>
            <c:numRef>
              <c:f>REDMUL_convergence_nosym!$D$52:$M$52</c:f>
              <c:numCache>
                <c:formatCode>0.00000</c:formatCode>
                <c:ptCount val="10"/>
                <c:pt idx="0">
                  <c:v>-3.5699999999999998E-3</c:v>
                </c:pt>
                <c:pt idx="1">
                  <c:v>-5.1000000000000004E-3</c:v>
                </c:pt>
                <c:pt idx="2">
                  <c:v>-5.0899999999999999E-3</c:v>
                </c:pt>
                <c:pt idx="3">
                  <c:v>-5.2300000000000003E-3</c:v>
                </c:pt>
                <c:pt idx="4">
                  <c:v>1.25E-3</c:v>
                </c:pt>
                <c:pt idx="5">
                  <c:v>-3.8E-3</c:v>
                </c:pt>
                <c:pt idx="6">
                  <c:v>-3.6800000000000001E-3</c:v>
                </c:pt>
                <c:pt idx="7">
                  <c:v>-2.15E-3</c:v>
                </c:pt>
                <c:pt idx="8">
                  <c:v>-2.6700000000000001E-3</c:v>
                </c:pt>
                <c:pt idx="9">
                  <c:v>2.48E-3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6F5-D642-8174-62A55CC3C4DF}"/>
            </c:ext>
          </c:extLst>
        </c:ser>
        <c:ser>
          <c:idx val="16"/>
          <c:order val="16"/>
          <c:tx>
            <c:strRef>
              <c:f>REDMUL_convergence_nosym!$C$53</c:f>
              <c:strCache>
                <c:ptCount val="1"/>
                <c:pt idx="0">
                  <c:v>e35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val>
            <c:numRef>
              <c:f>REDMUL_convergence_nosym!$D$53:$M$53</c:f>
              <c:numCache>
                <c:formatCode>0.00000</c:formatCode>
                <c:ptCount val="10"/>
                <c:pt idx="0">
                  <c:v>2.1199999999999999E-3</c:v>
                </c:pt>
                <c:pt idx="1">
                  <c:v>2.66E-3</c:v>
                </c:pt>
                <c:pt idx="2">
                  <c:v>2.64E-3</c:v>
                </c:pt>
                <c:pt idx="3">
                  <c:v>2.7899999999999999E-3</c:v>
                </c:pt>
                <c:pt idx="4">
                  <c:v>1.491E-2</c:v>
                </c:pt>
                <c:pt idx="5">
                  <c:v>2.3400000000000001E-3</c:v>
                </c:pt>
                <c:pt idx="6">
                  <c:v>2.1900000000000001E-3</c:v>
                </c:pt>
                <c:pt idx="7">
                  <c:v>4.6999999999999999E-4</c:v>
                </c:pt>
                <c:pt idx="8">
                  <c:v>1.17E-3</c:v>
                </c:pt>
                <c:pt idx="9">
                  <c:v>1.417E-2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6F5-D642-8174-62A55CC3C4DF}"/>
            </c:ext>
          </c:extLst>
        </c:ser>
        <c:ser>
          <c:idx val="17"/>
          <c:order val="17"/>
          <c:tx>
            <c:strRef>
              <c:f>REDMUL_convergence_nosym!$C$54</c:f>
              <c:strCache>
                <c:ptCount val="1"/>
                <c:pt idx="0">
                  <c:v>e36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val>
            <c:numRef>
              <c:f>REDMUL_convergence_nosym!$D$54:$M$54</c:f>
              <c:numCache>
                <c:formatCode>0.00000</c:formatCode>
                <c:ptCount val="10"/>
                <c:pt idx="0">
                  <c:v>2.5219999999999999E-2</c:v>
                </c:pt>
                <c:pt idx="1">
                  <c:v>2.4400000000000002E-2</c:v>
                </c:pt>
                <c:pt idx="2">
                  <c:v>2.4559999999999998E-2</c:v>
                </c:pt>
                <c:pt idx="3">
                  <c:v>2.4580000000000001E-2</c:v>
                </c:pt>
                <c:pt idx="4">
                  <c:v>2.4570000000000002E-2</c:v>
                </c:pt>
                <c:pt idx="5">
                  <c:v>2.5010000000000001E-2</c:v>
                </c:pt>
                <c:pt idx="6">
                  <c:v>2.5020000000000001E-2</c:v>
                </c:pt>
                <c:pt idx="7">
                  <c:v>1.7239999999999998E-2</c:v>
                </c:pt>
                <c:pt idx="8">
                  <c:v>1.55E-2</c:v>
                </c:pt>
                <c:pt idx="9">
                  <c:v>2.2700000000000001E-2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6F5-D642-8174-62A55CC3C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5126463"/>
        <c:axId val="1595508319"/>
      </c:lineChart>
      <c:catAx>
        <c:axId val="159512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508319"/>
        <c:crosses val="autoZero"/>
        <c:auto val="1"/>
        <c:lblAlgn val="ctr"/>
        <c:lblOffset val="100"/>
        <c:noMultiLvlLbl val="0"/>
      </c:catAx>
      <c:valAx>
        <c:axId val="1595508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126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Encut</a:t>
            </a:r>
            <a:r>
              <a:rPr lang="en-US" baseline="0"/>
              <a:t> 520, changing sypmprec, EDIFFG, KPOINTS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Clamped 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REDMUL_convergence_nosym!$D$5:$G$5</c:f>
              <c:strCache>
                <c:ptCount val="4"/>
                <c:pt idx="0">
                  <c:v>Original1</c:v>
                </c:pt>
                <c:pt idx="1">
                  <c:v>Method 1</c:v>
                </c:pt>
                <c:pt idx="2">
                  <c:v>Method 2</c:v>
                </c:pt>
                <c:pt idx="3">
                  <c:v>Method 2</c:v>
                </c:pt>
              </c:strCache>
            </c:strRef>
          </c:cat>
          <c:val>
            <c:numRef>
              <c:f>REDMUL_convergence_nosym!$D$27:$G$27</c:f>
              <c:numCache>
                <c:formatCode>0.0000</c:formatCode>
                <c:ptCount val="4"/>
                <c:pt idx="0">
                  <c:v>6.1922914071262797E-2</c:v>
                </c:pt>
                <c:pt idx="1">
                  <c:v>6.2098576674578403E-2</c:v>
                </c:pt>
                <c:pt idx="2">
                  <c:v>6.22932671356198E-2</c:v>
                </c:pt>
                <c:pt idx="3">
                  <c:v>6.2300898416459298E-2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1-4648-B66F-E039EA1FF069}"/>
            </c:ext>
          </c:extLst>
        </c:ser>
        <c:ser>
          <c:idx val="1"/>
          <c:order val="1"/>
          <c:tx>
            <c:v>Dynamic 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REDMUL_convergence_nosym!$D$5:$G$5</c:f>
              <c:strCache>
                <c:ptCount val="4"/>
                <c:pt idx="0">
                  <c:v>Original1</c:v>
                </c:pt>
                <c:pt idx="1">
                  <c:v>Method 1</c:v>
                </c:pt>
                <c:pt idx="2">
                  <c:v>Method 2</c:v>
                </c:pt>
                <c:pt idx="3">
                  <c:v>Method 2</c:v>
                </c:pt>
              </c:strCache>
            </c:strRef>
          </c:cat>
          <c:val>
            <c:numRef>
              <c:f>REDMUL_convergence_nosym!$D$28:$G$28</c:f>
              <c:numCache>
                <c:formatCode>0.0000</c:formatCode>
                <c:ptCount val="4"/>
                <c:pt idx="0">
                  <c:v>5.6058694942841603E-2</c:v>
                </c:pt>
                <c:pt idx="1">
                  <c:v>5.5844475079798298E-2</c:v>
                </c:pt>
                <c:pt idx="2">
                  <c:v>5.5870146458234897E-2</c:v>
                </c:pt>
                <c:pt idx="3">
                  <c:v>5.5937297198792597E-2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1-4648-B66F-E039EA1FF069}"/>
            </c:ext>
          </c:extLst>
        </c:ser>
        <c:ser>
          <c:idx val="2"/>
          <c:order val="2"/>
          <c:tx>
            <c:v>Total 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REDMUL_convergence_nosym!$D$5:$G$5</c:f>
              <c:strCache>
                <c:ptCount val="4"/>
                <c:pt idx="0">
                  <c:v>Original1</c:v>
                </c:pt>
                <c:pt idx="1">
                  <c:v>Method 1</c:v>
                </c:pt>
                <c:pt idx="2">
                  <c:v>Method 2</c:v>
                </c:pt>
                <c:pt idx="3">
                  <c:v>Method 2</c:v>
                </c:pt>
              </c:strCache>
            </c:strRef>
          </c:cat>
          <c:val>
            <c:numRef>
              <c:f>REDMUL_convergence_nosym!$D$29:$G$29</c:f>
              <c:numCache>
                <c:formatCode>0.0000</c:formatCode>
                <c:ptCount val="4"/>
                <c:pt idx="0">
                  <c:v>3.9511361771747001E-2</c:v>
                </c:pt>
                <c:pt idx="1">
                  <c:v>4.2085073204429599E-2</c:v>
                </c:pt>
                <c:pt idx="2">
                  <c:v>4.2361365650868801E-2</c:v>
                </c:pt>
                <c:pt idx="3">
                  <c:v>4.2389682280582E-2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21-4648-B66F-E039EA1FF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81455"/>
        <c:axId val="52923375"/>
      </c:lineChart>
      <c:catAx>
        <c:axId val="53081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23375"/>
        <c:crosses val="autoZero"/>
        <c:auto val="1"/>
        <c:lblAlgn val="ctr"/>
        <c:lblOffset val="100"/>
        <c:noMultiLvlLbl val="0"/>
      </c:catAx>
      <c:valAx>
        <c:axId val="52923375"/>
        <c:scaling>
          <c:orientation val="minMax"/>
          <c:min val="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81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190498</xdr:colOff>
      <xdr:row>2</xdr:row>
      <xdr:rowOff>84014</xdr:rowOff>
    </xdr:from>
    <xdr:to>
      <xdr:col>19</xdr:col>
      <xdr:colOff>762000</xdr:colOff>
      <xdr:row>18</xdr:row>
      <xdr:rowOff>107461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249116</xdr:colOff>
      <xdr:row>29</xdr:row>
      <xdr:rowOff>103553</xdr:rowOff>
    </xdr:from>
    <xdr:to>
      <xdr:col>19</xdr:col>
      <xdr:colOff>644770</xdr:colOff>
      <xdr:row>52</xdr:row>
      <xdr:rowOff>156306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48846</xdr:colOff>
      <xdr:row>2</xdr:row>
      <xdr:rowOff>39077</xdr:rowOff>
    </xdr:from>
    <xdr:to>
      <xdr:col>26</xdr:col>
      <xdr:colOff>620349</xdr:colOff>
      <xdr:row>18</xdr:row>
      <xdr:rowOff>62524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53"/>
  <sheetViews>
    <sheetView zoomScale="133" zoomScaleNormal="110" workbookViewId="0">
      <selection activeCell="H1" sqref="H1:H1048576"/>
    </sheetView>
  </sheetViews>
  <sheetFormatPr baseColWidth="10" defaultColWidth="11" defaultRowHeight="16" x14ac:dyDescent="0.2"/>
  <cols>
    <col min="1" max="2" width="18.83203125" bestFit="1" customWidth="1"/>
    <col min="4" max="4" width="19.83203125" customWidth="1"/>
  </cols>
  <sheetData>
    <row r="1" spans="1:10" x14ac:dyDescent="0.2">
      <c r="A1" t="s">
        <v>31</v>
      </c>
      <c r="B1" t="s">
        <v>6</v>
      </c>
    </row>
    <row r="2" spans="1:10" x14ac:dyDescent="0.2">
      <c r="D2" s="8"/>
      <c r="E2" s="1"/>
      <c r="F2" s="1"/>
      <c r="G2" s="1"/>
      <c r="I2" s="13"/>
      <c r="J2" s="13"/>
    </row>
    <row r="3" spans="1:10" x14ac:dyDescent="0.2">
      <c r="A3" t="s">
        <v>88</v>
      </c>
      <c r="B3" t="s">
        <v>88</v>
      </c>
      <c r="D3" s="30" t="s">
        <v>102</v>
      </c>
      <c r="E3" t="s">
        <v>124</v>
      </c>
      <c r="F3" t="s">
        <v>124</v>
      </c>
      <c r="G3" t="s">
        <v>124</v>
      </c>
    </row>
    <row r="4" spans="1:10" x14ac:dyDescent="0.2">
      <c r="A4" s="3" t="s">
        <v>9</v>
      </c>
      <c r="B4" s="3" t="s">
        <v>9</v>
      </c>
      <c r="D4" t="s">
        <v>0</v>
      </c>
      <c r="E4">
        <v>520</v>
      </c>
      <c r="F4">
        <v>700</v>
      </c>
      <c r="G4">
        <v>520</v>
      </c>
    </row>
    <row r="5" spans="1:10" x14ac:dyDescent="0.2">
      <c r="A5" t="s">
        <v>10</v>
      </c>
      <c r="B5" t="s">
        <v>10</v>
      </c>
      <c r="D5" t="s">
        <v>1</v>
      </c>
      <c r="E5">
        <v>1000</v>
      </c>
      <c r="F5">
        <v>1000</v>
      </c>
      <c r="G5">
        <v>2000</v>
      </c>
    </row>
    <row r="6" spans="1:10" x14ac:dyDescent="0.2">
      <c r="A6" t="s">
        <v>11</v>
      </c>
      <c r="B6" t="s">
        <v>11</v>
      </c>
    </row>
    <row r="7" spans="1:10" x14ac:dyDescent="0.2">
      <c r="A7" t="s">
        <v>89</v>
      </c>
      <c r="B7" t="s">
        <v>117</v>
      </c>
      <c r="D7" s="30" t="s">
        <v>50</v>
      </c>
    </row>
    <row r="8" spans="1:10" x14ac:dyDescent="0.2">
      <c r="A8" t="s">
        <v>13</v>
      </c>
      <c r="B8" t="s">
        <v>13</v>
      </c>
      <c r="D8" s="1" t="s">
        <v>113</v>
      </c>
      <c r="E8" s="15">
        <v>3.7749999999999999E-2</v>
      </c>
      <c r="F8" s="15">
        <v>3.8309999999999997E-2</v>
      </c>
      <c r="G8" s="15">
        <v>3.8620000000000002E-2</v>
      </c>
    </row>
    <row r="9" spans="1:10" x14ac:dyDescent="0.2">
      <c r="A9" t="s">
        <v>14</v>
      </c>
      <c r="B9" t="s">
        <v>14</v>
      </c>
      <c r="D9" s="1" t="s">
        <v>114</v>
      </c>
      <c r="E9" s="15">
        <v>-4.2796000000000001E-2</v>
      </c>
      <c r="F9" s="15">
        <v>-4.2950000000000002E-2</v>
      </c>
      <c r="G9" s="15">
        <v>-4.4393299999999997E-2</v>
      </c>
    </row>
    <row r="10" spans="1:10" x14ac:dyDescent="0.2">
      <c r="A10" t="s">
        <v>15</v>
      </c>
      <c r="B10" t="s">
        <v>15</v>
      </c>
      <c r="D10" s="1" t="s">
        <v>115</v>
      </c>
      <c r="E10" s="15">
        <v>-5.0460000000000001E-3</v>
      </c>
      <c r="F10" s="15">
        <v>-4.64E-3</v>
      </c>
      <c r="G10" s="15">
        <v>-5.7733000000000003E-3</v>
      </c>
    </row>
    <row r="11" spans="1:10" x14ac:dyDescent="0.2">
      <c r="A11" t="s">
        <v>16</v>
      </c>
      <c r="B11" t="s">
        <v>16</v>
      </c>
    </row>
    <row r="12" spans="1:10" x14ac:dyDescent="0.2">
      <c r="A12" t="s">
        <v>90</v>
      </c>
      <c r="B12" t="s">
        <v>90</v>
      </c>
    </row>
    <row r="13" spans="1:10" x14ac:dyDescent="0.2">
      <c r="A13" t="s">
        <v>18</v>
      </c>
      <c r="B13" t="s">
        <v>18</v>
      </c>
    </row>
    <row r="14" spans="1:10" x14ac:dyDescent="0.2">
      <c r="A14" t="s">
        <v>19</v>
      </c>
      <c r="B14" t="s">
        <v>19</v>
      </c>
      <c r="D14" s="30" t="s">
        <v>119</v>
      </c>
      <c r="E14" t="s">
        <v>124</v>
      </c>
      <c r="F14" t="s">
        <v>124</v>
      </c>
      <c r="G14" t="s">
        <v>124</v>
      </c>
    </row>
    <row r="15" spans="1:10" x14ac:dyDescent="0.2">
      <c r="A15" t="s">
        <v>21</v>
      </c>
      <c r="B15" t="s">
        <v>21</v>
      </c>
      <c r="D15" t="s">
        <v>0</v>
      </c>
      <c r="E15">
        <v>520</v>
      </c>
      <c r="F15">
        <v>700</v>
      </c>
      <c r="G15">
        <v>520</v>
      </c>
    </row>
    <row r="16" spans="1:10" x14ac:dyDescent="0.2">
      <c r="A16" t="s">
        <v>22</v>
      </c>
      <c r="B16" t="s">
        <v>22</v>
      </c>
      <c r="D16" t="s">
        <v>1</v>
      </c>
      <c r="E16">
        <v>1000</v>
      </c>
      <c r="F16">
        <v>1000</v>
      </c>
      <c r="G16">
        <v>2000</v>
      </c>
    </row>
    <row r="17" spans="1:7" x14ac:dyDescent="0.2">
      <c r="A17" t="s">
        <v>91</v>
      </c>
      <c r="B17" t="s">
        <v>91</v>
      </c>
    </row>
    <row r="18" spans="1:7" x14ac:dyDescent="0.2">
      <c r="A18" t="s">
        <v>92</v>
      </c>
      <c r="B18" t="s">
        <v>92</v>
      </c>
      <c r="D18" s="30" t="s">
        <v>50</v>
      </c>
    </row>
    <row r="19" spans="1:7" x14ac:dyDescent="0.2">
      <c r="A19" t="s">
        <v>24</v>
      </c>
      <c r="B19" t="s">
        <v>24</v>
      </c>
      <c r="D19" s="1" t="s">
        <v>113</v>
      </c>
      <c r="E19" s="15">
        <v>4.2049999999999997E-2</v>
      </c>
      <c r="F19" s="15">
        <v>4.2700000000000002E-2</v>
      </c>
      <c r="G19" s="15">
        <v>4.8250000000000001E-2</v>
      </c>
    </row>
    <row r="20" spans="1:7" x14ac:dyDescent="0.2">
      <c r="A20" t="s">
        <v>25</v>
      </c>
      <c r="B20" t="s">
        <v>25</v>
      </c>
      <c r="D20" s="1" t="s">
        <v>114</v>
      </c>
      <c r="E20" s="19">
        <v>-5.1152999999999997E-2</v>
      </c>
      <c r="F20" s="19">
        <v>-5.1970000000000002E-2</v>
      </c>
      <c r="G20" s="15">
        <v>-5.2109999999999997E-2</v>
      </c>
    </row>
    <row r="21" spans="1:7" x14ac:dyDescent="0.2">
      <c r="A21" t="s">
        <v>26</v>
      </c>
      <c r="B21" t="s">
        <v>26</v>
      </c>
      <c r="D21" s="1" t="s">
        <v>115</v>
      </c>
      <c r="E21" s="15">
        <v>-9.103E-3</v>
      </c>
      <c r="F21" s="15">
        <v>-9.2700000000000005E-3</v>
      </c>
      <c r="G21" s="15">
        <v>-9.2599999999999991E-3</v>
      </c>
    </row>
    <row r="22" spans="1:7" x14ac:dyDescent="0.2">
      <c r="A22" t="s">
        <v>93</v>
      </c>
      <c r="B22" t="s">
        <v>93</v>
      </c>
    </row>
    <row r="23" spans="1:7" x14ac:dyDescent="0.2">
      <c r="A23" t="s">
        <v>28</v>
      </c>
      <c r="B23" t="s">
        <v>28</v>
      </c>
      <c r="E23" s="1"/>
      <c r="F23" s="1"/>
      <c r="G23" s="1"/>
    </row>
    <row r="24" spans="1:7" x14ac:dyDescent="0.2">
      <c r="A24" t="s">
        <v>29</v>
      </c>
      <c r="B24" t="s">
        <v>29</v>
      </c>
      <c r="D24" s="13"/>
    </row>
    <row r="25" spans="1:7" x14ac:dyDescent="0.2">
      <c r="E25" s="15"/>
      <c r="F25" s="15"/>
      <c r="G25" s="15"/>
    </row>
    <row r="26" spans="1:7" x14ac:dyDescent="0.2">
      <c r="A26" t="s">
        <v>94</v>
      </c>
      <c r="B26" t="s">
        <v>98</v>
      </c>
      <c r="E26" s="15"/>
      <c r="F26" s="15"/>
      <c r="G26" s="15"/>
    </row>
    <row r="27" spans="1:7" x14ac:dyDescent="0.2">
      <c r="A27" t="s">
        <v>95</v>
      </c>
      <c r="B27" t="s">
        <v>99</v>
      </c>
      <c r="E27" s="15"/>
      <c r="F27" s="15"/>
      <c r="G27" s="15"/>
    </row>
    <row r="28" spans="1:7" x14ac:dyDescent="0.2">
      <c r="A28" t="s">
        <v>96</v>
      </c>
      <c r="B28" t="s">
        <v>100</v>
      </c>
      <c r="D28" s="13"/>
      <c r="E28" s="15"/>
      <c r="F28" s="15"/>
      <c r="G28" s="15"/>
    </row>
    <row r="29" spans="1:7" x14ac:dyDescent="0.2">
      <c r="A29" t="s">
        <v>97</v>
      </c>
      <c r="E29" s="15"/>
      <c r="F29" s="15"/>
      <c r="G29" s="15"/>
    </row>
    <row r="30" spans="1:7" x14ac:dyDescent="0.2">
      <c r="A30" s="3" t="s">
        <v>101</v>
      </c>
      <c r="B30" s="3" t="s">
        <v>101</v>
      </c>
      <c r="E30" s="2"/>
      <c r="F30" s="17"/>
      <c r="G30" s="2"/>
    </row>
    <row r="35" spans="3:7" x14ac:dyDescent="0.2">
      <c r="C35" s="13"/>
    </row>
    <row r="39" spans="3:7" x14ac:dyDescent="0.2">
      <c r="C39" s="13"/>
    </row>
    <row r="40" spans="3:7" ht="17" x14ac:dyDescent="0.2">
      <c r="C40" s="1"/>
      <c r="D40" s="15"/>
      <c r="E40" s="15"/>
      <c r="F40" s="15"/>
      <c r="G40" s="18"/>
    </row>
    <row r="41" spans="3:7" x14ac:dyDescent="0.2">
      <c r="C41" s="1"/>
      <c r="D41" s="15"/>
      <c r="E41" s="15"/>
      <c r="F41" s="15"/>
      <c r="G41" s="17"/>
    </row>
    <row r="42" spans="3:7" x14ac:dyDescent="0.2">
      <c r="C42" s="1"/>
      <c r="D42" s="15"/>
      <c r="E42" s="15"/>
      <c r="F42" s="15"/>
      <c r="G42" s="17"/>
    </row>
    <row r="46" spans="3:7" x14ac:dyDescent="0.2">
      <c r="C46" s="13"/>
    </row>
    <row r="50" spans="3:7" x14ac:dyDescent="0.2">
      <c r="C50" s="13"/>
    </row>
    <row r="51" spans="3:7" x14ac:dyDescent="0.2">
      <c r="C51" s="1"/>
      <c r="D51" s="15"/>
      <c r="E51" s="15"/>
      <c r="F51" s="15"/>
      <c r="G51" s="17"/>
    </row>
    <row r="52" spans="3:7" x14ac:dyDescent="0.2">
      <c r="C52" s="1"/>
      <c r="D52" s="19"/>
      <c r="E52" s="19"/>
      <c r="F52" s="15"/>
      <c r="G52" s="17"/>
    </row>
    <row r="53" spans="3:7" x14ac:dyDescent="0.2">
      <c r="C53" s="1"/>
      <c r="D53" s="15"/>
      <c r="E53" s="15"/>
      <c r="F53" s="15"/>
      <c r="G53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55"/>
  <sheetViews>
    <sheetView zoomScale="80" zoomScaleNormal="80" workbookViewId="0">
      <selection activeCell="L25" sqref="L25"/>
    </sheetView>
  </sheetViews>
  <sheetFormatPr baseColWidth="10" defaultColWidth="11" defaultRowHeight="16" x14ac:dyDescent="0.2"/>
  <cols>
    <col min="1" max="1" width="23.6640625" bestFit="1" customWidth="1"/>
    <col min="3" max="3" width="13.1640625" bestFit="1" customWidth="1"/>
    <col min="13" max="13" width="12.6640625" bestFit="1" customWidth="1"/>
  </cols>
  <sheetData>
    <row r="1" spans="1:14" x14ac:dyDescent="0.2">
      <c r="A1" s="5" t="s">
        <v>7</v>
      </c>
      <c r="B1" t="s">
        <v>3</v>
      </c>
    </row>
    <row r="2" spans="1:14" x14ac:dyDescent="0.2">
      <c r="A2" s="5" t="s">
        <v>8</v>
      </c>
      <c r="B2" t="s">
        <v>4</v>
      </c>
    </row>
    <row r="3" spans="1:14" x14ac:dyDescent="0.2">
      <c r="A3" t="s">
        <v>43</v>
      </c>
    </row>
    <row r="4" spans="1:14" x14ac:dyDescent="0.2">
      <c r="A4" t="s">
        <v>49</v>
      </c>
    </row>
    <row r="5" spans="1:14" x14ac:dyDescent="0.2">
      <c r="A5" s="5" t="s">
        <v>30</v>
      </c>
      <c r="C5" s="1" t="s">
        <v>31</v>
      </c>
      <c r="D5" s="1" t="s">
        <v>54</v>
      </c>
      <c r="E5" s="1" t="s">
        <v>41</v>
      </c>
      <c r="F5" s="1" t="s">
        <v>42</v>
      </c>
      <c r="G5" s="1" t="s">
        <v>42</v>
      </c>
      <c r="H5" s="14" t="s">
        <v>44</v>
      </c>
      <c r="I5" s="1" t="s">
        <v>55</v>
      </c>
      <c r="J5" s="1" t="s">
        <v>56</v>
      </c>
      <c r="K5" s="1" t="s">
        <v>57</v>
      </c>
      <c r="L5" s="1" t="s">
        <v>58</v>
      </c>
      <c r="M5" s="14" t="s">
        <v>103</v>
      </c>
    </row>
    <row r="6" spans="1:14" x14ac:dyDescent="0.2">
      <c r="A6" s="8" t="s">
        <v>9</v>
      </c>
      <c r="C6" s="2" t="s">
        <v>0</v>
      </c>
      <c r="D6" s="31" t="s">
        <v>48</v>
      </c>
      <c r="E6" s="7">
        <v>520</v>
      </c>
      <c r="F6" s="2">
        <v>520</v>
      </c>
      <c r="G6" s="2">
        <v>520</v>
      </c>
      <c r="H6" s="7">
        <v>700</v>
      </c>
      <c r="I6" s="31" t="s">
        <v>48</v>
      </c>
      <c r="J6" s="31" t="s">
        <v>48</v>
      </c>
      <c r="K6" s="31" t="s">
        <v>48</v>
      </c>
      <c r="L6" s="31" t="s">
        <v>48</v>
      </c>
      <c r="M6" s="2">
        <v>520</v>
      </c>
    </row>
    <row r="7" spans="1:14" x14ac:dyDescent="0.2">
      <c r="A7" t="s">
        <v>10</v>
      </c>
      <c r="C7" s="2" t="s">
        <v>32</v>
      </c>
      <c r="D7" s="31"/>
      <c r="E7" s="10">
        <v>1E-8</v>
      </c>
      <c r="F7" s="10">
        <v>1.0000000000000001E-5</v>
      </c>
      <c r="G7" s="10">
        <v>1.0000000000000001E-5</v>
      </c>
      <c r="H7" s="10">
        <v>1E-3</v>
      </c>
      <c r="I7" s="31"/>
      <c r="J7" s="31"/>
      <c r="K7" s="31"/>
      <c r="L7" s="31"/>
      <c r="M7" s="10">
        <v>1E-3</v>
      </c>
    </row>
    <row r="8" spans="1:14" ht="16" customHeight="1" x14ac:dyDescent="0.2">
      <c r="A8" t="s">
        <v>11</v>
      </c>
      <c r="C8" s="2" t="s">
        <v>33</v>
      </c>
      <c r="D8" s="31"/>
      <c r="E8" s="9" t="s">
        <v>40</v>
      </c>
      <c r="F8" s="1" t="s">
        <v>40</v>
      </c>
      <c r="G8" s="1" t="s">
        <v>40</v>
      </c>
      <c r="H8" s="1" t="s">
        <v>40</v>
      </c>
      <c r="I8" s="31"/>
      <c r="J8" s="31"/>
      <c r="K8" s="31"/>
      <c r="L8" s="31"/>
      <c r="M8" s="1" t="s">
        <v>40</v>
      </c>
    </row>
    <row r="9" spans="1:14" x14ac:dyDescent="0.2">
      <c r="A9" s="8" t="s">
        <v>12</v>
      </c>
      <c r="B9" s="1"/>
      <c r="C9" s="2" t="s">
        <v>35</v>
      </c>
      <c r="D9" s="31"/>
      <c r="E9" s="2">
        <v>2</v>
      </c>
      <c r="F9" s="2">
        <v>2</v>
      </c>
      <c r="G9" s="2">
        <v>2</v>
      </c>
      <c r="H9" s="2">
        <v>2</v>
      </c>
      <c r="I9" s="31"/>
      <c r="J9" s="31"/>
      <c r="K9" s="31"/>
      <c r="L9" s="31"/>
      <c r="M9" s="2">
        <v>2</v>
      </c>
      <c r="N9" s="1"/>
    </row>
    <row r="10" spans="1:14" x14ac:dyDescent="0.2">
      <c r="A10" t="s">
        <v>13</v>
      </c>
      <c r="C10" s="2" t="s">
        <v>2</v>
      </c>
      <c r="D10" s="31"/>
      <c r="E10" s="2">
        <v>2</v>
      </c>
      <c r="F10" s="2">
        <v>2</v>
      </c>
      <c r="G10" s="2">
        <v>2</v>
      </c>
      <c r="H10" s="2">
        <v>2</v>
      </c>
      <c r="I10" s="31"/>
      <c r="J10" s="31"/>
      <c r="K10" s="31"/>
      <c r="L10" s="31"/>
      <c r="M10" s="2">
        <v>2</v>
      </c>
    </row>
    <row r="11" spans="1:14" x14ac:dyDescent="0.2">
      <c r="A11" t="s">
        <v>14</v>
      </c>
      <c r="C11" s="2" t="s">
        <v>5</v>
      </c>
      <c r="D11" s="31"/>
      <c r="E11" s="2">
        <v>3</v>
      </c>
      <c r="F11" s="2">
        <v>3</v>
      </c>
      <c r="G11" s="2">
        <v>3</v>
      </c>
      <c r="H11" s="2">
        <v>3</v>
      </c>
      <c r="I11" s="31"/>
      <c r="J11" s="31"/>
      <c r="K11" s="31"/>
      <c r="L11" s="31"/>
      <c r="M11" s="2">
        <v>3</v>
      </c>
    </row>
    <row r="12" spans="1:14" x14ac:dyDescent="0.2">
      <c r="A12" t="s">
        <v>15</v>
      </c>
      <c r="C12" s="2" t="s">
        <v>36</v>
      </c>
      <c r="D12" s="31"/>
      <c r="E12" s="2">
        <v>250</v>
      </c>
      <c r="F12" s="2">
        <v>250</v>
      </c>
      <c r="G12" s="2">
        <v>250</v>
      </c>
      <c r="H12" s="2">
        <v>250</v>
      </c>
      <c r="I12" s="31"/>
      <c r="J12" s="31"/>
      <c r="K12" s="31"/>
      <c r="L12" s="31"/>
      <c r="M12" s="2">
        <v>250</v>
      </c>
    </row>
    <row r="13" spans="1:14" x14ac:dyDescent="0.2">
      <c r="A13" t="s">
        <v>16</v>
      </c>
      <c r="C13" s="2" t="s">
        <v>37</v>
      </c>
      <c r="D13" s="31"/>
      <c r="E13" s="2">
        <v>3</v>
      </c>
      <c r="F13" s="2">
        <v>3</v>
      </c>
      <c r="G13" s="2">
        <v>3</v>
      </c>
      <c r="H13" s="2">
        <v>3</v>
      </c>
      <c r="I13" s="31"/>
      <c r="J13" s="31"/>
      <c r="K13" s="31"/>
      <c r="L13" s="31"/>
      <c r="M13" s="2">
        <v>3</v>
      </c>
    </row>
    <row r="14" spans="1:14" x14ac:dyDescent="0.2">
      <c r="A14" s="8" t="s">
        <v>17</v>
      </c>
      <c r="C14" s="2" t="s">
        <v>1</v>
      </c>
      <c r="D14" s="31"/>
      <c r="E14" s="2">
        <v>311</v>
      </c>
      <c r="F14" s="2">
        <v>311</v>
      </c>
      <c r="G14" s="2">
        <v>311</v>
      </c>
      <c r="H14" s="2">
        <v>113</v>
      </c>
      <c r="I14" s="31"/>
      <c r="J14" s="31"/>
      <c r="K14" s="31"/>
      <c r="L14" s="31"/>
      <c r="M14" s="2">
        <v>113</v>
      </c>
    </row>
    <row r="15" spans="1:14" x14ac:dyDescent="0.2">
      <c r="A15" t="s">
        <v>18</v>
      </c>
      <c r="C15" s="2" t="s">
        <v>45</v>
      </c>
      <c r="D15" s="31"/>
      <c r="E15" s="2">
        <f>3*24*1.5</f>
        <v>108</v>
      </c>
      <c r="F15" s="2">
        <f>3*24*1</f>
        <v>72</v>
      </c>
      <c r="G15" s="2">
        <f>3*24*1</f>
        <v>72</v>
      </c>
      <c r="H15" s="2">
        <f>3*24*4</f>
        <v>288</v>
      </c>
      <c r="I15" s="31"/>
      <c r="J15" s="31"/>
      <c r="K15" s="31"/>
      <c r="L15" s="31"/>
      <c r="M15" s="2">
        <f>3*24*1</f>
        <v>72</v>
      </c>
    </row>
    <row r="16" spans="1:14" x14ac:dyDescent="0.2">
      <c r="A16" t="s">
        <v>19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">
      <c r="A17" s="8" t="s">
        <v>20</v>
      </c>
      <c r="C17" s="1" t="s">
        <v>46</v>
      </c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">
      <c r="A18" t="s">
        <v>21</v>
      </c>
      <c r="C18" s="2" t="s">
        <v>2</v>
      </c>
      <c r="D18" s="2">
        <v>6</v>
      </c>
      <c r="E18" s="2">
        <v>6</v>
      </c>
      <c r="F18" s="2">
        <v>6</v>
      </c>
      <c r="G18" s="2">
        <v>6</v>
      </c>
      <c r="H18" s="2">
        <v>6</v>
      </c>
      <c r="I18" s="2">
        <v>6</v>
      </c>
      <c r="J18" s="2">
        <v>6</v>
      </c>
      <c r="K18" s="2">
        <v>8</v>
      </c>
      <c r="L18" s="2">
        <v>8</v>
      </c>
      <c r="M18" s="2">
        <v>6</v>
      </c>
    </row>
    <row r="19" spans="1:13" x14ac:dyDescent="0.2">
      <c r="A19" t="s">
        <v>22</v>
      </c>
      <c r="C19" s="2" t="s">
        <v>5</v>
      </c>
      <c r="D19" s="2">
        <v>2</v>
      </c>
      <c r="E19" s="2">
        <v>2</v>
      </c>
      <c r="F19" s="2">
        <v>2</v>
      </c>
      <c r="G19" s="2">
        <v>2</v>
      </c>
      <c r="H19" s="2">
        <v>2</v>
      </c>
      <c r="I19" s="2">
        <v>2</v>
      </c>
      <c r="J19" s="2">
        <v>3</v>
      </c>
      <c r="K19" s="2">
        <v>2</v>
      </c>
      <c r="L19" s="2">
        <v>2</v>
      </c>
      <c r="M19" s="2">
        <v>2</v>
      </c>
    </row>
    <row r="20" spans="1:13" x14ac:dyDescent="0.2">
      <c r="A20" t="s">
        <v>23</v>
      </c>
      <c r="C20" s="2" t="s">
        <v>47</v>
      </c>
      <c r="D20" s="2" t="b">
        <v>1</v>
      </c>
      <c r="E20" s="2" t="b">
        <v>1</v>
      </c>
      <c r="F20" s="2" t="b">
        <v>1</v>
      </c>
      <c r="G20" s="2" t="b">
        <v>1</v>
      </c>
      <c r="H20" s="2" t="b">
        <v>1</v>
      </c>
      <c r="I20" s="2" t="b">
        <v>1</v>
      </c>
      <c r="J20" s="2" t="b">
        <v>1</v>
      </c>
      <c r="K20" s="2" t="b">
        <v>1</v>
      </c>
      <c r="L20" s="2" t="b">
        <v>1</v>
      </c>
      <c r="M20" s="2" t="b">
        <v>1</v>
      </c>
    </row>
    <row r="21" spans="1:13" x14ac:dyDescent="0.2">
      <c r="A21" t="s">
        <v>24</v>
      </c>
      <c r="C21" s="2" t="s">
        <v>35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</row>
    <row r="22" spans="1:13" x14ac:dyDescent="0.2">
      <c r="A22" t="s">
        <v>25</v>
      </c>
      <c r="C22" s="2" t="s">
        <v>1</v>
      </c>
      <c r="D22" s="2">
        <v>311</v>
      </c>
      <c r="E22" s="2">
        <v>311</v>
      </c>
      <c r="F22" s="7">
        <v>311</v>
      </c>
      <c r="G22" s="7">
        <v>411</v>
      </c>
      <c r="H22" s="2">
        <v>113</v>
      </c>
      <c r="I22" s="2">
        <v>311</v>
      </c>
      <c r="J22" s="2">
        <v>311</v>
      </c>
      <c r="K22" s="2">
        <v>311</v>
      </c>
      <c r="L22" s="7">
        <v>411</v>
      </c>
      <c r="M22" s="7">
        <v>113</v>
      </c>
    </row>
    <row r="23" spans="1:13" x14ac:dyDescent="0.2">
      <c r="A23" t="s">
        <v>26</v>
      </c>
      <c r="C23" s="2" t="s">
        <v>45</v>
      </c>
      <c r="D23" s="2">
        <f>3*24*12</f>
        <v>864</v>
      </c>
      <c r="E23" s="2">
        <f>3*24*13</f>
        <v>936</v>
      </c>
      <c r="F23" s="2">
        <f>4*24*7</f>
        <v>672</v>
      </c>
      <c r="G23" s="2"/>
      <c r="H23" s="2">
        <f>4*24*11</f>
        <v>1056</v>
      </c>
      <c r="I23" s="2">
        <f>2*24*27</f>
        <v>1296</v>
      </c>
      <c r="J23" s="2">
        <f>3*24*20</f>
        <v>1440</v>
      </c>
      <c r="K23" s="2">
        <f>4*24*22</f>
        <v>2112</v>
      </c>
      <c r="L23" s="2">
        <f>2*24*32</f>
        <v>1536</v>
      </c>
      <c r="M23" s="2">
        <f>4*24*7</f>
        <v>672</v>
      </c>
    </row>
    <row r="24" spans="1:13" x14ac:dyDescent="0.2">
      <c r="A24" t="s">
        <v>27</v>
      </c>
      <c r="C24" s="2" t="s">
        <v>0</v>
      </c>
      <c r="D24" s="2">
        <v>520</v>
      </c>
      <c r="E24" s="2">
        <v>520</v>
      </c>
      <c r="F24" s="2">
        <v>520</v>
      </c>
      <c r="G24" s="2">
        <v>520</v>
      </c>
      <c r="H24" s="2">
        <v>700</v>
      </c>
      <c r="I24" s="7">
        <v>700</v>
      </c>
      <c r="J24" s="7">
        <v>700</v>
      </c>
      <c r="K24" s="7">
        <v>700</v>
      </c>
      <c r="L24" s="7">
        <v>700</v>
      </c>
      <c r="M24" s="2">
        <v>520</v>
      </c>
    </row>
    <row r="25" spans="1:13" x14ac:dyDescent="0.2">
      <c r="A25" t="s">
        <v>28</v>
      </c>
      <c r="C25" s="2" t="s">
        <v>78</v>
      </c>
      <c r="D25" s="2" t="s">
        <v>79</v>
      </c>
      <c r="E25" s="2" t="s">
        <v>82</v>
      </c>
      <c r="F25" s="2" t="s">
        <v>81</v>
      </c>
      <c r="G25" s="2" t="s">
        <v>80</v>
      </c>
      <c r="H25" s="2"/>
      <c r="I25" s="2" t="s">
        <v>84</v>
      </c>
      <c r="J25" s="2" t="s">
        <v>85</v>
      </c>
      <c r="K25" s="2"/>
      <c r="L25" s="2" t="s">
        <v>86</v>
      </c>
      <c r="M25" s="2"/>
    </row>
    <row r="26" spans="1:13" x14ac:dyDescent="0.2">
      <c r="A26" t="s">
        <v>29</v>
      </c>
      <c r="C26" s="1" t="s">
        <v>50</v>
      </c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19" x14ac:dyDescent="0.25">
      <c r="A27" s="8" t="s">
        <v>34</v>
      </c>
      <c r="C27" s="1" t="s">
        <v>51</v>
      </c>
      <c r="D27" s="4">
        <v>6.1922914071262797E-2</v>
      </c>
      <c r="E27" s="4">
        <v>6.2098576674578403E-2</v>
      </c>
      <c r="F27" s="4">
        <v>6.22932671356198E-2</v>
      </c>
      <c r="G27" s="4">
        <v>6.2300898416459298E-2</v>
      </c>
      <c r="H27" s="12">
        <v>6.3638845575943903E-2</v>
      </c>
      <c r="I27" s="4">
        <v>6.1945303131760901E-2</v>
      </c>
      <c r="J27" s="4">
        <v>6.1945791234538798E-2</v>
      </c>
      <c r="K27" s="4">
        <v>6.1947394081076003E-2</v>
      </c>
      <c r="L27" s="4">
        <v>6.1961231963536902E-2</v>
      </c>
      <c r="M27" s="12">
        <v>6.4790842959788306E-2</v>
      </c>
    </row>
    <row r="28" spans="1:13" x14ac:dyDescent="0.2">
      <c r="A28" s="8" t="s">
        <v>39</v>
      </c>
      <c r="C28" s="1" t="s">
        <v>52</v>
      </c>
      <c r="D28" s="4">
        <v>5.6058694942841603E-2</v>
      </c>
      <c r="E28" s="4">
        <v>5.5844475079798298E-2</v>
      </c>
      <c r="F28" s="4">
        <v>5.5870146458234897E-2</v>
      </c>
      <c r="G28" s="4">
        <v>5.5937297198792597E-2</v>
      </c>
      <c r="H28">
        <v>5.6488920157990397E-2</v>
      </c>
      <c r="I28" s="4">
        <v>5.5686380851186497E-2</v>
      </c>
      <c r="J28" s="4">
        <v>5.5875601795953501E-2</v>
      </c>
      <c r="K28" s="4">
        <v>5.3969983822549798E-2</v>
      </c>
      <c r="L28" s="4">
        <v>5.4485900662059002E-2</v>
      </c>
      <c r="M28">
        <v>5.88809636779586E-2</v>
      </c>
    </row>
    <row r="29" spans="1:13" x14ac:dyDescent="0.2">
      <c r="A29" s="8" t="s">
        <v>38</v>
      </c>
      <c r="C29" s="1" t="s">
        <v>53</v>
      </c>
      <c r="D29" s="4">
        <v>3.9511361771747001E-2</v>
      </c>
      <c r="E29" s="4">
        <v>4.2085073204429599E-2</v>
      </c>
      <c r="F29" s="4">
        <v>4.2361365650868801E-2</v>
      </c>
      <c r="G29" s="4">
        <v>4.2389682280582E-2</v>
      </c>
      <c r="H29">
        <v>4.0355368699950003E-2</v>
      </c>
      <c r="I29" s="4">
        <v>4.0063477100019403E-2</v>
      </c>
      <c r="J29" s="4">
        <v>3.9861764923584099E-2</v>
      </c>
      <c r="K29" s="4">
        <v>3.1118793800829901E-2</v>
      </c>
      <c r="L29" s="4">
        <v>3.0689009472337499E-2</v>
      </c>
      <c r="M29">
        <v>5.6949236651726097E-2</v>
      </c>
    </row>
    <row r="30" spans="1:13" x14ac:dyDescent="0.2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2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19" x14ac:dyDescent="0.25">
      <c r="C32" s="12"/>
    </row>
    <row r="36" spans="2:13" x14ac:dyDescent="0.2">
      <c r="B36" s="1" t="s">
        <v>83</v>
      </c>
      <c r="C36" s="1" t="s">
        <v>59</v>
      </c>
      <c r="D36" s="1" t="s">
        <v>54</v>
      </c>
      <c r="E36" s="1" t="s">
        <v>41</v>
      </c>
      <c r="F36" s="1" t="s">
        <v>42</v>
      </c>
      <c r="G36" s="1" t="s">
        <v>42</v>
      </c>
      <c r="H36" s="14" t="s">
        <v>44</v>
      </c>
      <c r="I36" s="1" t="s">
        <v>55</v>
      </c>
      <c r="J36" s="1" t="s">
        <v>56</v>
      </c>
      <c r="K36" s="1" t="s">
        <v>57</v>
      </c>
      <c r="L36" s="1" t="s">
        <v>58</v>
      </c>
      <c r="M36" s="14" t="s">
        <v>103</v>
      </c>
    </row>
    <row r="37" spans="2:13" x14ac:dyDescent="0.2">
      <c r="B37" s="2" t="s">
        <v>60</v>
      </c>
      <c r="C37" s="2" t="s">
        <v>60</v>
      </c>
      <c r="D37" s="11">
        <v>4.0800000000000003E-3</v>
      </c>
      <c r="E37" s="11">
        <v>3.0300000000000001E-3</v>
      </c>
      <c r="F37" s="11">
        <v>3.0000000000000001E-3</v>
      </c>
      <c r="G37" s="11" t="s">
        <v>87</v>
      </c>
      <c r="H37" s="11">
        <v>3.47E-3</v>
      </c>
      <c r="I37" s="11">
        <v>4.1599999999999996E-3</v>
      </c>
      <c r="J37" s="11">
        <v>3.8300000000000001E-3</v>
      </c>
      <c r="K37" s="11">
        <v>2.32E-3</v>
      </c>
      <c r="L37" s="11">
        <v>2.7699999999999999E-3</v>
      </c>
      <c r="M37" s="11">
        <v>7.8300000000000002E-3</v>
      </c>
    </row>
    <row r="38" spans="2:13" x14ac:dyDescent="0.2">
      <c r="B38" s="2" t="s">
        <v>61</v>
      </c>
      <c r="C38" s="2" t="s">
        <v>61</v>
      </c>
      <c r="D38" s="11">
        <v>1.559E-2</v>
      </c>
      <c r="E38" s="11">
        <v>1.592E-2</v>
      </c>
      <c r="F38" s="11">
        <v>1.566E-2</v>
      </c>
      <c r="G38" s="11">
        <v>1.5610000000000001E-2</v>
      </c>
      <c r="H38" s="11">
        <v>1.197E-2</v>
      </c>
      <c r="I38" s="11">
        <v>1.609E-2</v>
      </c>
      <c r="J38" s="11">
        <v>1.5730000000000001E-2</v>
      </c>
      <c r="K38" s="11">
        <v>1.4970000000000001E-2</v>
      </c>
      <c r="L38" s="11">
        <v>1.481E-2</v>
      </c>
      <c r="M38" s="11">
        <v>2.5350000000000001E-2</v>
      </c>
    </row>
    <row r="39" spans="2:13" x14ac:dyDescent="0.2">
      <c r="B39" s="2" t="s">
        <v>62</v>
      </c>
      <c r="C39" s="2" t="s">
        <v>62</v>
      </c>
      <c r="D39" s="11">
        <v>1.159E-2</v>
      </c>
      <c r="E39" s="11">
        <v>1.2290000000000001E-2</v>
      </c>
      <c r="F39" s="11">
        <v>1.197E-2</v>
      </c>
      <c r="G39" s="11">
        <v>1.191E-2</v>
      </c>
      <c r="H39" s="11">
        <v>1.668E-2</v>
      </c>
      <c r="I39" s="11">
        <v>1.1639999999999999E-2</v>
      </c>
      <c r="J39" s="11">
        <v>1.1560000000000001E-2</v>
      </c>
      <c r="K39" s="11">
        <v>1.017E-2</v>
      </c>
      <c r="L39" s="11">
        <v>1.044E-2</v>
      </c>
      <c r="M39" s="11">
        <v>3.916E-2</v>
      </c>
    </row>
    <row r="40" spans="2:13" x14ac:dyDescent="0.2">
      <c r="B40" s="6">
        <v>0</v>
      </c>
      <c r="C40" s="2" t="s">
        <v>63</v>
      </c>
      <c r="D40" s="11">
        <v>1.042E-2</v>
      </c>
      <c r="E40" s="11">
        <v>1.116E-2</v>
      </c>
      <c r="F40" s="11">
        <v>1.107E-2</v>
      </c>
      <c r="G40" s="11">
        <v>1.103E-2</v>
      </c>
      <c r="H40" s="11">
        <v>1.039E-2</v>
      </c>
      <c r="I40" s="11">
        <v>1.137E-2</v>
      </c>
      <c r="J40" s="11">
        <v>1.0959999999999999E-2</v>
      </c>
      <c r="K40" s="11">
        <v>1.273E-2</v>
      </c>
      <c r="L40" s="11">
        <v>1.248E-2</v>
      </c>
      <c r="M40" s="11">
        <v>3.0710000000000001E-2</v>
      </c>
    </row>
    <row r="41" spans="2:13" x14ac:dyDescent="0.2">
      <c r="B41" s="2" t="s">
        <v>64</v>
      </c>
      <c r="C41" s="2" t="s">
        <v>64</v>
      </c>
      <c r="D41" s="11">
        <v>-1.8699999999999999E-3</v>
      </c>
      <c r="E41" s="11">
        <v>-3.2499999999999999E-3</v>
      </c>
      <c r="F41" s="11">
        <v>-3.14E-3</v>
      </c>
      <c r="G41" s="11">
        <v>-3.2599999999999999E-3</v>
      </c>
      <c r="H41" s="11">
        <v>-5.5399999999999998E-3</v>
      </c>
      <c r="I41" s="11">
        <v>-1.99E-3</v>
      </c>
      <c r="J41" s="11">
        <v>-2.3999999999999998E-3</v>
      </c>
      <c r="K41" s="11">
        <v>-3.3400000000000001E-3</v>
      </c>
      <c r="L41" s="11">
        <v>-2.0300000000000001E-3</v>
      </c>
      <c r="M41" s="11">
        <v>9.6000000000000002E-4</v>
      </c>
    </row>
    <row r="42" spans="2:13" x14ac:dyDescent="0.2">
      <c r="B42" s="6">
        <v>0</v>
      </c>
      <c r="C42" s="2" t="s">
        <v>65</v>
      </c>
      <c r="D42" s="11">
        <v>2.5999999999999999E-3</v>
      </c>
      <c r="E42" s="11">
        <v>6.7000000000000002E-4</v>
      </c>
      <c r="F42" s="11">
        <v>7.2999999999999996E-4</v>
      </c>
      <c r="G42" s="11">
        <v>7.2000000000000005E-4</v>
      </c>
      <c r="H42" s="11">
        <v>-5.1799999999999997E-3</v>
      </c>
      <c r="I42" s="11">
        <v>2.5899999999999999E-3</v>
      </c>
      <c r="J42" s="11">
        <v>2.0200000000000001E-3</v>
      </c>
      <c r="K42" s="11">
        <v>1.6199999999999999E-3</v>
      </c>
      <c r="L42" s="11">
        <v>0</v>
      </c>
      <c r="M42" s="11">
        <v>3.6000000000000002E-4</v>
      </c>
    </row>
    <row r="43" spans="2:13" x14ac:dyDescent="0.2">
      <c r="B43" s="6">
        <v>0</v>
      </c>
      <c r="C43" s="2" t="s">
        <v>66</v>
      </c>
      <c r="D43" s="11">
        <v>7.5799999999999999E-3</v>
      </c>
      <c r="E43" s="11">
        <v>6.3099999999999996E-3</v>
      </c>
      <c r="F43" s="11">
        <v>6.3699999999999998E-3</v>
      </c>
      <c r="G43" s="11">
        <v>6.3099999999999996E-3</v>
      </c>
      <c r="H43" s="11">
        <v>-2.9E-4</v>
      </c>
      <c r="I43" s="11">
        <v>7.43E-3</v>
      </c>
      <c r="J43" s="11">
        <v>7.3699999999999998E-3</v>
      </c>
      <c r="K43" s="11">
        <v>2.0400000000000001E-3</v>
      </c>
      <c r="L43" s="11">
        <v>2.5799999999999998E-3</v>
      </c>
      <c r="M43" s="11">
        <v>3.3300000000000001E-3</v>
      </c>
    </row>
    <row r="44" spans="2:13" x14ac:dyDescent="0.2">
      <c r="B44" s="6">
        <v>0</v>
      </c>
      <c r="C44" s="2" t="s">
        <v>67</v>
      </c>
      <c r="D44" s="11">
        <v>-5.3600000000000002E-3</v>
      </c>
      <c r="E44" s="11">
        <v>-7.8899999999999994E-3</v>
      </c>
      <c r="F44" s="11">
        <v>-7.6800000000000002E-3</v>
      </c>
      <c r="G44" s="11">
        <v>-7.6400000000000001E-3</v>
      </c>
      <c r="H44" s="11">
        <v>-4.8500000000000001E-3</v>
      </c>
      <c r="I44" s="11">
        <v>-5.3800000000000002E-3</v>
      </c>
      <c r="J44" s="11">
        <v>-5.5300000000000002E-3</v>
      </c>
      <c r="K44" s="11">
        <v>-6.5799999999999999E-3</v>
      </c>
      <c r="L44" s="11">
        <v>-5.7600000000000004E-3</v>
      </c>
      <c r="M44" s="11">
        <v>-4.3800000000000002E-3</v>
      </c>
    </row>
    <row r="45" spans="2:13" x14ac:dyDescent="0.2">
      <c r="B45" s="6">
        <v>0</v>
      </c>
      <c r="C45" s="2" t="s">
        <v>68</v>
      </c>
      <c r="D45" s="11">
        <v>-1.444E-2</v>
      </c>
      <c r="E45" s="11">
        <v>-1.5640000000000001E-2</v>
      </c>
      <c r="F45" s="11">
        <v>-1.6070000000000001E-2</v>
      </c>
      <c r="G45" s="11">
        <v>-1.5980000000000001E-2</v>
      </c>
      <c r="H45" s="11">
        <v>-5.8900000000000003E-3</v>
      </c>
      <c r="I45" s="11">
        <v>-1.4829999999999999E-2</v>
      </c>
      <c r="J45" s="11">
        <v>-1.4489999999999999E-2</v>
      </c>
      <c r="K45" s="11">
        <v>-1.213E-2</v>
      </c>
      <c r="L45" s="11">
        <v>-1.187E-2</v>
      </c>
      <c r="M45" s="11">
        <v>-4.1000000000000003E-3</v>
      </c>
    </row>
    <row r="46" spans="2:13" x14ac:dyDescent="0.2">
      <c r="B46" s="2" t="s">
        <v>69</v>
      </c>
      <c r="C46" s="2" t="s">
        <v>69</v>
      </c>
      <c r="D46" s="11">
        <v>-8.7000000000000001E-4</v>
      </c>
      <c r="E46" s="11">
        <v>-2.96E-3</v>
      </c>
      <c r="F46" s="11">
        <v>-2.5999999999999999E-3</v>
      </c>
      <c r="G46" s="11">
        <v>-2.6800000000000001E-3</v>
      </c>
      <c r="H46" s="11">
        <v>-3.8999999999999999E-4</v>
      </c>
      <c r="I46" s="11">
        <v>-8.0999999999999996E-4</v>
      </c>
      <c r="J46" s="11">
        <v>-8.8000000000000003E-4</v>
      </c>
      <c r="K46" s="11">
        <v>2.4000000000000001E-4</v>
      </c>
      <c r="L46" s="11">
        <v>1.2899999999999999E-3</v>
      </c>
      <c r="M46" s="11">
        <v>1.0399999999999999E-3</v>
      </c>
    </row>
    <row r="47" spans="2:13" x14ac:dyDescent="0.2">
      <c r="B47" s="6">
        <v>0</v>
      </c>
      <c r="C47" s="2" t="s">
        <v>70</v>
      </c>
      <c r="D47" s="11">
        <v>2.2210000000000001E-2</v>
      </c>
      <c r="E47" s="11">
        <v>2.1600000000000001E-2</v>
      </c>
      <c r="F47" s="11">
        <v>2.2419999999999999E-2</v>
      </c>
      <c r="G47" s="11">
        <v>2.2380000000000001E-2</v>
      </c>
      <c r="H47" s="11">
        <v>2.5020000000000001E-2</v>
      </c>
      <c r="I47" s="11">
        <v>2.3189999999999999E-2</v>
      </c>
      <c r="J47" s="11">
        <v>2.24E-2</v>
      </c>
      <c r="K47" s="11">
        <v>1.4840000000000001E-2</v>
      </c>
      <c r="L47" s="11">
        <v>1.489E-2</v>
      </c>
      <c r="M47" s="11">
        <v>2.3820000000000001E-2</v>
      </c>
    </row>
    <row r="48" spans="2:13" x14ac:dyDescent="0.2">
      <c r="B48" s="2" t="s">
        <v>71</v>
      </c>
      <c r="C48" s="2" t="s">
        <v>71</v>
      </c>
      <c r="D48" s="11">
        <v>1.363E-2</v>
      </c>
      <c r="E48" s="11">
        <v>1.306E-2</v>
      </c>
      <c r="F48" s="11">
        <v>1.342E-2</v>
      </c>
      <c r="G48" s="11">
        <v>1.349E-2</v>
      </c>
      <c r="H48" s="11">
        <v>1.67E-3</v>
      </c>
      <c r="I48" s="11">
        <v>1.4080000000000001E-2</v>
      </c>
      <c r="J48" s="11">
        <v>1.37E-2</v>
      </c>
      <c r="K48" s="11">
        <v>9.0399999999999994E-3</v>
      </c>
      <c r="L48" s="11">
        <v>9.6900000000000007E-3</v>
      </c>
      <c r="M48" s="11">
        <v>1.5200000000000001E-3</v>
      </c>
    </row>
    <row r="49" spans="2:13" x14ac:dyDescent="0.2">
      <c r="B49" s="2" t="s">
        <v>72</v>
      </c>
      <c r="C49" s="2" t="s">
        <v>72</v>
      </c>
      <c r="D49" s="11">
        <v>-2.0100000000000001E-3</v>
      </c>
      <c r="E49" s="11">
        <v>-2.5500000000000002E-3</v>
      </c>
      <c r="F49" s="11">
        <v>-2.3800000000000002E-3</v>
      </c>
      <c r="G49" s="11">
        <v>-2.33E-3</v>
      </c>
      <c r="H49" s="11">
        <v>-2.5799999999999998E-3</v>
      </c>
      <c r="I49" s="11">
        <v>-1.7600000000000001E-3</v>
      </c>
      <c r="J49" s="11">
        <v>-2.14E-3</v>
      </c>
      <c r="K49" s="11">
        <v>-2.2399999999999998E-3</v>
      </c>
      <c r="L49" s="11">
        <v>-2.5600000000000002E-3</v>
      </c>
      <c r="M49" s="11">
        <v>2.5500000000000002E-3</v>
      </c>
    </row>
    <row r="50" spans="2:13" x14ac:dyDescent="0.2">
      <c r="B50" s="2" t="s">
        <v>73</v>
      </c>
      <c r="C50" s="2" t="s">
        <v>73</v>
      </c>
      <c r="D50" s="11">
        <v>-8.2500000000000004E-3</v>
      </c>
      <c r="E50" s="11">
        <v>-1.034E-2</v>
      </c>
      <c r="F50" s="11">
        <v>-1.025E-2</v>
      </c>
      <c r="G50" s="11">
        <v>-1.005E-2</v>
      </c>
      <c r="H50" s="11">
        <v>-9.1900000000000003E-3</v>
      </c>
      <c r="I50" s="11">
        <v>-8.0000000000000002E-3</v>
      </c>
      <c r="J50" s="11">
        <v>-8.3400000000000002E-3</v>
      </c>
      <c r="K50" s="11">
        <v>-5.9699999999999996E-3</v>
      </c>
      <c r="L50" s="11">
        <v>-6.5599999999999999E-3</v>
      </c>
      <c r="M50" s="11">
        <v>-7.3099999999999997E-3</v>
      </c>
    </row>
    <row r="51" spans="2:13" x14ac:dyDescent="0.2">
      <c r="B51" s="2" t="s">
        <v>74</v>
      </c>
      <c r="C51" s="2" t="s">
        <v>74</v>
      </c>
      <c r="D51" s="11">
        <v>-9.5200000000000007E-3</v>
      </c>
      <c r="E51" s="11">
        <v>-1.04E-2</v>
      </c>
      <c r="F51" s="11">
        <v>-1.0290000000000001E-2</v>
      </c>
      <c r="G51" s="11">
        <v>-1.039E-2</v>
      </c>
      <c r="H51" s="11">
        <v>-7.8600000000000007E-3</v>
      </c>
      <c r="I51" s="11">
        <v>-8.8699999999999994E-3</v>
      </c>
      <c r="J51" s="11">
        <v>-9.5600000000000008E-3</v>
      </c>
      <c r="K51" s="11">
        <v>-8.6400000000000001E-3</v>
      </c>
      <c r="L51" s="11">
        <v>-7.9799999999999992E-3</v>
      </c>
      <c r="M51" s="11">
        <v>-6.0299999999999998E-3</v>
      </c>
    </row>
    <row r="52" spans="2:13" x14ac:dyDescent="0.2">
      <c r="B52" s="6">
        <v>0</v>
      </c>
      <c r="C52" s="2" t="s">
        <v>75</v>
      </c>
      <c r="D52" s="11">
        <v>-3.5699999999999998E-3</v>
      </c>
      <c r="E52" s="11">
        <v>-5.1000000000000004E-3</v>
      </c>
      <c r="F52" s="11">
        <v>-5.0899999999999999E-3</v>
      </c>
      <c r="G52" s="11">
        <v>-5.2300000000000003E-3</v>
      </c>
      <c r="H52" s="11">
        <v>1.25E-3</v>
      </c>
      <c r="I52" s="11">
        <v>-3.8E-3</v>
      </c>
      <c r="J52" s="11">
        <v>-3.6800000000000001E-3</v>
      </c>
      <c r="K52" s="11">
        <v>-2.15E-3</v>
      </c>
      <c r="L52" s="11">
        <v>-2.6700000000000001E-3</v>
      </c>
      <c r="M52" s="11">
        <v>2.48E-3</v>
      </c>
    </row>
    <row r="53" spans="2:13" x14ac:dyDescent="0.2">
      <c r="B53" s="2" t="s">
        <v>76</v>
      </c>
      <c r="C53" s="2" t="s">
        <v>76</v>
      </c>
      <c r="D53" s="11">
        <v>2.1199999999999999E-3</v>
      </c>
      <c r="E53" s="11">
        <v>2.66E-3</v>
      </c>
      <c r="F53" s="11">
        <v>2.64E-3</v>
      </c>
      <c r="G53" s="11">
        <v>2.7899999999999999E-3</v>
      </c>
      <c r="H53" s="11">
        <v>1.491E-2</v>
      </c>
      <c r="I53" s="11">
        <v>2.3400000000000001E-3</v>
      </c>
      <c r="J53" s="11">
        <v>2.1900000000000001E-3</v>
      </c>
      <c r="K53" s="11">
        <v>4.6999999999999999E-4</v>
      </c>
      <c r="L53" s="11">
        <v>1.17E-3</v>
      </c>
      <c r="M53" s="11">
        <v>1.417E-2</v>
      </c>
    </row>
    <row r="54" spans="2:13" x14ac:dyDescent="0.2">
      <c r="B54" s="6">
        <v>0</v>
      </c>
      <c r="C54" s="2" t="s">
        <v>77</v>
      </c>
      <c r="D54" s="11">
        <v>2.5219999999999999E-2</v>
      </c>
      <c r="E54" s="11">
        <v>2.4400000000000002E-2</v>
      </c>
      <c r="F54" s="11">
        <v>2.4559999999999998E-2</v>
      </c>
      <c r="G54" s="11">
        <v>2.4580000000000001E-2</v>
      </c>
      <c r="H54" s="11">
        <v>2.4570000000000002E-2</v>
      </c>
      <c r="I54" s="11">
        <v>2.5010000000000001E-2</v>
      </c>
      <c r="J54" s="11">
        <v>2.5020000000000001E-2</v>
      </c>
      <c r="K54" s="11">
        <v>1.7239999999999998E-2</v>
      </c>
      <c r="L54" s="11">
        <v>1.55E-2</v>
      </c>
      <c r="M54" s="11">
        <v>2.2700000000000001E-2</v>
      </c>
    </row>
    <row r="55" spans="2:13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</sheetData>
  <mergeCells count="5">
    <mergeCell ref="D6:D15"/>
    <mergeCell ref="I6:I15"/>
    <mergeCell ref="J6:J15"/>
    <mergeCell ref="K6:K15"/>
    <mergeCell ref="L6:L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N55"/>
  <sheetViews>
    <sheetView zoomScaleNormal="140" workbookViewId="0">
      <selection activeCell="A26" sqref="A26:A28"/>
    </sheetView>
  </sheetViews>
  <sheetFormatPr baseColWidth="10" defaultColWidth="11" defaultRowHeight="16" x14ac:dyDescent="0.2"/>
  <cols>
    <col min="1" max="1" width="23.6640625" bestFit="1" customWidth="1"/>
    <col min="2" max="2" width="13.1640625" customWidth="1"/>
    <col min="3" max="3" width="13.1640625" bestFit="1" customWidth="1"/>
    <col min="13" max="13" width="12.6640625" bestFit="1" customWidth="1"/>
  </cols>
  <sheetData>
    <row r="1" spans="1:14" x14ac:dyDescent="0.2">
      <c r="A1" s="5" t="s">
        <v>7</v>
      </c>
      <c r="B1" t="s">
        <v>3</v>
      </c>
    </row>
    <row r="2" spans="1:14" x14ac:dyDescent="0.2">
      <c r="A2" s="5"/>
    </row>
    <row r="3" spans="1:14" x14ac:dyDescent="0.2">
      <c r="A3" s="1" t="s">
        <v>31</v>
      </c>
      <c r="B3" s="14" t="s">
        <v>106</v>
      </c>
      <c r="C3" s="14" t="s">
        <v>104</v>
      </c>
      <c r="D3" s="1" t="s">
        <v>105</v>
      </c>
    </row>
    <row r="4" spans="1:14" x14ac:dyDescent="0.2">
      <c r="A4" s="2" t="s">
        <v>0</v>
      </c>
      <c r="B4" s="7">
        <v>520</v>
      </c>
      <c r="C4" s="7">
        <v>520</v>
      </c>
      <c r="D4" s="7">
        <v>700</v>
      </c>
    </row>
    <row r="5" spans="1:14" x14ac:dyDescent="0.2">
      <c r="A5" s="2" t="s">
        <v>32</v>
      </c>
      <c r="B5" s="10">
        <v>1E-3</v>
      </c>
      <c r="C5" s="10">
        <v>1E-3</v>
      </c>
      <c r="D5" s="10">
        <v>1E-3</v>
      </c>
      <c r="G5" s="1"/>
      <c r="K5" s="1"/>
      <c r="L5" s="1"/>
      <c r="M5" s="14"/>
    </row>
    <row r="6" spans="1:14" x14ac:dyDescent="0.2">
      <c r="A6" s="2" t="s">
        <v>33</v>
      </c>
      <c r="B6" s="9" t="s">
        <v>40</v>
      </c>
      <c r="C6" s="9" t="s">
        <v>40</v>
      </c>
      <c r="D6" s="1" t="s">
        <v>40</v>
      </c>
      <c r="G6" s="7"/>
      <c r="K6" s="31"/>
      <c r="L6" s="31"/>
      <c r="M6" s="2"/>
    </row>
    <row r="7" spans="1:14" x14ac:dyDescent="0.2">
      <c r="A7" s="2" t="s">
        <v>35</v>
      </c>
      <c r="B7" s="2">
        <v>2</v>
      </c>
      <c r="C7" s="2">
        <v>2</v>
      </c>
      <c r="D7" s="2">
        <v>2</v>
      </c>
      <c r="G7" s="10"/>
      <c r="K7" s="31"/>
      <c r="L7" s="31"/>
      <c r="M7" s="10"/>
    </row>
    <row r="8" spans="1:14" ht="16" customHeight="1" x14ac:dyDescent="0.2">
      <c r="A8" s="2" t="s">
        <v>2</v>
      </c>
      <c r="B8" s="2">
        <v>2</v>
      </c>
      <c r="C8" s="2">
        <v>2</v>
      </c>
      <c r="D8" s="2">
        <v>2</v>
      </c>
      <c r="G8" s="1"/>
      <c r="K8" s="31"/>
      <c r="L8" s="31"/>
      <c r="M8" s="1"/>
    </row>
    <row r="9" spans="1:14" x14ac:dyDescent="0.2">
      <c r="A9" s="2" t="s">
        <v>5</v>
      </c>
      <c r="B9" s="2">
        <v>3</v>
      </c>
      <c r="C9" s="2">
        <v>3</v>
      </c>
      <c r="D9" s="2">
        <v>3</v>
      </c>
      <c r="G9" s="2"/>
      <c r="K9" s="31"/>
      <c r="L9" s="31"/>
      <c r="M9" s="2"/>
      <c r="N9" s="1"/>
    </row>
    <row r="10" spans="1:14" x14ac:dyDescent="0.2">
      <c r="A10" s="2" t="s">
        <v>36</v>
      </c>
      <c r="B10" s="2">
        <v>250</v>
      </c>
      <c r="C10" s="2">
        <v>250</v>
      </c>
      <c r="D10" s="2">
        <v>250</v>
      </c>
      <c r="G10" s="2"/>
      <c r="K10" s="31"/>
      <c r="L10" s="31"/>
      <c r="M10" s="2"/>
    </row>
    <row r="11" spans="1:14" x14ac:dyDescent="0.2">
      <c r="A11" s="2" t="s">
        <v>37</v>
      </c>
      <c r="B11" s="2">
        <v>3</v>
      </c>
      <c r="C11" s="2">
        <v>3</v>
      </c>
      <c r="D11" s="2">
        <v>3</v>
      </c>
      <c r="G11" s="2"/>
      <c r="K11" s="31"/>
      <c r="L11" s="31"/>
      <c r="M11" s="2"/>
    </row>
    <row r="12" spans="1:14" x14ac:dyDescent="0.2">
      <c r="A12" s="2" t="s">
        <v>1</v>
      </c>
      <c r="B12" s="7">
        <v>2000</v>
      </c>
      <c r="C12" s="7">
        <v>1000</v>
      </c>
      <c r="D12" s="7">
        <v>1000</v>
      </c>
      <c r="G12" s="2"/>
      <c r="K12" s="31"/>
      <c r="L12" s="31"/>
      <c r="M12" s="2"/>
    </row>
    <row r="13" spans="1:14" x14ac:dyDescent="0.2">
      <c r="A13" s="2" t="s">
        <v>45</v>
      </c>
      <c r="B13" s="2"/>
      <c r="C13" s="2"/>
      <c r="D13" s="2"/>
      <c r="G13" s="2"/>
      <c r="K13" s="31"/>
      <c r="L13" s="31"/>
      <c r="M13" s="2"/>
    </row>
    <row r="14" spans="1:14" x14ac:dyDescent="0.2">
      <c r="A14" s="2"/>
      <c r="B14" s="2"/>
      <c r="C14" s="2"/>
      <c r="D14" s="2"/>
      <c r="G14" s="2"/>
      <c r="K14" s="31"/>
      <c r="L14" s="31"/>
      <c r="M14" s="2"/>
    </row>
    <row r="15" spans="1:14" x14ac:dyDescent="0.2">
      <c r="A15" s="1" t="s">
        <v>46</v>
      </c>
      <c r="B15" s="2"/>
      <c r="C15" s="2"/>
      <c r="D15" s="2"/>
      <c r="G15" s="2"/>
      <c r="K15" s="31"/>
      <c r="L15" s="31"/>
      <c r="M15" s="2"/>
    </row>
    <row r="16" spans="1:14" x14ac:dyDescent="0.2">
      <c r="A16" s="2" t="s">
        <v>2</v>
      </c>
      <c r="B16" s="2">
        <v>6</v>
      </c>
      <c r="C16" s="2">
        <v>6</v>
      </c>
      <c r="D16" s="2">
        <v>6</v>
      </c>
      <c r="G16" s="2"/>
      <c r="K16" s="2"/>
      <c r="L16" s="2"/>
      <c r="M16" s="2"/>
    </row>
    <row r="17" spans="1:13" x14ac:dyDescent="0.2">
      <c r="A17" s="2" t="s">
        <v>5</v>
      </c>
      <c r="B17" s="2">
        <v>2</v>
      </c>
      <c r="C17" s="2">
        <v>2</v>
      </c>
      <c r="D17" s="2">
        <v>2</v>
      </c>
      <c r="G17" s="2"/>
      <c r="K17" s="2"/>
      <c r="L17" s="2"/>
      <c r="M17" s="2"/>
    </row>
    <row r="18" spans="1:13" x14ac:dyDescent="0.2">
      <c r="A18" s="2" t="s">
        <v>47</v>
      </c>
      <c r="B18" s="2" t="b">
        <v>1</v>
      </c>
      <c r="C18" s="2" t="b">
        <v>1</v>
      </c>
      <c r="D18" s="2" t="b">
        <v>1</v>
      </c>
      <c r="G18" s="2"/>
      <c r="K18" s="2"/>
      <c r="L18" s="2"/>
      <c r="M18" s="2"/>
    </row>
    <row r="19" spans="1:13" x14ac:dyDescent="0.2">
      <c r="A19" s="2" t="s">
        <v>35</v>
      </c>
      <c r="B19" s="7">
        <v>2</v>
      </c>
      <c r="C19" s="7">
        <v>2</v>
      </c>
      <c r="D19" s="7">
        <v>2</v>
      </c>
      <c r="G19" s="2"/>
      <c r="K19" s="2"/>
      <c r="L19" s="2"/>
      <c r="M19" s="2"/>
    </row>
    <row r="20" spans="1:13" x14ac:dyDescent="0.2">
      <c r="A20" s="2" t="s">
        <v>1</v>
      </c>
      <c r="B20" s="7">
        <v>2000</v>
      </c>
      <c r="C20" s="7">
        <v>1000</v>
      </c>
      <c r="D20" s="7">
        <v>1000</v>
      </c>
      <c r="G20" s="2"/>
      <c r="K20" s="2"/>
      <c r="L20" s="2"/>
      <c r="M20" s="2"/>
    </row>
    <row r="21" spans="1:13" x14ac:dyDescent="0.2">
      <c r="A21" s="2" t="s">
        <v>0</v>
      </c>
      <c r="B21" s="2">
        <v>520</v>
      </c>
      <c r="C21" s="2">
        <v>520</v>
      </c>
      <c r="D21" s="2">
        <v>700</v>
      </c>
      <c r="G21" s="2"/>
      <c r="K21" s="2"/>
      <c r="L21" s="2"/>
      <c r="M21" s="2"/>
    </row>
    <row r="22" spans="1:13" x14ac:dyDescent="0.2">
      <c r="G22" s="7"/>
      <c r="K22" s="2"/>
      <c r="L22" s="7"/>
      <c r="M22" s="7"/>
    </row>
    <row r="23" spans="1:13" x14ac:dyDescent="0.2">
      <c r="A23" s="2"/>
      <c r="B23" s="2"/>
      <c r="C23" s="7"/>
      <c r="D23" s="2"/>
      <c r="G23" s="2"/>
      <c r="K23" s="2"/>
      <c r="L23" s="2"/>
      <c r="M23" s="2"/>
    </row>
    <row r="24" spans="1:13" x14ac:dyDescent="0.2">
      <c r="A24" s="2"/>
      <c r="B24" s="2"/>
      <c r="C24" s="2"/>
      <c r="D24" s="2"/>
      <c r="G24" s="2"/>
      <c r="K24" s="7"/>
      <c r="L24" s="7"/>
      <c r="M24" s="2"/>
    </row>
    <row r="25" spans="1:13" x14ac:dyDescent="0.2">
      <c r="A25" s="1" t="s">
        <v>50</v>
      </c>
      <c r="B25" s="2"/>
      <c r="C25" s="2"/>
      <c r="D25" s="4"/>
      <c r="G25" s="2"/>
      <c r="K25" s="2"/>
      <c r="L25" s="2"/>
      <c r="M25" s="2"/>
    </row>
    <row r="26" spans="1:13" x14ac:dyDescent="0.2">
      <c r="A26" s="1" t="s">
        <v>113</v>
      </c>
      <c r="B26" s="20">
        <v>6.7969456370218201E-2</v>
      </c>
      <c r="C26" s="20">
        <v>6.77777077139472E-2</v>
      </c>
      <c r="D26" s="20">
        <v>6.8215498285060197E-2</v>
      </c>
      <c r="G26" s="2"/>
      <c r="K26" s="2"/>
      <c r="L26" s="2"/>
      <c r="M26" s="2"/>
    </row>
    <row r="27" spans="1:13" ht="19" x14ac:dyDescent="0.25">
      <c r="A27" s="1" t="s">
        <v>114</v>
      </c>
      <c r="B27" s="20">
        <v>5.6700823698932E-2</v>
      </c>
      <c r="C27" s="20">
        <v>5.6023375338022298E-2</v>
      </c>
      <c r="D27" s="20">
        <v>5.5814688489497402E-2</v>
      </c>
      <c r="G27" s="2"/>
      <c r="K27" s="4"/>
      <c r="L27" s="4"/>
      <c r="M27" s="12"/>
    </row>
    <row r="28" spans="1:13" x14ac:dyDescent="0.2">
      <c r="A28" s="1" t="s">
        <v>115</v>
      </c>
      <c r="B28" s="20">
        <v>4.6257530642001603E-2</v>
      </c>
      <c r="C28" s="20">
        <v>4.7141998216160802E-2</v>
      </c>
      <c r="D28" s="20">
        <v>4.6517299445304298E-2</v>
      </c>
      <c r="G28" s="16"/>
      <c r="K28" s="4"/>
      <c r="L28" s="4"/>
    </row>
    <row r="29" spans="1:13" x14ac:dyDescent="0.2">
      <c r="A29" s="8"/>
      <c r="G29" s="16"/>
      <c r="K29" s="4"/>
      <c r="L29" s="4"/>
    </row>
    <row r="30" spans="1:13" x14ac:dyDescent="0.2">
      <c r="G30" s="16"/>
      <c r="K30" s="2"/>
      <c r="L30" s="2"/>
      <c r="M30" s="2"/>
    </row>
    <row r="31" spans="1:13" x14ac:dyDescent="0.2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2">
      <c r="A32" s="9" t="s">
        <v>108</v>
      </c>
      <c r="B32" s="1" t="s">
        <v>59</v>
      </c>
      <c r="C32" s="14" t="s">
        <v>106</v>
      </c>
      <c r="D32" s="14" t="s">
        <v>104</v>
      </c>
      <c r="E32" s="1" t="s">
        <v>105</v>
      </c>
    </row>
    <row r="33" spans="1:13" x14ac:dyDescent="0.2">
      <c r="A33" s="2" t="s">
        <v>60</v>
      </c>
      <c r="B33" s="2" t="s">
        <v>60</v>
      </c>
      <c r="C33" s="20">
        <v>3.3500000000000002E-2</v>
      </c>
      <c r="D33" s="21">
        <v>3.4630000000000001E-2</v>
      </c>
      <c r="E33" s="20">
        <v>3.4500000000000003E-2</v>
      </c>
    </row>
    <row r="34" spans="1:13" x14ac:dyDescent="0.2">
      <c r="A34" s="2" t="s">
        <v>61</v>
      </c>
      <c r="B34" s="2" t="s">
        <v>61</v>
      </c>
      <c r="C34" s="20">
        <v>8.1200000000000005E-3</v>
      </c>
      <c r="D34" s="21">
        <v>8.1700000000000002E-3</v>
      </c>
      <c r="E34" s="20">
        <v>8.6800000000000002E-3</v>
      </c>
    </row>
    <row r="35" spans="1:13" x14ac:dyDescent="0.2">
      <c r="A35" s="2" t="s">
        <v>62</v>
      </c>
      <c r="B35" s="2" t="s">
        <v>62</v>
      </c>
      <c r="C35" s="20">
        <v>-1.248E-2</v>
      </c>
      <c r="D35" s="21">
        <v>-1.2370000000000001E-2</v>
      </c>
      <c r="E35" s="20">
        <v>-1.175E-2</v>
      </c>
    </row>
    <row r="36" spans="1:13" x14ac:dyDescent="0.2">
      <c r="A36" s="6">
        <v>0</v>
      </c>
      <c r="B36" s="2" t="s">
        <v>63</v>
      </c>
      <c r="C36" s="20">
        <v>0</v>
      </c>
      <c r="D36" s="21">
        <v>0</v>
      </c>
      <c r="E36" s="20">
        <v>0</v>
      </c>
      <c r="G36" s="1"/>
      <c r="K36" s="1"/>
      <c r="L36" s="1"/>
      <c r="M36" s="14"/>
    </row>
    <row r="37" spans="1:13" x14ac:dyDescent="0.2">
      <c r="A37" s="2" t="s">
        <v>64</v>
      </c>
      <c r="B37" s="2" t="s">
        <v>64</v>
      </c>
      <c r="C37" s="20">
        <v>-2.401E-2</v>
      </c>
      <c r="D37" s="21">
        <v>-2.3890000000000002E-2</v>
      </c>
      <c r="E37" s="20">
        <v>-2.334E-2</v>
      </c>
      <c r="G37" s="11"/>
      <c r="K37" s="11"/>
      <c r="L37" s="11"/>
      <c r="M37" s="11"/>
    </row>
    <row r="38" spans="1:13" x14ac:dyDescent="0.2">
      <c r="A38" s="6">
        <v>0</v>
      </c>
      <c r="B38" s="2" t="s">
        <v>65</v>
      </c>
      <c r="C38" s="20">
        <v>0</v>
      </c>
      <c r="D38" s="21">
        <v>0</v>
      </c>
      <c r="E38" s="20">
        <v>0</v>
      </c>
      <c r="G38" s="11"/>
      <c r="K38" s="11"/>
      <c r="L38" s="11"/>
      <c r="M38" s="11"/>
    </row>
    <row r="39" spans="1:13" x14ac:dyDescent="0.2">
      <c r="A39" s="6">
        <v>0</v>
      </c>
      <c r="B39" s="2" t="s">
        <v>66</v>
      </c>
      <c r="C39" s="20">
        <v>3.0000000000000001E-5</v>
      </c>
      <c r="D39" s="21">
        <v>6.0000000000000002E-5</v>
      </c>
      <c r="E39" s="20">
        <v>0</v>
      </c>
      <c r="G39" s="11"/>
      <c r="K39" s="11"/>
      <c r="L39" s="11"/>
      <c r="M39" s="11"/>
    </row>
    <row r="40" spans="1:13" x14ac:dyDescent="0.2">
      <c r="A40" s="6">
        <v>0</v>
      </c>
      <c r="B40" s="2" t="s">
        <v>67</v>
      </c>
      <c r="C40" s="20">
        <v>0</v>
      </c>
      <c r="D40" s="21">
        <v>2.0000000000000002E-5</v>
      </c>
      <c r="E40" s="20">
        <v>0</v>
      </c>
      <c r="G40" s="11"/>
      <c r="K40" s="11"/>
      <c r="L40" s="11"/>
      <c r="M40" s="11"/>
    </row>
    <row r="41" spans="1:13" x14ac:dyDescent="0.2">
      <c r="A41" s="6">
        <v>0</v>
      </c>
      <c r="B41" s="2" t="s">
        <v>68</v>
      </c>
      <c r="C41" s="20">
        <v>0</v>
      </c>
      <c r="D41" s="21">
        <v>6.0000000000000002E-5</v>
      </c>
      <c r="E41" s="20">
        <v>2.0000000000000002E-5</v>
      </c>
      <c r="G41" s="11"/>
      <c r="K41" s="11"/>
      <c r="L41" s="11"/>
      <c r="M41" s="11"/>
    </row>
    <row r="42" spans="1:13" x14ac:dyDescent="0.2">
      <c r="A42" s="2" t="s">
        <v>69</v>
      </c>
      <c r="B42" s="2" t="s">
        <v>69</v>
      </c>
      <c r="C42" s="20">
        <v>1.7579999999999998E-2</v>
      </c>
      <c r="D42" s="21">
        <v>1.7760000000000001E-2</v>
      </c>
      <c r="E42" s="20">
        <v>1.7729999999999999E-2</v>
      </c>
      <c r="G42" s="11"/>
      <c r="K42" s="11"/>
      <c r="L42" s="11"/>
      <c r="M42" s="11"/>
    </row>
    <row r="43" spans="1:13" x14ac:dyDescent="0.2">
      <c r="A43" s="6">
        <v>0</v>
      </c>
      <c r="B43" s="2" t="s">
        <v>70</v>
      </c>
      <c r="C43" s="20">
        <v>1.0000000000000001E-5</v>
      </c>
      <c r="D43" s="21">
        <v>3.0000000000000001E-5</v>
      </c>
      <c r="E43" s="20">
        <v>3.0000000000000001E-5</v>
      </c>
      <c r="G43" s="11"/>
      <c r="K43" s="11"/>
      <c r="L43" s="11"/>
      <c r="M43" s="11"/>
    </row>
    <row r="44" spans="1:13" x14ac:dyDescent="0.2">
      <c r="A44" s="2" t="s">
        <v>71</v>
      </c>
      <c r="B44" s="2" t="s">
        <v>71</v>
      </c>
      <c r="C44" s="20">
        <v>-4.3200000000000001E-3</v>
      </c>
      <c r="D44" s="21">
        <v>-4.5199999999999997E-3</v>
      </c>
      <c r="E44" s="20">
        <v>-4.4799999999999996E-3</v>
      </c>
      <c r="G44" s="11"/>
      <c r="K44" s="11"/>
      <c r="L44" s="11"/>
      <c r="M44" s="11"/>
    </row>
    <row r="45" spans="1:13" x14ac:dyDescent="0.2">
      <c r="A45" s="2" t="s">
        <v>72</v>
      </c>
      <c r="B45" s="2" t="s">
        <v>72</v>
      </c>
      <c r="C45" s="20">
        <v>-2.333E-2</v>
      </c>
      <c r="D45" s="21">
        <v>-2.3599999999999999E-2</v>
      </c>
      <c r="E45" s="20">
        <v>-2.1989999999999999E-2</v>
      </c>
      <c r="G45" s="11"/>
      <c r="K45" s="11"/>
      <c r="L45" s="11"/>
      <c r="M45" s="11"/>
    </row>
    <row r="46" spans="1:13" x14ac:dyDescent="0.2">
      <c r="A46" s="2" t="s">
        <v>73</v>
      </c>
      <c r="B46" s="2" t="s">
        <v>73</v>
      </c>
      <c r="C46" s="20">
        <v>-2.81E-3</v>
      </c>
      <c r="D46" s="21">
        <v>-2.4499999999999999E-3</v>
      </c>
      <c r="E46" s="20">
        <v>-1.6999999999999999E-3</v>
      </c>
      <c r="G46" s="11"/>
      <c r="K46" s="11"/>
      <c r="L46" s="11"/>
      <c r="M46" s="11"/>
    </row>
    <row r="47" spans="1:13" x14ac:dyDescent="0.2">
      <c r="A47" s="2" t="s">
        <v>74</v>
      </c>
      <c r="B47" s="2" t="s">
        <v>74</v>
      </c>
      <c r="C47" s="20">
        <v>-6.3400000000000001E-3</v>
      </c>
      <c r="D47" s="21">
        <v>-6.1500000000000001E-3</v>
      </c>
      <c r="E47" s="20">
        <v>-4.47E-3</v>
      </c>
      <c r="G47" s="11"/>
      <c r="K47" s="11"/>
      <c r="L47" s="11"/>
      <c r="M47" s="11"/>
    </row>
    <row r="48" spans="1:13" x14ac:dyDescent="0.2">
      <c r="A48" s="6">
        <v>0</v>
      </c>
      <c r="B48" s="2" t="s">
        <v>75</v>
      </c>
      <c r="C48" s="20">
        <v>0</v>
      </c>
      <c r="D48" s="21">
        <v>0</v>
      </c>
      <c r="E48" s="20">
        <v>0</v>
      </c>
      <c r="G48" s="11"/>
      <c r="K48" s="11"/>
      <c r="L48" s="11"/>
      <c r="M48" s="11"/>
    </row>
    <row r="49" spans="1:13" x14ac:dyDescent="0.2">
      <c r="A49" s="2" t="s">
        <v>76</v>
      </c>
      <c r="B49" s="2" t="s">
        <v>76</v>
      </c>
      <c r="C49" s="20">
        <v>-6.2500000000000003E-3</v>
      </c>
      <c r="D49" s="21">
        <v>-6.4900000000000001E-3</v>
      </c>
      <c r="E49" s="20">
        <v>-5.5199999999999997E-3</v>
      </c>
      <c r="G49" s="11"/>
      <c r="K49" s="11"/>
      <c r="L49" s="11"/>
      <c r="M49" s="11"/>
    </row>
    <row r="50" spans="1:13" x14ac:dyDescent="0.2">
      <c r="A50" s="6">
        <v>0</v>
      </c>
      <c r="B50" s="2" t="s">
        <v>77</v>
      </c>
      <c r="C50" s="20">
        <v>0</v>
      </c>
      <c r="D50" s="21">
        <v>0</v>
      </c>
      <c r="E50" s="20">
        <v>0</v>
      </c>
      <c r="G50" s="11"/>
      <c r="K50" s="11"/>
      <c r="L50" s="11"/>
      <c r="M50" s="11"/>
    </row>
    <row r="51" spans="1:13" x14ac:dyDescent="0.2">
      <c r="G51" s="11"/>
      <c r="K51" s="11"/>
      <c r="L51" s="11"/>
      <c r="M51" s="11"/>
    </row>
    <row r="52" spans="1:13" x14ac:dyDescent="0.2">
      <c r="G52" s="11"/>
      <c r="K52" s="11"/>
      <c r="L52" s="11"/>
      <c r="M52" s="11"/>
    </row>
    <row r="53" spans="1:13" x14ac:dyDescent="0.2">
      <c r="G53" s="11"/>
      <c r="K53" s="11"/>
      <c r="L53" s="11"/>
      <c r="M53" s="11"/>
    </row>
    <row r="54" spans="1:13" x14ac:dyDescent="0.2">
      <c r="G54" s="11"/>
      <c r="K54" s="11"/>
      <c r="L54" s="11"/>
      <c r="M54" s="11"/>
    </row>
    <row r="55" spans="1:13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</sheetData>
  <mergeCells count="2">
    <mergeCell ref="K6:K15"/>
    <mergeCell ref="L6:L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E54"/>
  <sheetViews>
    <sheetView zoomScale="90" zoomScaleNormal="90" workbookViewId="0">
      <selection activeCell="B2" sqref="B2"/>
    </sheetView>
  </sheetViews>
  <sheetFormatPr baseColWidth="10" defaultColWidth="11" defaultRowHeight="16" x14ac:dyDescent="0.2"/>
  <cols>
    <col min="1" max="1" width="23.6640625" style="23" bestFit="1" customWidth="1"/>
    <col min="2" max="2" width="13.33203125" style="23" customWidth="1"/>
    <col min="3" max="3" width="13.1640625" style="23" bestFit="1" customWidth="1"/>
    <col min="4" max="4" width="15.83203125" style="23" bestFit="1" customWidth="1"/>
    <col min="5" max="16384" width="11" style="23"/>
  </cols>
  <sheetData>
    <row r="1" spans="1:4" x14ac:dyDescent="0.2">
      <c r="A1" s="22" t="s">
        <v>7</v>
      </c>
      <c r="B1" s="23" t="s">
        <v>107</v>
      </c>
    </row>
    <row r="2" spans="1:4" x14ac:dyDescent="0.2">
      <c r="A2" s="22"/>
    </row>
    <row r="5" spans="1:4" x14ac:dyDescent="0.2">
      <c r="A5" s="24" t="s">
        <v>31</v>
      </c>
      <c r="B5" s="25" t="s">
        <v>104</v>
      </c>
      <c r="C5" s="25" t="s">
        <v>106</v>
      </c>
      <c r="D5" s="24" t="s">
        <v>105</v>
      </c>
    </row>
    <row r="6" spans="1:4" x14ac:dyDescent="0.2">
      <c r="A6" s="23" t="s">
        <v>0</v>
      </c>
      <c r="B6" s="26">
        <v>520</v>
      </c>
      <c r="C6" s="26">
        <v>520</v>
      </c>
      <c r="D6" s="26">
        <v>700</v>
      </c>
    </row>
    <row r="7" spans="1:4" x14ac:dyDescent="0.2">
      <c r="A7" s="23" t="s">
        <v>32</v>
      </c>
      <c r="B7" s="27">
        <v>1E-3</v>
      </c>
      <c r="C7" s="27">
        <v>1E-3</v>
      </c>
      <c r="D7" s="27">
        <v>1E-3</v>
      </c>
    </row>
    <row r="8" spans="1:4" ht="16" customHeight="1" x14ac:dyDescent="0.2">
      <c r="A8" s="23" t="s">
        <v>33</v>
      </c>
      <c r="B8" s="24" t="s">
        <v>40</v>
      </c>
      <c r="C8" s="24" t="s">
        <v>40</v>
      </c>
      <c r="D8" s="24" t="s">
        <v>40</v>
      </c>
    </row>
    <row r="9" spans="1:4" x14ac:dyDescent="0.2">
      <c r="A9" s="23" t="s">
        <v>35</v>
      </c>
      <c r="B9" s="23">
        <v>2</v>
      </c>
      <c r="C9" s="23">
        <v>2</v>
      </c>
      <c r="D9" s="23">
        <v>2</v>
      </c>
    </row>
    <row r="10" spans="1:4" x14ac:dyDescent="0.2">
      <c r="A10" s="23" t="s">
        <v>2</v>
      </c>
      <c r="B10" s="23">
        <v>2</v>
      </c>
      <c r="C10" s="23">
        <v>2</v>
      </c>
      <c r="D10" s="23">
        <v>2</v>
      </c>
    </row>
    <row r="11" spans="1:4" x14ac:dyDescent="0.2">
      <c r="A11" s="23" t="s">
        <v>5</v>
      </c>
      <c r="B11" s="23">
        <v>3</v>
      </c>
      <c r="C11" s="23">
        <v>3</v>
      </c>
      <c r="D11" s="23">
        <v>3</v>
      </c>
    </row>
    <row r="12" spans="1:4" x14ac:dyDescent="0.2">
      <c r="A12" s="23" t="s">
        <v>36</v>
      </c>
      <c r="B12" s="23">
        <v>250</v>
      </c>
      <c r="C12" s="23">
        <v>250</v>
      </c>
      <c r="D12" s="23">
        <v>250</v>
      </c>
    </row>
    <row r="13" spans="1:4" x14ac:dyDescent="0.2">
      <c r="A13" s="23" t="s">
        <v>37</v>
      </c>
      <c r="B13" s="23">
        <v>3</v>
      </c>
      <c r="C13" s="23">
        <v>3</v>
      </c>
      <c r="D13" s="23">
        <v>3</v>
      </c>
    </row>
    <row r="14" spans="1:4" x14ac:dyDescent="0.2">
      <c r="A14" s="23" t="s">
        <v>1</v>
      </c>
      <c r="B14" s="23">
        <v>1000</v>
      </c>
      <c r="C14" s="23">
        <v>1000</v>
      </c>
      <c r="D14" s="23">
        <v>1000</v>
      </c>
    </row>
    <row r="15" spans="1:4" x14ac:dyDescent="0.2">
      <c r="A15" s="23" t="s">
        <v>45</v>
      </c>
    </row>
    <row r="17" spans="1:4" x14ac:dyDescent="0.2">
      <c r="A17" s="24" t="s">
        <v>46</v>
      </c>
    </row>
    <row r="18" spans="1:4" x14ac:dyDescent="0.2">
      <c r="A18" s="23" t="s">
        <v>2</v>
      </c>
      <c r="B18" s="23">
        <v>6</v>
      </c>
      <c r="C18" s="23">
        <v>6</v>
      </c>
      <c r="D18" s="23">
        <v>6</v>
      </c>
    </row>
    <row r="19" spans="1:4" x14ac:dyDescent="0.2">
      <c r="A19" s="23" t="s">
        <v>5</v>
      </c>
      <c r="B19" s="23">
        <v>2</v>
      </c>
      <c r="C19" s="23">
        <v>2</v>
      </c>
      <c r="D19" s="23">
        <v>2</v>
      </c>
    </row>
    <row r="20" spans="1:4" x14ac:dyDescent="0.2">
      <c r="A20" s="23" t="s">
        <v>47</v>
      </c>
      <c r="B20" s="23" t="b">
        <v>1</v>
      </c>
      <c r="C20" s="23" t="b">
        <v>1</v>
      </c>
      <c r="D20" s="23" t="b">
        <v>1</v>
      </c>
    </row>
    <row r="21" spans="1:4" x14ac:dyDescent="0.2">
      <c r="A21" s="23" t="s">
        <v>35</v>
      </c>
      <c r="B21" s="23">
        <v>2</v>
      </c>
      <c r="C21" s="23">
        <v>2</v>
      </c>
      <c r="D21" s="23">
        <v>2</v>
      </c>
    </row>
    <row r="22" spans="1:4" x14ac:dyDescent="0.2">
      <c r="A22" s="23" t="s">
        <v>1</v>
      </c>
      <c r="B22" s="26">
        <v>1000</v>
      </c>
      <c r="C22" s="26">
        <v>2000</v>
      </c>
      <c r="D22" s="26">
        <v>1000</v>
      </c>
    </row>
    <row r="23" spans="1:4" x14ac:dyDescent="0.2">
      <c r="A23" s="23" t="s">
        <v>116</v>
      </c>
      <c r="B23" s="23">
        <f>128*0.5</f>
        <v>64</v>
      </c>
      <c r="C23" s="23">
        <f>128*1</f>
        <v>128</v>
      </c>
      <c r="D23" s="23">
        <f>128*1</f>
        <v>128</v>
      </c>
    </row>
    <row r="24" spans="1:4" x14ac:dyDescent="0.2">
      <c r="A24" s="23" t="s">
        <v>0</v>
      </c>
      <c r="B24" s="26">
        <v>520</v>
      </c>
      <c r="C24" s="26">
        <v>520</v>
      </c>
      <c r="D24" s="26">
        <v>700</v>
      </c>
    </row>
    <row r="26" spans="1:4" x14ac:dyDescent="0.2">
      <c r="A26" s="24" t="s">
        <v>50</v>
      </c>
    </row>
    <row r="27" spans="1:4" x14ac:dyDescent="0.2">
      <c r="A27" s="24" t="s">
        <v>113</v>
      </c>
      <c r="B27" s="28">
        <v>9.7176692678851706E-2</v>
      </c>
      <c r="C27" s="28">
        <v>9.6908507882435102E-2</v>
      </c>
      <c r="D27" s="28">
        <v>9.7106171276598E-2</v>
      </c>
    </row>
    <row r="28" spans="1:4" x14ac:dyDescent="0.2">
      <c r="A28" s="24" t="s">
        <v>114</v>
      </c>
      <c r="B28" s="28">
        <v>0.667573528584119</v>
      </c>
      <c r="C28" s="28">
        <v>0.67545429105158505</v>
      </c>
      <c r="D28" s="28">
        <v>0.65735995574845196</v>
      </c>
    </row>
    <row r="29" spans="1:4" x14ac:dyDescent="0.2">
      <c r="A29" s="24" t="s">
        <v>115</v>
      </c>
      <c r="B29" s="28">
        <v>0.623935025215547</v>
      </c>
      <c r="C29" s="28">
        <v>0.63206807552667899</v>
      </c>
      <c r="D29" s="28">
        <v>0.61525391659953799</v>
      </c>
    </row>
    <row r="32" spans="1:4" ht="19" x14ac:dyDescent="0.2">
      <c r="C32" s="29"/>
    </row>
    <row r="36" spans="1:5" x14ac:dyDescent="0.2">
      <c r="A36" s="24" t="s">
        <v>109</v>
      </c>
      <c r="B36" s="24" t="s">
        <v>59</v>
      </c>
      <c r="C36" s="24" t="s">
        <v>104</v>
      </c>
      <c r="D36" s="24" t="s">
        <v>106</v>
      </c>
      <c r="E36" s="24" t="s">
        <v>105</v>
      </c>
    </row>
    <row r="37" spans="1:5" x14ac:dyDescent="0.2">
      <c r="A37" s="22">
        <v>0</v>
      </c>
      <c r="B37" s="23" t="s">
        <v>60</v>
      </c>
      <c r="C37" s="28">
        <v>3.6000000000000002E-4</v>
      </c>
      <c r="D37" s="28">
        <v>0</v>
      </c>
      <c r="E37" s="28">
        <v>3.8999999999999999E-4</v>
      </c>
    </row>
    <row r="38" spans="1:5" x14ac:dyDescent="0.2">
      <c r="A38" s="22">
        <v>0</v>
      </c>
      <c r="B38" s="23" t="s">
        <v>61</v>
      </c>
      <c r="C38" s="28">
        <v>-1.2999999999999999E-4</v>
      </c>
      <c r="D38" s="28">
        <v>0</v>
      </c>
      <c r="E38" s="28">
        <v>-1.2999999999999999E-4</v>
      </c>
    </row>
    <row r="39" spans="1:5" x14ac:dyDescent="0.2">
      <c r="A39" s="22">
        <v>0</v>
      </c>
      <c r="B39" s="23" t="s">
        <v>62</v>
      </c>
      <c r="C39" s="28">
        <v>4.0000000000000003E-5</v>
      </c>
      <c r="D39" s="28">
        <v>0</v>
      </c>
      <c r="E39" s="28">
        <v>5.0000000000000002E-5</v>
      </c>
    </row>
    <row r="40" spans="1:5" x14ac:dyDescent="0.2">
      <c r="A40" s="23" t="s">
        <v>63</v>
      </c>
      <c r="B40" s="23" t="s">
        <v>63</v>
      </c>
      <c r="C40" s="28">
        <v>-4.4560000000000002E-2</v>
      </c>
      <c r="D40" s="28">
        <v>-5.697E-2</v>
      </c>
      <c r="E40" s="28">
        <v>-4.9059999999999999E-2</v>
      </c>
    </row>
    <row r="41" spans="1:5" x14ac:dyDescent="0.2">
      <c r="A41" s="23" t="s">
        <v>64</v>
      </c>
      <c r="B41" s="23" t="s">
        <v>64</v>
      </c>
      <c r="C41" s="28">
        <v>-0.20000999999999999</v>
      </c>
      <c r="D41" s="28">
        <v>-0.2021</v>
      </c>
      <c r="E41" s="28">
        <v>-0.19796</v>
      </c>
    </row>
    <row r="42" spans="1:5" x14ac:dyDescent="0.2">
      <c r="A42" s="22">
        <v>0</v>
      </c>
      <c r="B42" s="23" t="s">
        <v>65</v>
      </c>
      <c r="C42" s="28">
        <v>-1.1E-4</v>
      </c>
      <c r="D42" s="28">
        <v>0</v>
      </c>
      <c r="E42" s="28">
        <v>-1.3999999999999999E-4</v>
      </c>
    </row>
    <row r="43" spans="1:5" x14ac:dyDescent="0.2">
      <c r="A43" s="22">
        <v>0</v>
      </c>
      <c r="B43" s="23" t="s">
        <v>66</v>
      </c>
      <c r="C43" s="28">
        <v>6.9999999999999994E-5</v>
      </c>
      <c r="D43" s="28">
        <v>0</v>
      </c>
      <c r="E43" s="28">
        <v>6.9999999999999994E-5</v>
      </c>
    </row>
    <row r="44" spans="1:5" x14ac:dyDescent="0.2">
      <c r="A44" s="22">
        <v>0</v>
      </c>
      <c r="B44" s="23" t="s">
        <v>67</v>
      </c>
      <c r="C44" s="28">
        <v>-1.2999999999999999E-4</v>
      </c>
      <c r="D44" s="28">
        <v>0</v>
      </c>
      <c r="E44" s="28">
        <v>-1.2999999999999999E-4</v>
      </c>
    </row>
    <row r="45" spans="1:5" x14ac:dyDescent="0.2">
      <c r="A45" s="22">
        <v>0</v>
      </c>
      <c r="B45" s="23" t="s">
        <v>68</v>
      </c>
      <c r="C45" s="28">
        <v>8.0000000000000007E-5</v>
      </c>
      <c r="D45" s="28">
        <v>0</v>
      </c>
      <c r="E45" s="28">
        <v>8.0000000000000007E-5</v>
      </c>
    </row>
    <row r="46" spans="1:5" x14ac:dyDescent="0.2">
      <c r="A46" s="23" t="s">
        <v>64</v>
      </c>
      <c r="B46" s="23" t="s">
        <v>69</v>
      </c>
      <c r="C46" s="28">
        <v>-0.2</v>
      </c>
      <c r="D46" s="28">
        <v>-0.2021</v>
      </c>
      <c r="E46" s="28">
        <v>-0.19796</v>
      </c>
    </row>
    <row r="47" spans="1:5" x14ac:dyDescent="0.2">
      <c r="A47" s="23" t="s">
        <v>110</v>
      </c>
      <c r="B47" s="23" t="s">
        <v>70</v>
      </c>
      <c r="C47" s="28">
        <v>4.4549999999999999E-2</v>
      </c>
      <c r="D47" s="28">
        <v>5.697E-2</v>
      </c>
      <c r="E47" s="28">
        <v>4.9059999999999999E-2</v>
      </c>
    </row>
    <row r="48" spans="1:5" x14ac:dyDescent="0.2">
      <c r="A48" s="22">
        <v>0</v>
      </c>
      <c r="B48" s="23" t="s">
        <v>71</v>
      </c>
      <c r="C48" s="28">
        <v>-1E-4</v>
      </c>
      <c r="D48" s="28">
        <v>0</v>
      </c>
      <c r="E48" s="28">
        <v>-1E-4</v>
      </c>
    </row>
    <row r="49" spans="1:5" x14ac:dyDescent="0.2">
      <c r="A49" s="23" t="s">
        <v>72</v>
      </c>
      <c r="B49" s="23" t="s">
        <v>72</v>
      </c>
      <c r="C49" s="28">
        <v>-0.13200999999999999</v>
      </c>
      <c r="D49" s="28">
        <v>-0.1429</v>
      </c>
      <c r="E49" s="28">
        <v>-0.13589000000000001</v>
      </c>
    </row>
    <row r="50" spans="1:5" x14ac:dyDescent="0.2">
      <c r="A50" s="23" t="s">
        <v>72</v>
      </c>
      <c r="B50" s="23" t="s">
        <v>73</v>
      </c>
      <c r="C50" s="28">
        <v>-0.13200999999999999</v>
      </c>
      <c r="D50" s="28">
        <v>-0.1429</v>
      </c>
      <c r="E50" s="28">
        <v>-0.13589000000000001</v>
      </c>
    </row>
    <row r="51" spans="1:5" x14ac:dyDescent="0.2">
      <c r="A51" s="23" t="s">
        <v>74</v>
      </c>
      <c r="B51" s="23" t="s">
        <v>74</v>
      </c>
      <c r="C51" s="28">
        <v>-0.59535000000000005</v>
      </c>
      <c r="D51" s="28">
        <v>-0.59889000000000003</v>
      </c>
      <c r="E51" s="28">
        <v>-0.58447000000000005</v>
      </c>
    </row>
    <row r="52" spans="1:5" x14ac:dyDescent="0.2">
      <c r="A52" s="22">
        <v>0</v>
      </c>
      <c r="B52" s="23" t="s">
        <v>75</v>
      </c>
      <c r="C52" s="28">
        <v>0</v>
      </c>
      <c r="D52" s="28">
        <v>0</v>
      </c>
      <c r="E52" s="28">
        <v>0</v>
      </c>
    </row>
    <row r="53" spans="1:5" x14ac:dyDescent="0.2">
      <c r="A53" s="22">
        <v>0</v>
      </c>
      <c r="B53" s="23" t="s">
        <v>76</v>
      </c>
      <c r="C53" s="28">
        <v>0</v>
      </c>
      <c r="D53" s="28">
        <v>0</v>
      </c>
      <c r="E53" s="28">
        <v>0</v>
      </c>
    </row>
    <row r="54" spans="1:5" x14ac:dyDescent="0.2">
      <c r="A54" s="22">
        <v>0</v>
      </c>
      <c r="B54" s="23" t="s">
        <v>77</v>
      </c>
      <c r="C54" s="28">
        <v>0</v>
      </c>
      <c r="D54" s="28">
        <v>0</v>
      </c>
      <c r="E54" s="28"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93FA5-87A8-C64F-84F9-8B7FA055E4D2}">
  <dimension ref="A1:N13"/>
  <sheetViews>
    <sheetView tabSelected="1" workbookViewId="0">
      <selection activeCell="J1" sqref="J1:L1048576"/>
    </sheetView>
  </sheetViews>
  <sheetFormatPr baseColWidth="10" defaultRowHeight="16" x14ac:dyDescent="0.2"/>
  <sheetData>
    <row r="1" spans="1:14" x14ac:dyDescent="0.2">
      <c r="A1" t="s">
        <v>120</v>
      </c>
      <c r="B1" s="13" t="s">
        <v>0</v>
      </c>
      <c r="C1" s="13" t="s">
        <v>122</v>
      </c>
      <c r="E1" t="s">
        <v>121</v>
      </c>
      <c r="F1" s="13" t="s">
        <v>1</v>
      </c>
      <c r="G1" s="13" t="s">
        <v>123</v>
      </c>
    </row>
    <row r="2" spans="1:14" x14ac:dyDescent="0.2">
      <c r="A2" t="s">
        <v>111</v>
      </c>
      <c r="B2">
        <v>520</v>
      </c>
      <c r="C2" s="20">
        <v>4.7141998216160802E-2</v>
      </c>
      <c r="E2" t="s">
        <v>111</v>
      </c>
      <c r="F2">
        <v>1000</v>
      </c>
      <c r="G2" s="20">
        <v>4.7141998216160802E-2</v>
      </c>
    </row>
    <row r="3" spans="1:14" x14ac:dyDescent="0.2">
      <c r="A3" t="s">
        <v>111</v>
      </c>
      <c r="B3">
        <v>700</v>
      </c>
      <c r="C3" s="20">
        <v>4.6517299445304298E-2</v>
      </c>
      <c r="E3" t="s">
        <v>111</v>
      </c>
      <c r="F3">
        <v>2000</v>
      </c>
      <c r="G3" s="20">
        <v>4.6257530642001603E-2</v>
      </c>
      <c r="N3" s="20"/>
    </row>
    <row r="4" spans="1:14" x14ac:dyDescent="0.2">
      <c r="A4" t="s">
        <v>112</v>
      </c>
      <c r="B4">
        <v>520</v>
      </c>
      <c r="C4" s="20">
        <v>0.623935025215547</v>
      </c>
      <c r="E4" t="s">
        <v>112</v>
      </c>
      <c r="F4">
        <v>1000</v>
      </c>
      <c r="G4" s="20">
        <v>0.623935025215547</v>
      </c>
    </row>
    <row r="5" spans="1:14" x14ac:dyDescent="0.2">
      <c r="A5" t="s">
        <v>112</v>
      </c>
      <c r="B5">
        <v>700</v>
      </c>
      <c r="C5" s="20">
        <v>0.61525391659953799</v>
      </c>
      <c r="E5" t="s">
        <v>112</v>
      </c>
      <c r="F5">
        <v>2000</v>
      </c>
      <c r="G5" s="20">
        <v>0.63206807552667899</v>
      </c>
    </row>
    <row r="6" spans="1:14" x14ac:dyDescent="0.2">
      <c r="A6" t="s">
        <v>118</v>
      </c>
      <c r="B6">
        <v>520</v>
      </c>
      <c r="C6" s="20">
        <v>-5.0460000000000001E-3</v>
      </c>
      <c r="E6" t="s">
        <v>118</v>
      </c>
      <c r="F6">
        <v>1000</v>
      </c>
      <c r="G6" s="20">
        <v>-5.0460000000000001E-3</v>
      </c>
    </row>
    <row r="7" spans="1:14" x14ac:dyDescent="0.2">
      <c r="A7" t="s">
        <v>118</v>
      </c>
      <c r="B7">
        <v>700</v>
      </c>
      <c r="C7" s="20">
        <v>-4.64E-3</v>
      </c>
      <c r="E7" t="s">
        <v>118</v>
      </c>
      <c r="F7">
        <v>2000</v>
      </c>
      <c r="G7" s="20">
        <v>-5.7733000000000003E-3</v>
      </c>
    </row>
    <row r="8" spans="1:14" x14ac:dyDescent="0.2">
      <c r="A8" t="s">
        <v>119</v>
      </c>
      <c r="B8">
        <v>520</v>
      </c>
      <c r="C8" s="20">
        <v>-9.103E-3</v>
      </c>
      <c r="E8" t="s">
        <v>119</v>
      </c>
      <c r="F8">
        <v>1000</v>
      </c>
      <c r="G8" s="20">
        <v>-9.103E-3</v>
      </c>
    </row>
    <row r="9" spans="1:14" x14ac:dyDescent="0.2">
      <c r="A9" t="s">
        <v>119</v>
      </c>
      <c r="B9">
        <v>700</v>
      </c>
      <c r="C9" s="20">
        <v>-9.2700000000000005E-3</v>
      </c>
      <c r="E9" t="s">
        <v>119</v>
      </c>
      <c r="F9">
        <v>2000</v>
      </c>
      <c r="G9" s="20">
        <v>-9.2599999999999991E-3</v>
      </c>
    </row>
    <row r="12" spans="1:14" x14ac:dyDescent="0.2">
      <c r="C12" s="20"/>
    </row>
    <row r="13" spans="1:14" x14ac:dyDescent="0.2">
      <c r="C13" s="20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benchmarks_zifs_sym</vt:lpstr>
      <vt:lpstr>REDMUL_convergence_nosym</vt:lpstr>
      <vt:lpstr>REDMUL_convergence_sym</vt:lpstr>
      <vt:lpstr>VESBEC01_convergence_sym</vt:lpstr>
      <vt:lpstr>forpaper_plots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Srinidhi</dc:creator>
  <cp:lastModifiedBy>Srinidhi Mula</cp:lastModifiedBy>
  <dcterms:created xsi:type="dcterms:W3CDTF">2021-09-07T09:52:52Z</dcterms:created>
  <dcterms:modified xsi:type="dcterms:W3CDTF">2025-06-30T12:34:52Z</dcterms:modified>
</cp:coreProperties>
</file>