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/>
  <mc:AlternateContent xmlns:mc="http://schemas.openxmlformats.org/markup-compatibility/2006">
    <mc:Choice Requires="x15">
      <x15ac:absPath xmlns:x15ac="http://schemas.microsoft.com/office/spreadsheetml/2010/11/ac" url="/Users/srinidhi/Desktop/Highthroughputwork/Piezoelectric Screening Paper/JACS_submission/SI/"/>
    </mc:Choice>
  </mc:AlternateContent>
  <xr:revisionPtr revIDLastSave="0" documentId="13_ncr:1_{D96ABA45-A751-B641-9E86-A83051A3F81D}" xr6:coauthVersionLast="47" xr6:coauthVersionMax="47" xr10:uidLastSave="{00000000-0000-0000-0000-000000000000}"/>
  <bookViews>
    <workbookView xWindow="0" yWindow="500" windowWidth="28800" windowHeight="15800" activeTab="4" xr2:uid="{00000000-000D-0000-FFFF-FFFF00000000}"/>
  </bookViews>
  <sheets>
    <sheet name="nahsqu01_piezo" sheetId="2" r:id="rId1"/>
    <sheet name="vafyoq_piezo" sheetId="3" r:id="rId2"/>
    <sheet name="balfav01_piezo" sheetId="5" r:id="rId3"/>
    <sheet name="ehohoy_piezo" sheetId="1" r:id="rId4"/>
    <sheet name="Sheet1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6" l="1"/>
  <c r="D9" i="6" s="1"/>
  <c r="F3" i="6"/>
  <c r="F4" i="6"/>
  <c r="F5" i="6"/>
  <c r="E3" i="6"/>
  <c r="E4" i="6"/>
  <c r="E5" i="6"/>
  <c r="D4" i="6"/>
  <c r="D3" i="6"/>
  <c r="D5" i="6"/>
  <c r="J10" i="5" a="1"/>
  <c r="J10" i="5" s="1"/>
  <c r="J11" i="3" a="1"/>
  <c r="J11" i="3" s="1"/>
  <c r="E2" i="6" l="1"/>
  <c r="F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<sst xmlns="http://schemas.openxmlformats.org/spreadsheetml/2006/main" count="120" uniqueCount="50">
  <si>
    <t>11</t>
  </si>
  <si>
    <t>12</t>
  </si>
  <si>
    <t>13</t>
  </si>
  <si>
    <t>14</t>
  </si>
  <si>
    <t>15</t>
  </si>
  <si>
    <t>16</t>
  </si>
  <si>
    <t>21</t>
  </si>
  <si>
    <t>22</t>
  </si>
  <si>
    <t>23</t>
  </si>
  <si>
    <t>24</t>
  </si>
  <si>
    <t>25</t>
  </si>
  <si>
    <t>26</t>
  </si>
  <si>
    <t>31</t>
  </si>
  <si>
    <t>32</t>
  </si>
  <si>
    <t>33</t>
  </si>
  <si>
    <t>34</t>
  </si>
  <si>
    <t>35</t>
  </si>
  <si>
    <t>36</t>
  </si>
  <si>
    <t>Norm</t>
  </si>
  <si>
    <t>piezo_e</t>
  </si>
  <si>
    <t>piezo_d</t>
  </si>
  <si>
    <t>BALFAV01</t>
  </si>
  <si>
    <t>/home/srinidhi/MoMOFs/VAFYOQ/exp_Cc/redo/elapiezo/restart/restart2/restart3/restart4/restart5/restart6/restart7</t>
  </si>
  <si>
    <t>Elastic Compliance (TPa-1)</t>
  </si>
  <si>
    <t>  0.   </t>
  </si>
  <si>
    <t>  0.  </t>
  </si>
  <si>
    <t>Elastic constant (GPa)</t>
  </si>
  <si>
    <t>/home/srinidhi/MoMOFs/BALFAV01/P1_exp_2021/elapiezo/restart</t>
  </si>
  <si>
    <t>-0.268 </t>
  </si>
  <si>
    <t> </t>
  </si>
  <si>
    <t>0.014 </t>
  </si>
  <si>
    <t>1.37 </t>
  </si>
  <si>
    <t>0.011 </t>
  </si>
  <si>
    <t>-41.997 </t>
  </si>
  <si>
    <t>-1.639 </t>
  </si>
  <si>
    <t>3.675 </t>
  </si>
  <si>
    <t>10.108 </t>
  </si>
  <si>
    <t>-1.665 </t>
  </si>
  <si>
    <t>-0.362 </t>
  </si>
  <si>
    <t>/home/srinidhi/MoMOFs/NAHSQU01/exp_Pc/elapiezo</t>
  </si>
  <si>
    <t>/home/srinidhi/MoMOFs/EHOHOY/exp_Pc/elapiezo</t>
  </si>
  <si>
    <t>NAHSQU01</t>
  </si>
  <si>
    <t>VAFYOQ</t>
  </si>
  <si>
    <t>EHOHOY</t>
  </si>
  <si>
    <t>VASP</t>
  </si>
  <si>
    <t>CRYSTAL17</t>
  </si>
  <si>
    <t>Diff</t>
  </si>
  <si>
    <t>stdev</t>
  </si>
  <si>
    <t>e norm (C/m2)</t>
  </si>
  <si>
    <t>(vasp-crystal)%/vasp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</si>
</sst>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sz val="12"/>
      <color theme="1"/>
      <name val="Andale Mono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 vertical="top"/>
    </xf>
    <xf numFmtId="0" fontId="3" fillId="0" borderId="0" xfId="0" applyFont="1"/>
    <xf numFmtId="0" fontId="4" fillId="0" borderId="2" xfId="0" applyFont="1" applyBorder="1" applyAlignment="1">
      <alignment horizontal="center" vertical="top"/>
    </xf>
    <xf numFmtId="164" fontId="3" fillId="0" borderId="0" xfId="0" applyNumberFormat="1" applyFont="1"/>
    <xf numFmtId="0" fontId="2" fillId="0" borderId="1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164" fontId="1" fillId="0" borderId="0" xfId="0" applyNumberFormat="1" applyFont="1"/>
    <xf numFmtId="164" fontId="0" fillId="0" borderId="0" xfId="0" applyNumberFormat="1"/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7"/>
  <sheetViews>
    <sheetView zoomScale="125" workbookViewId="0">
      <selection activeCell="A6" sqref="A6"/>
    </sheetView>
  </sheetViews>
  <sheetFormatPr baseColWidth="10" defaultColWidth="8.83203125" defaultRowHeight="15" x14ac:dyDescent="0.2"/>
  <cols>
    <col min="1" max="1" width="21" customWidth="1"/>
  </cols>
  <sheetData>
    <row r="1" spans="1:20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</row>
    <row r="2" spans="1:20" x14ac:dyDescent="0.2">
      <c r="A2" s="1" t="s">
        <v>19</v>
      </c>
      <c r="B2">
        <v>0.17100000000000001</v>
      </c>
      <c r="C2">
        <v>0.15</v>
      </c>
      <c r="D2">
        <v>0.39900000000000002</v>
      </c>
      <c r="E2">
        <v>0</v>
      </c>
      <c r="F2">
        <v>0.27300000000000002</v>
      </c>
      <c r="G2">
        <v>0</v>
      </c>
      <c r="H2">
        <v>0</v>
      </c>
      <c r="I2">
        <v>0</v>
      </c>
      <c r="J2">
        <v>0</v>
      </c>
      <c r="K2">
        <v>8.6999999999999994E-2</v>
      </c>
      <c r="L2">
        <v>0</v>
      </c>
      <c r="M2">
        <v>3.1E-2</v>
      </c>
      <c r="N2">
        <v>9.4E-2</v>
      </c>
      <c r="O2">
        <v>6.6000000000000003E-2</v>
      </c>
      <c r="P2">
        <v>0.60899999999999999</v>
      </c>
      <c r="Q2">
        <v>0</v>
      </c>
      <c r="R2">
        <v>0.33300000000000002</v>
      </c>
      <c r="S2">
        <v>0</v>
      </c>
      <c r="T2">
        <v>0.87465669739247109</v>
      </c>
    </row>
    <row r="3" spans="1:20" x14ac:dyDescent="0.2">
      <c r="A3" s="1" t="s">
        <v>20</v>
      </c>
      <c r="B3">
        <v>1.9179999999999999</v>
      </c>
      <c r="C3">
        <v>0.76200000000000001</v>
      </c>
      <c r="D3">
        <v>1.427</v>
      </c>
      <c r="E3">
        <v>0</v>
      </c>
      <c r="F3">
        <v>9.0790000000000006</v>
      </c>
      <c r="G3">
        <v>0</v>
      </c>
      <c r="H3">
        <v>0</v>
      </c>
      <c r="I3">
        <v>0</v>
      </c>
      <c r="J3">
        <v>0</v>
      </c>
      <c r="K3">
        <v>4.7290000000000001</v>
      </c>
      <c r="L3">
        <v>0</v>
      </c>
      <c r="M3">
        <v>0.98699999999999999</v>
      </c>
      <c r="N3">
        <v>-6.2469999999999999</v>
      </c>
      <c r="O3">
        <v>-1.3260000000000001</v>
      </c>
      <c r="P3">
        <v>11.051</v>
      </c>
      <c r="Q3">
        <v>0</v>
      </c>
      <c r="R3">
        <v>3.605</v>
      </c>
      <c r="S3">
        <v>0</v>
      </c>
      <c r="T3">
        <v>13.73082228475063</v>
      </c>
    </row>
    <row r="6" spans="1:20" x14ac:dyDescent="0.2">
      <c r="A6" s="7" t="s">
        <v>23</v>
      </c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</row>
    <row r="7" spans="1:20" ht="16" x14ac:dyDescent="0.2">
      <c r="A7" s="8">
        <v>1</v>
      </c>
      <c r="B7">
        <v>36.429000000000002</v>
      </c>
      <c r="C7">
        <v>10.621</v>
      </c>
      <c r="D7">
        <v>28.529</v>
      </c>
      <c r="E7">
        <v>0</v>
      </c>
      <c r="F7">
        <v>5.7590000000000003</v>
      </c>
      <c r="G7">
        <v>0</v>
      </c>
      <c r="M7" s="2"/>
    </row>
    <row r="8" spans="1:20" ht="16" x14ac:dyDescent="0.2">
      <c r="A8" s="8">
        <v>2</v>
      </c>
      <c r="B8">
        <v>10.621</v>
      </c>
      <c r="C8">
        <v>102.72</v>
      </c>
      <c r="D8">
        <v>23.658999999999999</v>
      </c>
      <c r="E8">
        <v>0</v>
      </c>
      <c r="F8">
        <v>1.946</v>
      </c>
      <c r="G8">
        <v>0</v>
      </c>
      <c r="M8" s="2"/>
    </row>
    <row r="9" spans="1:20" ht="16" x14ac:dyDescent="0.2">
      <c r="A9" s="8">
        <v>3</v>
      </c>
      <c r="B9">
        <v>28.529</v>
      </c>
      <c r="C9">
        <v>23.658999999999999</v>
      </c>
      <c r="D9">
        <v>65.7</v>
      </c>
      <c r="E9">
        <v>0</v>
      </c>
      <c r="F9">
        <v>25.567</v>
      </c>
      <c r="G9">
        <v>0</v>
      </c>
      <c r="M9" s="2"/>
    </row>
    <row r="10" spans="1:20" ht="16" x14ac:dyDescent="0.2">
      <c r="A10" s="8">
        <v>4</v>
      </c>
      <c r="B10">
        <v>0</v>
      </c>
      <c r="C10">
        <v>0</v>
      </c>
      <c r="D10">
        <v>0</v>
      </c>
      <c r="E10">
        <v>17.363</v>
      </c>
      <c r="F10">
        <v>0</v>
      </c>
      <c r="G10">
        <v>5.2389999999999999</v>
      </c>
      <c r="M10" s="2"/>
    </row>
    <row r="11" spans="1:20" ht="16" x14ac:dyDescent="0.2">
      <c r="A11" s="8">
        <v>5</v>
      </c>
      <c r="B11">
        <v>5.7590000000000003</v>
      </c>
      <c r="C11">
        <v>1.946</v>
      </c>
      <c r="D11">
        <v>25.567</v>
      </c>
      <c r="E11">
        <v>0</v>
      </c>
      <c r="F11">
        <v>24.645</v>
      </c>
      <c r="G11">
        <v>0</v>
      </c>
      <c r="M11" s="2"/>
    </row>
    <row r="12" spans="1:20" ht="16" x14ac:dyDescent="0.2">
      <c r="A12" s="8">
        <v>6</v>
      </c>
      <c r="B12">
        <v>0</v>
      </c>
      <c r="C12">
        <v>0</v>
      </c>
      <c r="D12">
        <v>0</v>
      </c>
      <c r="E12">
        <v>5.2389999999999999</v>
      </c>
      <c r="F12">
        <v>0</v>
      </c>
      <c r="G12">
        <v>6.04</v>
      </c>
      <c r="M12" s="2"/>
    </row>
    <row r="15" spans="1:20" x14ac:dyDescent="0.2">
      <c r="A15" s="7" t="s">
        <v>26</v>
      </c>
      <c r="B15" s="8">
        <v>1</v>
      </c>
      <c r="C15" s="8">
        <v>2</v>
      </c>
      <c r="D15" s="8">
        <v>3</v>
      </c>
      <c r="E15" s="8">
        <v>4</v>
      </c>
      <c r="F15" s="8">
        <v>5</v>
      </c>
      <c r="G15" s="8">
        <v>6</v>
      </c>
    </row>
    <row r="16" spans="1:20" x14ac:dyDescent="0.2">
      <c r="A16" s="8">
        <v>1</v>
      </c>
      <c r="B16" s="10">
        <v>45.370800000000003</v>
      </c>
      <c r="C16" s="10">
        <v>1.1475</v>
      </c>
      <c r="D16" s="10">
        <v>-26.7546</v>
      </c>
      <c r="E16" s="10">
        <v>0</v>
      </c>
      <c r="F16" s="10">
        <v>17.063500000000001</v>
      </c>
      <c r="G16" s="10">
        <v>0</v>
      </c>
    </row>
    <row r="17" spans="1:7" x14ac:dyDescent="0.2">
      <c r="A17" s="8">
        <v>2</v>
      </c>
      <c r="B17" s="10">
        <v>1.1475</v>
      </c>
      <c r="C17" s="10">
        <v>11.0649</v>
      </c>
      <c r="D17" s="10">
        <v>-6.7724000000000002</v>
      </c>
      <c r="E17" s="10">
        <v>0</v>
      </c>
      <c r="F17" s="10">
        <v>5.8837999999999999</v>
      </c>
      <c r="G17" s="10">
        <v>0</v>
      </c>
    </row>
    <row r="18" spans="1:7" x14ac:dyDescent="0.2">
      <c r="A18" s="8">
        <v>3</v>
      </c>
      <c r="B18" s="10">
        <v>-26.7546</v>
      </c>
      <c r="C18" s="10">
        <v>-6.7724000000000002</v>
      </c>
      <c r="D18" s="10">
        <v>44.6693</v>
      </c>
      <c r="E18" s="10">
        <v>0</v>
      </c>
      <c r="F18" s="10">
        <v>-39.553899999999999</v>
      </c>
      <c r="G18" s="10">
        <v>0</v>
      </c>
    </row>
    <row r="19" spans="1:7" x14ac:dyDescent="0.2">
      <c r="A19" s="8">
        <v>4</v>
      </c>
      <c r="B19" s="10">
        <v>0</v>
      </c>
      <c r="C19" s="10">
        <v>0</v>
      </c>
      <c r="D19" s="10">
        <v>0</v>
      </c>
      <c r="E19" s="10">
        <v>78.012500000000003</v>
      </c>
      <c r="F19" s="10">
        <v>0</v>
      </c>
      <c r="G19" s="10">
        <v>-67.670900000000003</v>
      </c>
    </row>
    <row r="20" spans="1:7" x14ac:dyDescent="0.2">
      <c r="A20" s="8">
        <v>5</v>
      </c>
      <c r="B20" s="10">
        <v>17.063500000000001</v>
      </c>
      <c r="C20" s="10">
        <v>5.8837999999999999</v>
      </c>
      <c r="D20" s="10">
        <v>-39.553899999999999</v>
      </c>
      <c r="E20" s="10">
        <v>0</v>
      </c>
      <c r="F20" s="10">
        <v>77.158000000000001</v>
      </c>
      <c r="G20" s="10">
        <v>0</v>
      </c>
    </row>
    <row r="21" spans="1:7" x14ac:dyDescent="0.2">
      <c r="A21" s="8">
        <v>6</v>
      </c>
      <c r="B21" s="10">
        <v>0</v>
      </c>
      <c r="C21" s="10">
        <v>0</v>
      </c>
      <c r="D21" s="10">
        <v>0</v>
      </c>
      <c r="E21" s="10">
        <v>-67.670900000000003</v>
      </c>
      <c r="F21" s="10">
        <v>0</v>
      </c>
      <c r="G21" s="10">
        <v>224.27539999999999</v>
      </c>
    </row>
    <row r="27" spans="1:7" ht="16" x14ac:dyDescent="0.2">
      <c r="A27" s="2" t="s">
        <v>39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5"/>
  <sheetViews>
    <sheetView topLeftCell="E1" zoomScale="141" workbookViewId="0">
      <selection activeCell="B8" sqref="B8:G13"/>
    </sheetView>
  </sheetViews>
  <sheetFormatPr baseColWidth="10" defaultColWidth="8.83203125" defaultRowHeight="15" x14ac:dyDescent="0.2"/>
  <cols>
    <col min="1" max="1" width="9.1640625" customWidth="1"/>
  </cols>
  <sheetData>
    <row r="1" spans="1:20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</row>
    <row r="2" spans="1:20" ht="16" x14ac:dyDescent="0.2">
      <c r="A2" s="5" t="s">
        <v>19</v>
      </c>
      <c r="B2">
        <v>0.46</v>
      </c>
      <c r="C2">
        <v>0.17299999999999999</v>
      </c>
      <c r="D2">
        <v>-0.443</v>
      </c>
      <c r="E2">
        <v>0</v>
      </c>
      <c r="F2">
        <v>0.10100000000000001</v>
      </c>
      <c r="G2">
        <v>0</v>
      </c>
      <c r="H2">
        <v>0</v>
      </c>
      <c r="I2">
        <v>0</v>
      </c>
      <c r="J2">
        <v>0</v>
      </c>
      <c r="K2">
        <v>8.6999999999999994E-2</v>
      </c>
      <c r="L2">
        <v>0</v>
      </c>
      <c r="M2">
        <v>0.25600000000000001</v>
      </c>
      <c r="N2">
        <v>-0.32</v>
      </c>
      <c r="O2">
        <v>-0.22600000000000001</v>
      </c>
      <c r="P2">
        <v>1.423</v>
      </c>
      <c r="Q2">
        <v>0</v>
      </c>
      <c r="R2">
        <v>-6.6000000000000003E-2</v>
      </c>
      <c r="S2">
        <v>0</v>
      </c>
      <c r="T2" s="4">
        <v>1.5847</v>
      </c>
    </row>
    <row r="3" spans="1:20" ht="16" x14ac:dyDescent="0.2">
      <c r="A3" s="5" t="s">
        <v>20</v>
      </c>
      <c r="B3">
        <v>16.574999999999999</v>
      </c>
      <c r="C3">
        <v>3.4009999999999998</v>
      </c>
      <c r="D3">
        <v>-18.173999999999999</v>
      </c>
      <c r="E3">
        <v>0</v>
      </c>
      <c r="F3">
        <v>-7.9039999999999999</v>
      </c>
      <c r="G3">
        <v>0</v>
      </c>
      <c r="H3">
        <v>0</v>
      </c>
      <c r="I3">
        <v>0</v>
      </c>
      <c r="J3">
        <v>0</v>
      </c>
      <c r="K3">
        <v>6.9009999999999998</v>
      </c>
      <c r="L3">
        <v>0</v>
      </c>
      <c r="M3">
        <v>17.946999999999999</v>
      </c>
      <c r="N3">
        <v>-21.606999999999999</v>
      </c>
      <c r="O3">
        <v>-18.177</v>
      </c>
      <c r="P3">
        <v>50.372</v>
      </c>
      <c r="Q3">
        <v>0</v>
      </c>
      <c r="R3">
        <v>39.878999999999998</v>
      </c>
      <c r="S3">
        <v>0</v>
      </c>
      <c r="T3" s="4">
        <v>74.102157000000005</v>
      </c>
    </row>
    <row r="4" spans="1:20" x14ac:dyDescent="0.2">
      <c r="A4" s="6"/>
    </row>
    <row r="5" spans="1:20" x14ac:dyDescent="0.2">
      <c r="A5" s="6"/>
    </row>
    <row r="6" spans="1:20" x14ac:dyDescent="0.2">
      <c r="A6" s="6"/>
    </row>
    <row r="7" spans="1:20" x14ac:dyDescent="0.2">
      <c r="A7" s="7" t="s">
        <v>23</v>
      </c>
      <c r="B7" s="8">
        <v>1</v>
      </c>
      <c r="C7" s="8">
        <v>2</v>
      </c>
      <c r="D7" s="8">
        <v>3</v>
      </c>
      <c r="E7" s="8">
        <v>4</v>
      </c>
      <c r="F7" s="8">
        <v>5</v>
      </c>
      <c r="G7" s="8">
        <v>6</v>
      </c>
    </row>
    <row r="8" spans="1:20" ht="16" x14ac:dyDescent="0.2">
      <c r="A8" s="8">
        <v>1</v>
      </c>
      <c r="B8" s="9">
        <v>39.392400000000002</v>
      </c>
      <c r="C8" s="9">
        <v>-25.308599999999998</v>
      </c>
      <c r="D8" s="9">
        <v>-11.3782</v>
      </c>
      <c r="E8" s="9">
        <v>0</v>
      </c>
      <c r="F8" s="9">
        <v>-21.933399999999999</v>
      </c>
      <c r="G8" s="9">
        <v>0</v>
      </c>
    </row>
    <row r="9" spans="1:20" ht="16" x14ac:dyDescent="0.2">
      <c r="A9" s="8">
        <v>2</v>
      </c>
      <c r="B9" s="9">
        <v>-25.308599999999998</v>
      </c>
      <c r="C9" s="9">
        <v>62.980400000000003</v>
      </c>
      <c r="D9" s="9">
        <v>-8.2213999999999992</v>
      </c>
      <c r="E9" s="9">
        <v>0</v>
      </c>
      <c r="F9" s="9">
        <v>4.7981999999999996</v>
      </c>
      <c r="G9" s="9">
        <v>0</v>
      </c>
    </row>
    <row r="10" spans="1:20" ht="16" customHeight="1" x14ac:dyDescent="0.2">
      <c r="A10" s="8">
        <v>3</v>
      </c>
      <c r="B10" s="9">
        <v>-11.3782</v>
      </c>
      <c r="C10" s="9">
        <v>-8.2213999999999992</v>
      </c>
      <c r="D10" s="9">
        <v>32.9666</v>
      </c>
      <c r="E10" s="9">
        <v>0</v>
      </c>
      <c r="F10" s="9">
        <v>30.733899999999998</v>
      </c>
      <c r="G10" s="9">
        <v>0</v>
      </c>
      <c r="J10" s="10">
        <v>4.798</v>
      </c>
    </row>
    <row r="11" spans="1:20" ht="16" x14ac:dyDescent="0.2">
      <c r="A11" s="8">
        <v>4</v>
      </c>
      <c r="B11" s="9">
        <v>0</v>
      </c>
      <c r="C11" s="9">
        <v>0</v>
      </c>
      <c r="D11" s="9">
        <v>0</v>
      </c>
      <c r="E11" s="9">
        <v>159.86799999999999</v>
      </c>
      <c r="F11" s="9">
        <v>0</v>
      </c>
      <c r="G11" s="9">
        <v>-27.2347</v>
      </c>
      <c r="J11" cm="1">
        <f t="array" ref="J11">MAX(ABS(B8:G13))</f>
        <v>159.86799999999999</v>
      </c>
    </row>
    <row r="12" spans="1:20" ht="16" x14ac:dyDescent="0.2">
      <c r="A12" s="8">
        <v>5</v>
      </c>
      <c r="B12" s="9">
        <v>-21.933399999999999</v>
      </c>
      <c r="C12" s="9">
        <v>4.7981999999999996</v>
      </c>
      <c r="D12" s="9">
        <v>30.733899999999998</v>
      </c>
      <c r="E12" s="9">
        <v>0</v>
      </c>
      <c r="F12" s="9">
        <v>148.25</v>
      </c>
      <c r="G12" s="9">
        <v>0</v>
      </c>
    </row>
    <row r="13" spans="1:20" ht="16" x14ac:dyDescent="0.2">
      <c r="A13" s="8">
        <v>6</v>
      </c>
      <c r="B13" s="9">
        <v>0</v>
      </c>
      <c r="C13" s="9">
        <v>0</v>
      </c>
      <c r="D13" s="9">
        <v>0</v>
      </c>
      <c r="E13" s="9">
        <v>-27.2347</v>
      </c>
      <c r="F13" s="9">
        <v>0</v>
      </c>
      <c r="G13" s="9">
        <v>79.427000000000007</v>
      </c>
    </row>
    <row r="16" spans="1:20" x14ac:dyDescent="0.2">
      <c r="A16" s="7" t="s">
        <v>26</v>
      </c>
      <c r="B16" s="8">
        <v>1</v>
      </c>
      <c r="C16" s="8">
        <v>2</v>
      </c>
      <c r="D16" s="8">
        <v>3</v>
      </c>
      <c r="E16" s="8">
        <v>4</v>
      </c>
      <c r="F16" s="8">
        <v>5</v>
      </c>
      <c r="G16" s="8">
        <v>6</v>
      </c>
    </row>
    <row r="17" spans="1:10" ht="16" x14ac:dyDescent="0.2">
      <c r="A17" s="8">
        <v>1</v>
      </c>
      <c r="B17" s="9">
        <v>45.048000000000002</v>
      </c>
      <c r="C17" s="9">
        <v>20.370999999999999</v>
      </c>
      <c r="D17" s="9">
        <v>18.631</v>
      </c>
      <c r="E17" s="9">
        <v>0</v>
      </c>
      <c r="F17" s="9">
        <v>2.1429999999999998</v>
      </c>
      <c r="G17" s="9">
        <v>0</v>
      </c>
    </row>
    <row r="18" spans="1:10" ht="16" x14ac:dyDescent="0.2">
      <c r="A18" s="8">
        <v>2</v>
      </c>
      <c r="B18" s="9">
        <v>20.370999999999999</v>
      </c>
      <c r="C18" s="9">
        <v>25.981999999999999</v>
      </c>
      <c r="D18" s="9">
        <v>14.236000000000001</v>
      </c>
      <c r="E18" s="9">
        <v>0</v>
      </c>
      <c r="F18" s="9">
        <v>-0.77800000000000002</v>
      </c>
      <c r="G18" s="9">
        <v>0</v>
      </c>
    </row>
    <row r="19" spans="1:10" ht="16" x14ac:dyDescent="0.2">
      <c r="A19" s="8">
        <v>3</v>
      </c>
      <c r="B19" s="9">
        <v>18.631</v>
      </c>
      <c r="C19" s="9">
        <v>14.236000000000001</v>
      </c>
      <c r="D19" s="9">
        <v>47.32</v>
      </c>
      <c r="E19" s="9">
        <v>0</v>
      </c>
      <c r="F19" s="9">
        <v>-7.5140000000000002</v>
      </c>
      <c r="G19" s="9">
        <v>0</v>
      </c>
      <c r="J19" s="10">
        <v>0.77800000000000002</v>
      </c>
    </row>
    <row r="20" spans="1:10" ht="16" x14ac:dyDescent="0.2">
      <c r="A20" s="8">
        <v>4</v>
      </c>
      <c r="B20" s="9">
        <v>0</v>
      </c>
      <c r="C20" s="9">
        <v>0</v>
      </c>
      <c r="D20" s="9">
        <v>0</v>
      </c>
      <c r="E20" s="9">
        <v>6.6429999999999998</v>
      </c>
      <c r="F20" s="9" t="s">
        <v>25</v>
      </c>
      <c r="G20" s="9">
        <v>2.278</v>
      </c>
      <c r="J20">
        <v>47.32</v>
      </c>
    </row>
    <row r="21" spans="1:10" ht="16" x14ac:dyDescent="0.2">
      <c r="A21" s="8">
        <v>5</v>
      </c>
      <c r="B21" s="9">
        <v>2.1429999999999998</v>
      </c>
      <c r="C21" s="9">
        <v>-0.77800000000000002</v>
      </c>
      <c r="D21" s="9">
        <v>-7.5140000000000002</v>
      </c>
      <c r="E21" s="9">
        <v>0</v>
      </c>
      <c r="F21" s="9">
        <v>8.6449999999999996</v>
      </c>
      <c r="G21" s="9">
        <v>0</v>
      </c>
    </row>
    <row r="22" spans="1:10" ht="16" x14ac:dyDescent="0.2">
      <c r="A22" s="8">
        <v>6</v>
      </c>
      <c r="B22" s="9">
        <v>0</v>
      </c>
      <c r="C22" s="9">
        <v>0</v>
      </c>
      <c r="D22" s="9">
        <v>0</v>
      </c>
      <c r="E22" s="9">
        <v>2.278</v>
      </c>
      <c r="F22" s="9" t="s">
        <v>24</v>
      </c>
      <c r="G22" s="9">
        <v>13.371</v>
      </c>
    </row>
    <row r="25" spans="1:10" ht="16" x14ac:dyDescent="0.2">
      <c r="A25" s="2" t="s">
        <v>22</v>
      </c>
    </row>
    <row r="29" spans="1:10" ht="16" x14ac:dyDescent="0.2">
      <c r="A29" s="2"/>
    </row>
    <row r="30" spans="1:10" ht="16" x14ac:dyDescent="0.2">
      <c r="A30" s="4"/>
      <c r="B30" s="10"/>
      <c r="C30" s="10"/>
      <c r="D30" s="10"/>
      <c r="E30" s="10"/>
      <c r="F30" s="10"/>
    </row>
    <row r="31" spans="1:10" ht="16" x14ac:dyDescent="0.2">
      <c r="A31" s="4"/>
      <c r="B31" s="10"/>
      <c r="C31" s="10"/>
      <c r="D31" s="10"/>
      <c r="E31" s="10"/>
      <c r="F31" s="10"/>
    </row>
    <row r="32" spans="1:10" ht="16" x14ac:dyDescent="0.2">
      <c r="A32" s="4"/>
      <c r="B32" s="10"/>
      <c r="C32" s="10"/>
      <c r="D32" s="10"/>
      <c r="E32" s="10"/>
      <c r="F32" s="10"/>
    </row>
    <row r="33" spans="1:6" ht="16" x14ac:dyDescent="0.2">
      <c r="A33" s="4"/>
      <c r="B33" s="10"/>
      <c r="C33" s="10"/>
      <c r="D33" s="10"/>
      <c r="E33" s="10"/>
      <c r="F33" s="10"/>
    </row>
    <row r="34" spans="1:6" ht="16" x14ac:dyDescent="0.2">
      <c r="A34" s="4"/>
      <c r="B34" s="10"/>
      <c r="C34" s="10"/>
      <c r="D34" s="10"/>
      <c r="E34" s="10"/>
      <c r="F34" s="10"/>
    </row>
    <row r="35" spans="1:6" ht="16" x14ac:dyDescent="0.2">
      <c r="A35" s="4"/>
      <c r="B35" s="10"/>
      <c r="C35" s="10"/>
      <c r="D35" s="10"/>
      <c r="E35" s="10"/>
      <c r="F35" s="10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25"/>
  <sheetViews>
    <sheetView zoomScale="125" workbookViewId="0">
      <selection activeCell="B16" sqref="B16:G21"/>
    </sheetView>
  </sheetViews>
  <sheetFormatPr baseColWidth="10" defaultColWidth="8.83203125" defaultRowHeight="15" x14ac:dyDescent="0.2"/>
  <cols>
    <col min="1" max="1" width="18.5" customWidth="1"/>
    <col min="2" max="5" width="9" bestFit="1" customWidth="1"/>
    <col min="7" max="7" width="9" bestFit="1" customWidth="1"/>
    <col min="8" max="8" width="9.33203125" bestFit="1" customWidth="1"/>
    <col min="9" max="19" width="9" bestFit="1" customWidth="1"/>
    <col min="20" max="20" width="9.33203125" bestFit="1" customWidth="1"/>
  </cols>
  <sheetData>
    <row r="1" spans="1:20" x14ac:dyDescent="0.2">
      <c r="B1" s="3" t="s">
        <v>0</v>
      </c>
      <c r="C1" s="3" t="s">
        <v>1</v>
      </c>
      <c r="D1" s="3">
        <v>13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</row>
    <row r="2" spans="1:20" x14ac:dyDescent="0.2">
      <c r="A2" s="3" t="s">
        <v>19</v>
      </c>
      <c r="B2" s="11">
        <v>2.125</v>
      </c>
      <c r="C2" s="11">
        <v>-0.83599999999999997</v>
      </c>
      <c r="D2" s="11" t="s">
        <v>28</v>
      </c>
      <c r="E2" s="11">
        <v>0.02</v>
      </c>
      <c r="F2" s="11" t="s">
        <v>30</v>
      </c>
      <c r="G2" s="11">
        <v>6.0000000000000001E-3</v>
      </c>
      <c r="H2" s="11">
        <v>-0.78</v>
      </c>
      <c r="I2" s="11" t="s">
        <v>31</v>
      </c>
      <c r="J2" s="11">
        <v>-0.14599999999999999</v>
      </c>
      <c r="K2" s="11">
        <v>-0.107</v>
      </c>
      <c r="L2" s="11">
        <v>0</v>
      </c>
      <c r="M2" s="11">
        <v>7.2999999999999995E-2</v>
      </c>
      <c r="N2" s="11">
        <v>1.4999999999999999E-2</v>
      </c>
      <c r="O2" s="11">
        <v>-6.5000000000000002E-2</v>
      </c>
      <c r="P2" s="11">
        <v>-0.02</v>
      </c>
      <c r="Q2" s="11" t="s">
        <v>32</v>
      </c>
      <c r="R2" s="11">
        <v>1.2999999999999999E-2</v>
      </c>
      <c r="S2" s="11">
        <v>-3.0000000000000001E-3</v>
      </c>
      <c r="T2" s="11">
        <v>2.6455654129999999</v>
      </c>
    </row>
    <row r="3" spans="1:20" x14ac:dyDescent="0.2">
      <c r="A3" s="3" t="s">
        <v>20</v>
      </c>
      <c r="B3" s="11">
        <v>86.248000000000005</v>
      </c>
      <c r="C3" s="11">
        <v>-55.204999999999998</v>
      </c>
      <c r="D3" s="11">
        <v>-15.242000000000001</v>
      </c>
      <c r="E3" s="11" t="s">
        <v>33</v>
      </c>
      <c r="F3" s="11" t="s">
        <v>34</v>
      </c>
      <c r="G3" s="11">
        <v>-7.9909999999999997</v>
      </c>
      <c r="H3" s="11">
        <v>-46.488999999999997</v>
      </c>
      <c r="I3" s="11">
        <v>45.030999999999999</v>
      </c>
      <c r="J3" s="11" t="s">
        <v>35</v>
      </c>
      <c r="K3" s="11">
        <v>23.28</v>
      </c>
      <c r="L3" s="11" t="s">
        <v>36</v>
      </c>
      <c r="M3" s="11">
        <v>10.545</v>
      </c>
      <c r="N3" s="11">
        <v>1.478</v>
      </c>
      <c r="O3" s="11" t="s">
        <v>37</v>
      </c>
      <c r="P3" s="11" t="s">
        <v>38</v>
      </c>
      <c r="Q3" s="11">
        <v>-0.441</v>
      </c>
      <c r="R3" s="11">
        <v>6.2779999999999996</v>
      </c>
      <c r="S3" s="11">
        <v>0.109</v>
      </c>
      <c r="T3" s="11">
        <v>131.44898389799999</v>
      </c>
    </row>
    <row r="6" spans="1:20" x14ac:dyDescent="0.2">
      <c r="A6" s="7" t="s">
        <v>23</v>
      </c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</row>
    <row r="7" spans="1:20" x14ac:dyDescent="0.2">
      <c r="A7" s="8">
        <v>1</v>
      </c>
      <c r="B7" s="11">
        <v>46.366</v>
      </c>
      <c r="C7" s="11">
        <v>29.620999999999999</v>
      </c>
      <c r="D7" s="11">
        <v>20.443999999999999</v>
      </c>
      <c r="E7" s="11">
        <v>-1.871</v>
      </c>
      <c r="F7" s="11">
        <v>0.38300000000000001</v>
      </c>
      <c r="G7" s="11">
        <v>0</v>
      </c>
      <c r="H7" t="s">
        <v>29</v>
      </c>
    </row>
    <row r="8" spans="1:20" x14ac:dyDescent="0.2">
      <c r="A8" s="8">
        <v>2</v>
      </c>
      <c r="B8" s="11">
        <v>29.620999999999999</v>
      </c>
      <c r="C8" s="11">
        <v>65.281000000000006</v>
      </c>
      <c r="D8" s="11">
        <v>13.7</v>
      </c>
      <c r="E8" s="11">
        <v>-9.7270000000000003</v>
      </c>
      <c r="F8" s="11">
        <v>0.16500000000000001</v>
      </c>
      <c r="G8" s="11">
        <v>-1.7070000000000001</v>
      </c>
    </row>
    <row r="9" spans="1:20" x14ac:dyDescent="0.2">
      <c r="A9" s="8">
        <v>3</v>
      </c>
      <c r="B9" s="11">
        <v>20.443999999999999</v>
      </c>
      <c r="C9" s="11">
        <v>13.7</v>
      </c>
      <c r="D9" s="11">
        <v>110.892</v>
      </c>
      <c r="E9" s="11">
        <v>-9.8979999999999997</v>
      </c>
      <c r="F9" s="11">
        <v>1.2929999999999999</v>
      </c>
      <c r="G9" s="11">
        <v>-0.20499999999999999</v>
      </c>
      <c r="J9" s="10">
        <v>0.16500000000000001</v>
      </c>
    </row>
    <row r="10" spans="1:20" x14ac:dyDescent="0.2">
      <c r="A10" s="8">
        <v>4</v>
      </c>
      <c r="B10" s="11">
        <v>-1.871</v>
      </c>
      <c r="C10" s="11">
        <v>-9.7270000000000003</v>
      </c>
      <c r="D10" s="11">
        <v>-9.8979999999999997</v>
      </c>
      <c r="E10" s="11">
        <v>12.063000000000001</v>
      </c>
      <c r="F10" s="11">
        <v>-4.9000000000000002E-2</v>
      </c>
      <c r="G10" s="11">
        <v>1.0999999999999999E-2</v>
      </c>
      <c r="J10" cm="1">
        <f t="array" ref="J10">MAX(ABS(B7:G12))</f>
        <v>110.892</v>
      </c>
    </row>
    <row r="11" spans="1:20" x14ac:dyDescent="0.2">
      <c r="A11" s="8">
        <v>5</v>
      </c>
      <c r="B11" s="11">
        <v>0.38300000000000001</v>
      </c>
      <c r="C11" s="11">
        <v>0.16500000000000001</v>
      </c>
      <c r="D11" s="11">
        <v>1.2929999999999999</v>
      </c>
      <c r="E11" s="11">
        <v>-4.9000000000000002E-2</v>
      </c>
      <c r="F11" s="11">
        <v>2.15</v>
      </c>
      <c r="G11" s="11">
        <v>-1.44</v>
      </c>
      <c r="I11" t="s">
        <v>29</v>
      </c>
    </row>
    <row r="12" spans="1:20" x14ac:dyDescent="0.2">
      <c r="A12" s="8">
        <v>6</v>
      </c>
      <c r="B12" s="11">
        <v>0</v>
      </c>
      <c r="C12" s="11">
        <v>-1.7070000000000001</v>
      </c>
      <c r="D12" s="11">
        <v>-0.20499999999999999</v>
      </c>
      <c r="E12" s="11">
        <v>1.0999999999999999E-2</v>
      </c>
      <c r="F12" s="11">
        <v>-1.44</v>
      </c>
      <c r="G12" s="11">
        <v>18.364000000000001</v>
      </c>
      <c r="H12" t="s">
        <v>29</v>
      </c>
    </row>
    <row r="14" spans="1:20" ht="16" x14ac:dyDescent="0.2">
      <c r="O14" s="2"/>
    </row>
    <row r="15" spans="1:20" ht="16" x14ac:dyDescent="0.2">
      <c r="A15" s="7" t="s">
        <v>26</v>
      </c>
      <c r="B15" s="8">
        <v>1</v>
      </c>
      <c r="C15" s="8">
        <v>2</v>
      </c>
      <c r="D15" s="8">
        <v>3</v>
      </c>
      <c r="E15" s="8">
        <v>4</v>
      </c>
      <c r="F15" s="8">
        <v>5</v>
      </c>
      <c r="G15" s="8">
        <v>6</v>
      </c>
      <c r="O15" s="2"/>
    </row>
    <row r="16" spans="1:20" ht="16" x14ac:dyDescent="0.2">
      <c r="A16" s="8">
        <v>1</v>
      </c>
      <c r="B16" s="10">
        <v>33.743600000000001</v>
      </c>
      <c r="C16" s="10">
        <v>-16.069800000000001</v>
      </c>
      <c r="D16" s="10">
        <v>-5.2725</v>
      </c>
      <c r="E16" s="10">
        <v>-12.0625</v>
      </c>
      <c r="F16" s="10">
        <v>-3.8866999999999998</v>
      </c>
      <c r="G16" s="10">
        <v>0</v>
      </c>
      <c r="O16" s="2"/>
    </row>
    <row r="17" spans="1:15" ht="16" x14ac:dyDescent="0.2">
      <c r="A17" s="8">
        <v>2</v>
      </c>
      <c r="B17" s="10">
        <v>-16.069800000000001</v>
      </c>
      <c r="C17" s="10">
        <v>25.208500000000001</v>
      </c>
      <c r="D17" s="10">
        <v>1.5289999999999999</v>
      </c>
      <c r="E17" s="10">
        <v>19.095800000000001</v>
      </c>
      <c r="F17" s="10">
        <v>2.5186000000000002</v>
      </c>
      <c r="G17" s="10">
        <v>3.0848</v>
      </c>
      <c r="O17" s="2"/>
    </row>
    <row r="18" spans="1:15" ht="16" x14ac:dyDescent="0.2">
      <c r="A18" s="8">
        <v>3</v>
      </c>
      <c r="B18" s="10">
        <v>-5.2725</v>
      </c>
      <c r="C18" s="10">
        <v>1.5289999999999999</v>
      </c>
      <c r="D18" s="10">
        <v>10.680999999999999</v>
      </c>
      <c r="E18" s="10">
        <v>9.1572999999999993</v>
      </c>
      <c r="F18" s="10">
        <v>-5.3827999999999996</v>
      </c>
      <c r="G18" s="10">
        <v>1.0500000000000001E-2</v>
      </c>
      <c r="J18" s="10"/>
      <c r="O18" s="2"/>
    </row>
    <row r="19" spans="1:15" ht="16" x14ac:dyDescent="0.2">
      <c r="A19" s="8">
        <v>4</v>
      </c>
      <c r="B19" s="10">
        <v>-12.0625</v>
      </c>
      <c r="C19" s="10">
        <v>19.095800000000001</v>
      </c>
      <c r="D19" s="10">
        <v>9.1572999999999993</v>
      </c>
      <c r="E19" s="10">
        <v>103.9324</v>
      </c>
      <c r="F19" s="10">
        <v>-0.99660000000000004</v>
      </c>
      <c r="G19" s="10">
        <v>2.1415000000000002</v>
      </c>
      <c r="O19" s="2"/>
    </row>
    <row r="20" spans="1:15" x14ac:dyDescent="0.2">
      <c r="A20" s="8">
        <v>5</v>
      </c>
      <c r="B20" s="10">
        <v>-3.8866999999999998</v>
      </c>
      <c r="C20" s="10">
        <v>2.5186000000000002</v>
      </c>
      <c r="D20" s="10">
        <v>-5.3827999999999996</v>
      </c>
      <c r="E20" s="10">
        <v>-0.99660000000000004</v>
      </c>
      <c r="F20" s="10">
        <v>495.04860000000002</v>
      </c>
      <c r="G20" s="10">
        <v>39.1113</v>
      </c>
    </row>
    <row r="21" spans="1:15" x14ac:dyDescent="0.2">
      <c r="A21" s="8">
        <v>6</v>
      </c>
      <c r="B21" s="10">
        <v>0</v>
      </c>
      <c r="C21" s="10">
        <v>3.0848</v>
      </c>
      <c r="D21" s="10">
        <v>1.0500000000000001E-2</v>
      </c>
      <c r="E21" s="10">
        <v>2.1415000000000002</v>
      </c>
      <c r="F21" s="10">
        <v>39.1113</v>
      </c>
      <c r="G21" s="10">
        <v>57.905200000000001</v>
      </c>
    </row>
    <row r="25" spans="1:15" x14ac:dyDescent="0.2">
      <c r="A25" t="s">
        <v>27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6"/>
  <sheetViews>
    <sheetView topLeftCell="A7" zoomScale="125" workbookViewId="0">
      <selection activeCell="B18" sqref="B18:G23"/>
    </sheetView>
  </sheetViews>
  <sheetFormatPr baseColWidth="10" defaultColWidth="8.83203125" defaultRowHeight="15" x14ac:dyDescent="0.2"/>
  <cols>
    <col min="1" max="1" width="21.5" customWidth="1"/>
  </cols>
  <sheetData>
    <row r="1" spans="1:20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</row>
    <row r="2" spans="1:20" x14ac:dyDescent="0.2">
      <c r="A2" s="1" t="s">
        <v>19</v>
      </c>
      <c r="B2" s="10">
        <v>-1.117</v>
      </c>
      <c r="C2" s="10">
        <v>-0.36</v>
      </c>
      <c r="D2" s="10">
        <v>-1.0999999999999999E-2</v>
      </c>
      <c r="E2" s="10">
        <v>0</v>
      </c>
      <c r="F2" s="10">
        <v>-0.16300000000000001</v>
      </c>
      <c r="G2" s="10">
        <v>0</v>
      </c>
      <c r="H2" s="10">
        <v>0</v>
      </c>
      <c r="I2" s="10">
        <v>0</v>
      </c>
      <c r="J2" s="10">
        <v>0</v>
      </c>
      <c r="K2" s="10">
        <v>0.29399999999999998</v>
      </c>
      <c r="L2" s="10">
        <v>0</v>
      </c>
      <c r="M2" s="10">
        <v>0.13900000000000001</v>
      </c>
      <c r="N2" s="10">
        <v>2.5000000000000001E-2</v>
      </c>
      <c r="O2" s="10">
        <v>0.36</v>
      </c>
      <c r="P2" s="10">
        <v>0.33700000000000002</v>
      </c>
      <c r="Q2" s="10">
        <v>0</v>
      </c>
      <c r="R2" s="10">
        <v>-0.63600000000000001</v>
      </c>
      <c r="S2" s="10">
        <v>0</v>
      </c>
      <c r="T2" s="10">
        <v>1.186734485450057</v>
      </c>
    </row>
    <row r="3" spans="1:20" x14ac:dyDescent="0.2">
      <c r="A3" s="1" t="s">
        <v>20</v>
      </c>
      <c r="B3" s="10">
        <v>-12.6</v>
      </c>
      <c r="C3" s="10">
        <v>-0.999</v>
      </c>
      <c r="D3" s="10">
        <v>3.391</v>
      </c>
      <c r="E3" s="10">
        <v>0</v>
      </c>
      <c r="F3" s="10">
        <v>-6.484</v>
      </c>
      <c r="G3" s="10">
        <v>0</v>
      </c>
      <c r="H3" s="10">
        <v>0</v>
      </c>
      <c r="I3" s="10">
        <v>0</v>
      </c>
      <c r="J3" s="10">
        <v>0</v>
      </c>
      <c r="K3" s="10">
        <v>11.787000000000001</v>
      </c>
      <c r="L3" s="10">
        <v>0</v>
      </c>
      <c r="M3" s="10">
        <v>42.088999999999999</v>
      </c>
      <c r="N3" s="10">
        <v>-0.35599999999999998</v>
      </c>
      <c r="O3" s="10">
        <v>5.5049999999999999</v>
      </c>
      <c r="P3" s="10">
        <v>8.532</v>
      </c>
      <c r="Q3" s="10">
        <v>0</v>
      </c>
      <c r="R3" s="10">
        <v>-38.384</v>
      </c>
      <c r="S3" s="10">
        <v>0</v>
      </c>
      <c r="T3" s="10">
        <v>43.708320603747751</v>
      </c>
    </row>
    <row r="8" spans="1:20" ht="16" x14ac:dyDescent="0.2">
      <c r="A8" s="7" t="s">
        <v>23</v>
      </c>
      <c r="B8" s="8">
        <v>1</v>
      </c>
      <c r="C8" s="8">
        <v>2</v>
      </c>
      <c r="D8" s="8">
        <v>3</v>
      </c>
      <c r="E8" s="8">
        <v>4</v>
      </c>
      <c r="F8" s="8">
        <v>5</v>
      </c>
      <c r="G8" s="8">
        <v>6</v>
      </c>
      <c r="N8" s="2"/>
    </row>
    <row r="9" spans="1:20" ht="16" x14ac:dyDescent="0.2">
      <c r="A9" s="8">
        <v>1</v>
      </c>
      <c r="B9" s="10">
        <v>87.741</v>
      </c>
      <c r="C9" s="10">
        <v>22.283000000000001</v>
      </c>
      <c r="D9" s="10">
        <v>11.516999999999999</v>
      </c>
      <c r="E9" s="10">
        <v>0</v>
      </c>
      <c r="F9" s="10">
        <v>4.3019999999999996</v>
      </c>
      <c r="G9" s="10">
        <v>0</v>
      </c>
      <c r="N9" s="2"/>
    </row>
    <row r="10" spans="1:20" ht="16" x14ac:dyDescent="0.2">
      <c r="A10" s="8">
        <v>2</v>
      </c>
      <c r="B10" s="10">
        <v>22.283000000000001</v>
      </c>
      <c r="C10" s="10">
        <v>93.012</v>
      </c>
      <c r="D10" s="10">
        <v>19.428999999999998</v>
      </c>
      <c r="E10" s="10">
        <v>0</v>
      </c>
      <c r="F10" s="10">
        <v>8.0760000000000005</v>
      </c>
      <c r="G10" s="10">
        <v>0</v>
      </c>
      <c r="J10">
        <v>3.8109999999999999</v>
      </c>
      <c r="N10" s="2"/>
    </row>
    <row r="11" spans="1:20" ht="16" x14ac:dyDescent="0.2">
      <c r="A11" s="8">
        <v>3</v>
      </c>
      <c r="B11" s="10">
        <v>11.516999999999999</v>
      </c>
      <c r="C11" s="10">
        <v>19.428999999999998</v>
      </c>
      <c r="D11" s="10">
        <v>58.655999999999999</v>
      </c>
      <c r="E11" s="10">
        <v>0</v>
      </c>
      <c r="F11" s="10">
        <v>6.9409999999999998</v>
      </c>
      <c r="G11" s="10">
        <v>0</v>
      </c>
      <c r="J11">
        <v>93.012</v>
      </c>
      <c r="N11" s="2"/>
    </row>
    <row r="12" spans="1:20" ht="16" x14ac:dyDescent="0.2">
      <c r="A12" s="8">
        <v>4</v>
      </c>
      <c r="B12" s="10">
        <v>0</v>
      </c>
      <c r="C12" s="10">
        <v>0</v>
      </c>
      <c r="D12" s="10">
        <v>0</v>
      </c>
      <c r="E12" s="10">
        <v>38.54</v>
      </c>
      <c r="F12" s="10">
        <v>0</v>
      </c>
      <c r="G12" s="10">
        <v>-3.8109999999999999</v>
      </c>
      <c r="N12" s="2"/>
    </row>
    <row r="13" spans="1:20" ht="16" x14ac:dyDescent="0.2">
      <c r="A13" s="8">
        <v>5</v>
      </c>
      <c r="B13" s="10">
        <v>4.3019999999999996</v>
      </c>
      <c r="C13" s="10">
        <v>8.0760000000000005</v>
      </c>
      <c r="D13" s="10">
        <v>6.9409999999999998</v>
      </c>
      <c r="E13" s="10">
        <v>0</v>
      </c>
      <c r="F13" s="10">
        <v>19.219000000000001</v>
      </c>
      <c r="G13" s="10">
        <v>0</v>
      </c>
      <c r="N13" s="2"/>
    </row>
    <row r="14" spans="1:20" x14ac:dyDescent="0.2">
      <c r="A14" s="8">
        <v>6</v>
      </c>
      <c r="B14" s="10">
        <v>0</v>
      </c>
      <c r="C14" s="10">
        <v>0</v>
      </c>
      <c r="D14" s="10">
        <v>0</v>
      </c>
      <c r="E14" s="10">
        <v>-3.8109999999999999</v>
      </c>
      <c r="F14" s="10">
        <v>0</v>
      </c>
      <c r="G14" s="10">
        <v>4.3600000000000003</v>
      </c>
    </row>
    <row r="17" spans="1:14" x14ac:dyDescent="0.2">
      <c r="A17" s="7" t="s">
        <v>26</v>
      </c>
      <c r="B17" s="8">
        <v>1</v>
      </c>
      <c r="C17" s="8">
        <v>2</v>
      </c>
      <c r="D17" s="8">
        <v>3</v>
      </c>
      <c r="E17" s="8">
        <v>4</v>
      </c>
      <c r="F17" s="8">
        <v>5</v>
      </c>
      <c r="G17" s="8">
        <v>6</v>
      </c>
    </row>
    <row r="18" spans="1:14" x14ac:dyDescent="0.2">
      <c r="A18" s="8">
        <v>1</v>
      </c>
      <c r="B18" s="10">
        <v>12.2882</v>
      </c>
      <c r="C18" s="10">
        <v>-2.5436000000000001</v>
      </c>
      <c r="D18" s="10">
        <v>-1.4323999999999999</v>
      </c>
      <c r="E18" s="10">
        <v>0</v>
      </c>
      <c r="F18" s="10">
        <v>-1.1644000000000001</v>
      </c>
      <c r="G18" s="10">
        <v>0</v>
      </c>
    </row>
    <row r="19" spans="1:14" x14ac:dyDescent="0.2">
      <c r="A19" s="8">
        <v>2</v>
      </c>
      <c r="B19" s="10">
        <v>-2.5436000000000001</v>
      </c>
      <c r="C19" s="10">
        <v>12.324199999999999</v>
      </c>
      <c r="D19" s="10">
        <v>-3.173</v>
      </c>
      <c r="E19" s="10">
        <v>0</v>
      </c>
      <c r="F19" s="10">
        <v>-3.4638</v>
      </c>
      <c r="G19" s="10">
        <v>0</v>
      </c>
    </row>
    <row r="20" spans="1:14" ht="16" x14ac:dyDescent="0.2">
      <c r="A20" s="8">
        <v>3</v>
      </c>
      <c r="B20" s="10">
        <v>-1.4323999999999999</v>
      </c>
      <c r="C20" s="10">
        <v>-3.173</v>
      </c>
      <c r="D20" s="10">
        <v>18.997</v>
      </c>
      <c r="E20" s="10">
        <v>0</v>
      </c>
      <c r="F20" s="10">
        <v>-5.2064000000000004</v>
      </c>
      <c r="G20" s="10">
        <v>0</v>
      </c>
      <c r="N20" s="2"/>
    </row>
    <row r="21" spans="1:14" ht="16" x14ac:dyDescent="0.2">
      <c r="A21" s="8">
        <v>4</v>
      </c>
      <c r="B21" s="10">
        <v>0</v>
      </c>
      <c r="C21" s="10">
        <v>0</v>
      </c>
      <c r="D21" s="10">
        <v>0</v>
      </c>
      <c r="E21" s="10">
        <v>28.401499999999999</v>
      </c>
      <c r="F21" s="10">
        <v>0</v>
      </c>
      <c r="G21" s="10">
        <v>24.825500000000002</v>
      </c>
      <c r="N21" s="2"/>
    </row>
    <row r="22" spans="1:14" ht="16" x14ac:dyDescent="0.2">
      <c r="A22" s="8">
        <v>5</v>
      </c>
      <c r="B22" s="10">
        <v>-1.1644000000000001</v>
      </c>
      <c r="C22" s="10">
        <v>-3.4638</v>
      </c>
      <c r="D22" s="10">
        <v>-5.2064000000000004</v>
      </c>
      <c r="E22" s="10">
        <v>0</v>
      </c>
      <c r="F22" s="10">
        <v>55.628999999999998</v>
      </c>
      <c r="G22" s="10">
        <v>0</v>
      </c>
      <c r="N22" s="2"/>
    </row>
    <row r="23" spans="1:14" ht="16" x14ac:dyDescent="0.2">
      <c r="A23" s="8">
        <v>6</v>
      </c>
      <c r="B23" s="10">
        <v>0</v>
      </c>
      <c r="C23" s="10">
        <v>0</v>
      </c>
      <c r="D23" s="10">
        <v>0</v>
      </c>
      <c r="E23" s="10">
        <v>24.825500000000002</v>
      </c>
      <c r="F23" s="10">
        <v>0</v>
      </c>
      <c r="G23" s="10">
        <v>251.08269999999999</v>
      </c>
      <c r="N23" s="2"/>
    </row>
    <row r="24" spans="1:14" ht="16" x14ac:dyDescent="0.2">
      <c r="N24" s="2"/>
    </row>
    <row r="25" spans="1:14" ht="16" x14ac:dyDescent="0.2">
      <c r="N25" s="2"/>
    </row>
    <row r="26" spans="1:14" ht="16" x14ac:dyDescent="0.2">
      <c r="A26" s="2" t="s">
        <v>40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4BE5C-0C63-6A4A-B035-B060F1D13F2A}">
  <dimension ref="A1:F9"/>
  <sheetViews>
    <sheetView tabSelected="1" workbookViewId="0">
      <selection activeCell="F19" sqref="F19"/>
    </sheetView>
  </sheetViews>
  <sheetFormatPr baseColWidth="10" defaultRowHeight="15" x14ac:dyDescent="0.2"/>
  <cols>
    <col min="1" max="1" width="13.83203125" customWidth="1"/>
  </cols>
  <sheetData>
    <row r="1" spans="1:6" x14ac:dyDescent="0.2">
      <c r="A1" s="8" t="s">
        <v>48</v>
      </c>
      <c r="B1" s="8" t="s">
        <v>44</v>
      </c>
      <c r="C1" s="8" t="s">
        <v>45</v>
      </c>
      <c r="D1" s="8" t="s">
        <v>46</v>
      </c>
      <c r="E1" s="8" t="s">
        <v>49</v>
      </c>
    </row>
    <row r="2" spans="1:6" x14ac:dyDescent="0.2">
      <c r="A2" s="8" t="s">
        <v>41</v>
      </c>
      <c r="B2">
        <v>1.198</v>
      </c>
      <c r="C2">
        <v>0.875</v>
      </c>
      <c r="D2">
        <f>ABS(B2-C2)</f>
        <v>0.32299999999999995</v>
      </c>
      <c r="E2">
        <f>D2*100/B2</f>
        <v>26.961602671118531</v>
      </c>
      <c r="F2">
        <f>D2*100/C2</f>
        <v>36.914285714285711</v>
      </c>
    </row>
    <row r="3" spans="1:6" x14ac:dyDescent="0.2">
      <c r="A3" s="8" t="s">
        <v>42</v>
      </c>
      <c r="B3">
        <v>1.506</v>
      </c>
      <c r="C3">
        <v>1.585</v>
      </c>
      <c r="D3">
        <f t="shared" ref="D3:D5" si="0">ABS(B3-C3)</f>
        <v>7.8999999999999959E-2</v>
      </c>
      <c r="E3">
        <f t="shared" ref="E3:E5" si="1">D3*100/B3</f>
        <v>5.2456839309428922</v>
      </c>
      <c r="F3">
        <f t="shared" ref="F3:F5" si="2">D3*100/C3</f>
        <v>4.9842271293375369</v>
      </c>
    </row>
    <row r="4" spans="1:6" x14ac:dyDescent="0.2">
      <c r="A4" s="8" t="s">
        <v>21</v>
      </c>
      <c r="B4">
        <v>2.7629999999999999</v>
      </c>
      <c r="C4">
        <v>2.6459999999999999</v>
      </c>
      <c r="D4">
        <f>ABS(B4-C4)</f>
        <v>0.11699999999999999</v>
      </c>
      <c r="E4">
        <f t="shared" si="1"/>
        <v>4.234527687296417</v>
      </c>
      <c r="F4">
        <f t="shared" si="2"/>
        <v>4.4217687074829932</v>
      </c>
    </row>
    <row r="5" spans="1:6" x14ac:dyDescent="0.2">
      <c r="A5" s="8" t="s">
        <v>43</v>
      </c>
      <c r="B5">
        <v>1.159</v>
      </c>
      <c r="C5">
        <v>1.1870000000000001</v>
      </c>
      <c r="D5">
        <f t="shared" si="0"/>
        <v>2.8000000000000025E-2</v>
      </c>
      <c r="E5">
        <f t="shared" si="1"/>
        <v>2.4158757549611756</v>
      </c>
      <c r="F5">
        <f t="shared" si="2"/>
        <v>2.3588879528222431</v>
      </c>
    </row>
    <row r="9" spans="1:6" x14ac:dyDescent="0.2">
      <c r="C9" t="s">
        <v>47</v>
      </c>
      <c r="D9" s="10">
        <f>STDEV(D2:D5)</f>
        <v>0.12940987855131716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nahsqu01_piezo</vt:lpstr>
      <vt:lpstr>vafyoq_piezo</vt:lpstr>
      <vt:lpstr>balfav01_piezo</vt:lpstr>
      <vt:lpstr>ehohoy_piezo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Srinidhi Mula</cp:lastModifiedBy>
  <dcterms:created xsi:type="dcterms:W3CDTF">2024-01-03T14:24:59Z</dcterms:created>
  <dcterms:modified xsi:type="dcterms:W3CDTF">2025-11-11T09:19:37Z</dcterms:modified>
</cp:coreProperties>
</file>