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78\Desktop\original data\Electrochemical Performances\"/>
    </mc:Choice>
  </mc:AlternateContent>
  <xr:revisionPtr revIDLastSave="0" documentId="13_ncr:1_{78BFFF88-D651-410B-B6B9-7626BB53821A}" xr6:coauthVersionLast="47" xr6:coauthVersionMax="47" xr10:uidLastSave="{00000000-0000-0000-0000-000000000000}"/>
  <bookViews>
    <workbookView xWindow="-120" yWindow="-120" windowWidth="29040" windowHeight="15720" xr2:uid="{1D7C5A28-9EAF-4689-95FB-750D05EF00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D5" i="1"/>
  <c r="E5" i="1"/>
  <c r="E6" i="1" s="1"/>
  <c r="D6" i="1"/>
  <c r="C7" i="1"/>
  <c r="D8" i="1" s="1"/>
  <c r="C12" i="1"/>
  <c r="C13" i="1" s="1"/>
  <c r="D12" i="1"/>
  <c r="D13" i="1" s="1"/>
  <c r="E12" i="1"/>
  <c r="F12" i="1"/>
  <c r="E13" i="1"/>
  <c r="F13" i="1"/>
  <c r="C14" i="1"/>
  <c r="C19" i="1"/>
  <c r="C20" i="1" s="1"/>
  <c r="D19" i="1"/>
  <c r="D20" i="1" s="1"/>
  <c r="D22" i="1" s="1"/>
  <c r="E19" i="1"/>
  <c r="E20" i="1"/>
  <c r="C21" i="1"/>
  <c r="E22" i="1"/>
  <c r="C26" i="1"/>
  <c r="C27" i="1" s="1"/>
  <c r="D26" i="1"/>
  <c r="D27" i="1" s="1"/>
  <c r="E26" i="1"/>
  <c r="E27" i="1" s="1"/>
  <c r="C28" i="1"/>
  <c r="E33" i="1"/>
  <c r="E34" i="1" s="1"/>
  <c r="D33" i="1"/>
  <c r="D34" i="1" s="1"/>
  <c r="C42" i="1"/>
  <c r="C35" i="1"/>
  <c r="E40" i="1"/>
  <c r="E41" i="1" s="1"/>
  <c r="D40" i="1"/>
  <c r="D41" i="1" s="1"/>
  <c r="C40" i="1"/>
  <c r="C41" i="1" s="1"/>
  <c r="E29" i="1" l="1"/>
  <c r="F15" i="1"/>
  <c r="E15" i="1"/>
  <c r="D29" i="1"/>
  <c r="D15" i="1"/>
  <c r="C15" i="1"/>
  <c r="C29" i="1"/>
  <c r="C22" i="1"/>
  <c r="C8" i="1"/>
  <c r="E8" i="1"/>
  <c r="C43" i="1"/>
  <c r="D36" i="1"/>
  <c r="D43" i="1"/>
  <c r="E43" i="1"/>
  <c r="E36" i="1"/>
  <c r="C33" i="1" l="1"/>
  <c r="C34" i="1" s="1"/>
  <c r="C36" i="1" l="1"/>
</calcChain>
</file>

<file path=xl/sharedStrings.xml><?xml version="1.0" encoding="utf-8"?>
<sst xmlns="http://schemas.openxmlformats.org/spreadsheetml/2006/main" count="42" uniqueCount="12">
  <si>
    <t>100mA</t>
    <phoneticPr fontId="1" type="noConversion"/>
  </si>
  <si>
    <t>CO2</t>
    <phoneticPr fontId="1" type="noConversion"/>
  </si>
  <si>
    <t>CO</t>
    <phoneticPr fontId="1" type="noConversion"/>
  </si>
  <si>
    <t>200mA</t>
    <phoneticPr fontId="1" type="noConversion"/>
  </si>
  <si>
    <t>300mA</t>
    <phoneticPr fontId="1" type="noConversion"/>
  </si>
  <si>
    <t>400mA</t>
    <phoneticPr fontId="1" type="noConversion"/>
  </si>
  <si>
    <t>600mA</t>
    <phoneticPr fontId="1" type="noConversion"/>
  </si>
  <si>
    <t>800mA</t>
    <phoneticPr fontId="1" type="noConversion"/>
  </si>
  <si>
    <t>CO content</t>
    <phoneticPr fontId="1" type="noConversion"/>
  </si>
  <si>
    <t xml:space="preserve">CO actual </t>
    <phoneticPr fontId="1" type="noConversion"/>
  </si>
  <si>
    <t>CO theoretical</t>
    <phoneticPr fontId="1" type="noConversion"/>
  </si>
  <si>
    <t>faraday efficiency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</si>
</sst>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1D04-30A8-40FB-8C83-C0C7A7FE8CE5}">
  <dimension ref="A1:H43"/>
  <sheetViews>
    <sheetView tabSelected="1" zoomScaleNormal="100" workbookViewId="0">
      <selection activeCell="I27" sqref="I27"/>
    </sheetView>
  </sheetViews>
  <sheetFormatPr defaultRowHeight="14.25" x14ac:dyDescent="0.2"/>
  <cols>
    <col min="2" max="2" width="15.25" customWidth="1"/>
    <col min="3" max="5" width="12.75" bestFit="1" customWidth="1"/>
  </cols>
  <sheetData>
    <row r="1" spans="1:8" x14ac:dyDescent="0.2">
      <c r="H1">
        <v>6.9690000000000003</v>
      </c>
    </row>
    <row r="3" spans="1:8" x14ac:dyDescent="0.2">
      <c r="A3" t="s">
        <v>0</v>
      </c>
      <c r="B3" t="s">
        <v>1</v>
      </c>
      <c r="C3">
        <v>103.6511</v>
      </c>
      <c r="D3">
        <v>103.8843</v>
      </c>
      <c r="E3">
        <v>103.9816</v>
      </c>
    </row>
    <row r="4" spans="1:8" x14ac:dyDescent="0.2">
      <c r="B4" t="s">
        <v>2</v>
      </c>
      <c r="C4">
        <v>3.0215999999999998</v>
      </c>
      <c r="D4">
        <v>3.0158999999999998</v>
      </c>
      <c r="E4">
        <v>3.0371000000000001</v>
      </c>
    </row>
    <row r="5" spans="1:8" x14ac:dyDescent="0.2">
      <c r="B5" t="s">
        <v>8</v>
      </c>
      <c r="C5">
        <f t="shared" ref="C5:D5" si="0">C4/(C3+C4)</f>
        <v>2.8325897816404755E-2</v>
      </c>
      <c r="D5">
        <f t="shared" si="0"/>
        <v>2.8212295206182961E-2</v>
      </c>
      <c r="E5">
        <f>E4/(E3+E4)</f>
        <v>2.8379152428500816E-2</v>
      </c>
    </row>
    <row r="6" spans="1:8" x14ac:dyDescent="0.2">
      <c r="B6" t="s">
        <v>9</v>
      </c>
      <c r="C6">
        <f>C5*22</f>
        <v>0.62316975196090463</v>
      </c>
      <c r="D6">
        <f>D5*22</f>
        <v>0.62067049453602519</v>
      </c>
      <c r="E6">
        <f>E5*22</f>
        <v>0.62434135342701791</v>
      </c>
    </row>
    <row r="7" spans="1:8" x14ac:dyDescent="0.2">
      <c r="B7" t="s">
        <v>10</v>
      </c>
      <c r="C7" s="1">
        <f>0.1*H1</f>
        <v>0.69690000000000007</v>
      </c>
      <c r="D7" s="1"/>
      <c r="E7" s="1"/>
      <c r="F7" s="1"/>
    </row>
    <row r="8" spans="1:8" x14ac:dyDescent="0.2">
      <c r="B8" t="s">
        <v>11</v>
      </c>
      <c r="C8">
        <f>C6/$C$7</f>
        <v>0.8942025426329524</v>
      </c>
      <c r="D8">
        <f>D6/$C$7</f>
        <v>0.89061629292011069</v>
      </c>
      <c r="E8">
        <f>E6/C7</f>
        <v>0.89588370415700647</v>
      </c>
    </row>
    <row r="10" spans="1:8" x14ac:dyDescent="0.2">
      <c r="A10" t="s">
        <v>3</v>
      </c>
      <c r="B10" t="s">
        <v>1</v>
      </c>
      <c r="C10">
        <v>100.3686</v>
      </c>
      <c r="D10">
        <v>100.3537</v>
      </c>
      <c r="E10">
        <v>100.4747</v>
      </c>
      <c r="F10">
        <v>100.41079999999999</v>
      </c>
    </row>
    <row r="11" spans="1:8" x14ac:dyDescent="0.2">
      <c r="B11" t="s">
        <v>2</v>
      </c>
      <c r="C11">
        <v>6.4116999999999997</v>
      </c>
      <c r="D11">
        <v>6.3673999999999999</v>
      </c>
      <c r="E11">
        <v>6.3826999999999998</v>
      </c>
      <c r="F11">
        <v>6.4264999999999999</v>
      </c>
    </row>
    <row r="12" spans="1:8" x14ac:dyDescent="0.2">
      <c r="B12" t="s">
        <v>8</v>
      </c>
      <c r="C12">
        <f t="shared" ref="C12:D12" si="1">C11/(C10+C11)</f>
        <v>6.0045720043865769E-2</v>
      </c>
      <c r="D12">
        <f t="shared" si="1"/>
        <v>5.9663927751869121E-2</v>
      </c>
      <c r="E12">
        <f t="shared" ref="E12" si="2">E11/(E10+E11)</f>
        <v>5.9731005994905356E-2</v>
      </c>
      <c r="F12">
        <f>F11/(F10+F11)</f>
        <v>6.0152212757155037E-2</v>
      </c>
    </row>
    <row r="13" spans="1:8" x14ac:dyDescent="0.2">
      <c r="B13" t="s">
        <v>9</v>
      </c>
      <c r="C13">
        <f>C12*22</f>
        <v>1.3210058409650469</v>
      </c>
      <c r="D13">
        <f>D12*22</f>
        <v>1.3126064105411206</v>
      </c>
      <c r="E13">
        <f>E12*22</f>
        <v>1.3140821318879179</v>
      </c>
      <c r="F13">
        <f>F12*22</f>
        <v>1.3233486806574108</v>
      </c>
    </row>
    <row r="14" spans="1:8" x14ac:dyDescent="0.2">
      <c r="B14" t="s">
        <v>10</v>
      </c>
      <c r="C14" s="1">
        <f>0.2*H1</f>
        <v>1.3938000000000001</v>
      </c>
      <c r="D14" s="1"/>
      <c r="E14" s="1"/>
      <c r="F14" s="1"/>
    </row>
    <row r="15" spans="1:8" x14ac:dyDescent="0.2">
      <c r="B15" t="s">
        <v>11</v>
      </c>
      <c r="C15">
        <f>C13/$C$14</f>
        <v>0.94777288058907072</v>
      </c>
      <c r="D15">
        <f t="shared" ref="D15:E15" si="3">D13/$C$14</f>
        <v>0.94174659961337381</v>
      </c>
      <c r="E15">
        <f t="shared" si="3"/>
        <v>0.94280537515276064</v>
      </c>
      <c r="F15">
        <f>F13/C14</f>
        <v>0.94945378150194482</v>
      </c>
    </row>
    <row r="17" spans="1:6" x14ac:dyDescent="0.2">
      <c r="A17" t="s">
        <v>4</v>
      </c>
      <c r="B17" t="s">
        <v>1</v>
      </c>
      <c r="C17">
        <v>96.882000000000005</v>
      </c>
      <c r="D17">
        <v>96.863799999999998</v>
      </c>
      <c r="E17">
        <v>96.824600000000004</v>
      </c>
    </row>
    <row r="18" spans="1:6" x14ac:dyDescent="0.2">
      <c r="B18" t="s">
        <v>2</v>
      </c>
      <c r="C18">
        <v>9.6984999999999992</v>
      </c>
      <c r="D18">
        <v>9.6745000000000001</v>
      </c>
      <c r="E18">
        <v>9.7248999999999999</v>
      </c>
    </row>
    <row r="19" spans="1:6" x14ac:dyDescent="0.2">
      <c r="B19" t="s">
        <v>8</v>
      </c>
      <c r="C19">
        <f>C18/(C17+C18)</f>
        <v>9.0996945970416715E-2</v>
      </c>
      <c r="D19">
        <f t="shared" ref="D19" si="4">D18/(D17+D18)</f>
        <v>9.0807718914230853E-2</v>
      </c>
      <c r="E19">
        <f>E18/(E17+E18)</f>
        <v>9.1271193201282019E-2</v>
      </c>
    </row>
    <row r="20" spans="1:6" x14ac:dyDescent="0.2">
      <c r="B20" t="s">
        <v>9</v>
      </c>
      <c r="C20">
        <f>C19*22</f>
        <v>2.0019328113491679</v>
      </c>
      <c r="D20">
        <f>D19*22</f>
        <v>1.9977698161130788</v>
      </c>
      <c r="E20">
        <f>E19*22</f>
        <v>2.0079662504282045</v>
      </c>
    </row>
    <row r="21" spans="1:6" x14ac:dyDescent="0.2">
      <c r="B21" t="s">
        <v>10</v>
      </c>
      <c r="C21" s="1">
        <f>0.3*H1</f>
        <v>2.0907</v>
      </c>
      <c r="D21" s="1"/>
      <c r="E21" s="1"/>
      <c r="F21" s="1"/>
    </row>
    <row r="22" spans="1:6" x14ac:dyDescent="0.2">
      <c r="B22" t="s">
        <v>11</v>
      </c>
      <c r="C22">
        <f>C20/$C$21</f>
        <v>0.95754188135512885</v>
      </c>
      <c r="D22">
        <f>D20/$C$21</f>
        <v>0.95555068451383685</v>
      </c>
      <c r="E22">
        <f>E20/C21</f>
        <v>0.96042772776017815</v>
      </c>
    </row>
    <row r="24" spans="1:6" x14ac:dyDescent="0.2">
      <c r="A24" t="s">
        <v>5</v>
      </c>
      <c r="B24" t="s">
        <v>1</v>
      </c>
      <c r="C24">
        <v>93.306799999999996</v>
      </c>
      <c r="D24">
        <v>93.173500000000004</v>
      </c>
      <c r="E24">
        <v>93.224999999999994</v>
      </c>
    </row>
    <row r="25" spans="1:6" x14ac:dyDescent="0.2">
      <c r="B25" t="s">
        <v>2</v>
      </c>
      <c r="C25">
        <v>13.123200000000001</v>
      </c>
      <c r="D25">
        <v>13.1899</v>
      </c>
      <c r="E25">
        <v>13.15</v>
      </c>
    </row>
    <row r="26" spans="1:6" x14ac:dyDescent="0.2">
      <c r="B26" t="s">
        <v>8</v>
      </c>
      <c r="C26">
        <f>C25/(C24+C25)</f>
        <v>0.12330357981772058</v>
      </c>
      <c r="D26">
        <f t="shared" ref="D26" si="5">D25/(D24+D25)</f>
        <v>0.12400788241067887</v>
      </c>
      <c r="E26">
        <f t="shared" ref="E26" si="6">E25/(E24+E25)</f>
        <v>0.12361927144535841</v>
      </c>
    </row>
    <row r="27" spans="1:6" x14ac:dyDescent="0.2">
      <c r="B27" t="s">
        <v>9</v>
      </c>
      <c r="C27">
        <f>C26*22</f>
        <v>2.7126787559898529</v>
      </c>
      <c r="D27">
        <f>D26*22</f>
        <v>2.7281734130349351</v>
      </c>
      <c r="E27">
        <f>E26*22</f>
        <v>2.7196239717978847</v>
      </c>
    </row>
    <row r="28" spans="1:6" x14ac:dyDescent="0.2">
      <c r="B28" t="s">
        <v>10</v>
      </c>
      <c r="C28" s="1">
        <f>0.4*H1</f>
        <v>2.7876000000000003</v>
      </c>
      <c r="D28" s="1"/>
      <c r="E28" s="1"/>
      <c r="F28" s="1"/>
    </row>
    <row r="29" spans="1:6" x14ac:dyDescent="0.2">
      <c r="B29" t="s">
        <v>11</v>
      </c>
      <c r="C29">
        <f>C27/$C$28</f>
        <v>0.97312338785688501</v>
      </c>
      <c r="D29">
        <f t="shared" ref="D29:E29" si="7">D27/$C$28</f>
        <v>0.97868180981307751</v>
      </c>
      <c r="E29">
        <f t="shared" si="7"/>
        <v>0.97561485571742157</v>
      </c>
    </row>
    <row r="31" spans="1:6" x14ac:dyDescent="0.2">
      <c r="A31" t="s">
        <v>6</v>
      </c>
      <c r="B31" t="s">
        <v>1</v>
      </c>
      <c r="C31">
        <v>85.804299999999998</v>
      </c>
      <c r="D31">
        <v>86.104699999999994</v>
      </c>
      <c r="E31">
        <v>86.228899999999996</v>
      </c>
    </row>
    <row r="32" spans="1:6" x14ac:dyDescent="0.2">
      <c r="B32" t="s">
        <v>2</v>
      </c>
      <c r="C32">
        <v>19.773900000000001</v>
      </c>
      <c r="D32">
        <v>19.845700000000001</v>
      </c>
      <c r="E32">
        <v>19.854500000000002</v>
      </c>
    </row>
    <row r="33" spans="1:6" x14ac:dyDescent="0.2">
      <c r="B33" t="s">
        <v>8</v>
      </c>
      <c r="C33">
        <f>C32/(C31+C32)</f>
        <v>0.18729150525392554</v>
      </c>
      <c r="D33">
        <f t="shared" ref="D33" si="8">D32/(D31+D32)</f>
        <v>0.18731123242573883</v>
      </c>
      <c r="E33">
        <f t="shared" ref="E33" si="9">E32/(E31+E32)</f>
        <v>0.18715934821093594</v>
      </c>
    </row>
    <row r="34" spans="1:6" x14ac:dyDescent="0.2">
      <c r="B34" t="s">
        <v>9</v>
      </c>
      <c r="C34">
        <f>C33*22</f>
        <v>4.1204131155863619</v>
      </c>
      <c r="D34">
        <f>D33*22</f>
        <v>4.1208471133662545</v>
      </c>
      <c r="E34">
        <f>E33*22</f>
        <v>4.1175056606405906</v>
      </c>
    </row>
    <row r="35" spans="1:6" x14ac:dyDescent="0.2">
      <c r="B35" t="s">
        <v>10</v>
      </c>
      <c r="C35" s="1">
        <f>0.6*H1</f>
        <v>4.1814</v>
      </c>
      <c r="D35" s="1"/>
      <c r="E35" s="1"/>
      <c r="F35" s="1"/>
    </row>
    <row r="36" spans="1:6" x14ac:dyDescent="0.2">
      <c r="B36" t="s">
        <v>11</v>
      </c>
      <c r="C36">
        <f>C34/$C$35</f>
        <v>0.98541472128625862</v>
      </c>
      <c r="D36">
        <f t="shared" ref="D36:E36" si="10">D34/$C$35</f>
        <v>0.98551851374330479</v>
      </c>
      <c r="E36">
        <f t="shared" si="10"/>
        <v>0.9847193907879157</v>
      </c>
    </row>
    <row r="38" spans="1:6" x14ac:dyDescent="0.2">
      <c r="A38" t="s">
        <v>7</v>
      </c>
      <c r="B38" t="s">
        <v>1</v>
      </c>
      <c r="C38">
        <v>78.996099999999998</v>
      </c>
      <c r="D38">
        <v>79.188000000000002</v>
      </c>
      <c r="E38">
        <v>79.230199999999996</v>
      </c>
    </row>
    <row r="39" spans="1:6" x14ac:dyDescent="0.2">
      <c r="B39" t="s">
        <v>2</v>
      </c>
      <c r="C39">
        <v>26.515599999999999</v>
      </c>
      <c r="D39">
        <v>26.6084</v>
      </c>
      <c r="E39">
        <v>26.668299999999999</v>
      </c>
    </row>
    <row r="40" spans="1:6" x14ac:dyDescent="0.2">
      <c r="B40" t="s">
        <v>8</v>
      </c>
      <c r="C40">
        <f>C39/(C38+C39)</f>
        <v>0.25130483159687506</v>
      </c>
      <c r="D40">
        <f t="shared" ref="D40" si="11">D39/(D38+D39)</f>
        <v>0.25150572231191232</v>
      </c>
      <c r="E40">
        <f t="shared" ref="E40" si="12">E39/(E38+E39)</f>
        <v>0.25182887387451192</v>
      </c>
    </row>
    <row r="41" spans="1:6" x14ac:dyDescent="0.2">
      <c r="B41" t="s">
        <v>9</v>
      </c>
      <c r="C41">
        <f>C40*22</f>
        <v>5.5287062951312516</v>
      </c>
      <c r="D41">
        <f>D40*22</f>
        <v>5.5331258908620713</v>
      </c>
      <c r="E41">
        <f>E40*22</f>
        <v>5.5402352252392619</v>
      </c>
    </row>
    <row r="42" spans="1:6" x14ac:dyDescent="0.2">
      <c r="B42" t="s">
        <v>10</v>
      </c>
      <c r="C42" s="1">
        <f>0.8*H1</f>
        <v>5.5752000000000006</v>
      </c>
      <c r="D42" s="1"/>
      <c r="E42" s="1"/>
    </row>
    <row r="43" spans="1:6" x14ac:dyDescent="0.2">
      <c r="B43" t="s">
        <v>11</v>
      </c>
      <c r="C43">
        <f>C41/$C$42</f>
        <v>0.99166062116717801</v>
      </c>
      <c r="D43">
        <f t="shared" ref="D43:E43" si="13">D41/$C$42</f>
        <v>0.99245334532609963</v>
      </c>
      <c r="E43">
        <f t="shared" si="13"/>
        <v>0.99372851650869232</v>
      </c>
    </row>
  </sheetData>
  <mergeCells count="6">
    <mergeCell ref="C42:E42"/>
    <mergeCell ref="C7:F7"/>
    <mergeCell ref="C14:F14"/>
    <mergeCell ref="C21:F21"/>
    <mergeCell ref="C28:F28"/>
    <mergeCell ref="C35:F3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熠 昤</dc:creator>
  <cp:lastModifiedBy>诗伟 杨</cp:lastModifiedBy>
  <dcterms:created xsi:type="dcterms:W3CDTF">2024-11-10T12:25:02Z</dcterms:created>
  <dcterms:modified xsi:type="dcterms:W3CDTF">2026-02-27T04:48:53Z</dcterms:modified>
</cp:coreProperties>
</file>