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sccfs-home.scc.kit.edu\home\PhD\CSS\Submission\Revision\Round 2\"/>
    </mc:Choice>
  </mc:AlternateContent>
  <xr:revisionPtr revIDLastSave="0" documentId="13_ncr:1_{338F9A0B-25D1-445E-B7F9-7D6D5E5C87B9}" xr6:coauthVersionLast="36" xr6:coauthVersionMax="36" xr10:uidLastSave="{00000000-0000-0000-0000-000000000000}"/>
  <bookViews>
    <workbookView xWindow="0" yWindow="0" windowWidth="14400" windowHeight="5303" xr2:uid="{987A5722-8800-4FA0-81FE-32A2583B81F1}"/>
  </bookViews>
  <sheets>
    <sheet name="Cover Sheet" sheetId="6" r:id="rId1"/>
    <sheet name="Air-cooled CSS - Production" sheetId="1" r:id="rId2"/>
    <sheet name="Air-cooled CSS - EOL" sheetId="2" r:id="rId3"/>
    <sheet name="Liquid-cooled CSS - Production" sheetId="5" r:id="rId4"/>
    <sheet name="Liquid-cooled CSS - EOL" sheetId="4" r:id="rId5"/>
    <sheet name="Numerical results of Figures" sheetId="7" r:id="rId6"/>
    <sheet name="Results in all EF categories" sheetId="8" r:id="rId7"/>
    <sheet name="EOL approach" sheetId="9" r:id="rId8"/>
  </sheets>
  <definedNames>
    <definedName name="_Hlk202540214" localSheetId="0">'Cover Sheet'!$B$4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4" l="1"/>
  <c r="C81" i="4"/>
  <c r="C55" i="2" l="1"/>
  <c r="C59" i="2"/>
  <c r="C49" i="2"/>
  <c r="C45" i="2"/>
  <c r="C171" i="1"/>
  <c r="C173" i="1"/>
  <c r="C172" i="1"/>
  <c r="C146" i="1"/>
  <c r="C145" i="1"/>
  <c r="C144" i="1"/>
  <c r="C90" i="1"/>
</calcChain>
</file>

<file path=xl/sharedStrings.xml><?xml version="1.0" encoding="utf-8"?>
<sst xmlns="http://schemas.openxmlformats.org/spreadsheetml/2006/main" count="2277" uniqueCount="596">
  <si>
    <t>Inputs</t>
  </si>
  <si>
    <t>Flow</t>
  </si>
  <si>
    <t>Amount</t>
  </si>
  <si>
    <t>Unit</t>
  </si>
  <si>
    <t>Avoided waste</t>
  </si>
  <si>
    <t>Provider</t>
  </si>
  <si>
    <t>Description</t>
  </si>
  <si>
    <t>CSS (air cooling)</t>
  </si>
  <si>
    <t>Item(s)</t>
  </si>
  <si>
    <t>Ouputs</t>
  </si>
  <si>
    <t>Avoided product</t>
  </si>
  <si>
    <t>Life cycle CSS</t>
  </si>
  <si>
    <t>used CSS (air cooled)</t>
  </si>
  <si>
    <t>treatment of used CSS (air cooled)</t>
  </si>
  <si>
    <t>Full Life Cycle CSS (air cooling)</t>
  </si>
  <si>
    <t>Air cooling system</t>
  </si>
  <si>
    <t>Battery rack (air cooling)</t>
  </si>
  <si>
    <t>BESS controller</t>
  </si>
  <si>
    <t>kg</t>
  </si>
  <si>
    <t>concrete block</t>
  </si>
  <si>
    <t>t</t>
  </si>
  <si>
    <t>concrete block production | concrete block | Cutoff, U - DE</t>
  </si>
  <si>
    <t>Container</t>
  </si>
  <si>
    <t>Fire supression system for 20 ft CSS</t>
  </si>
  <si>
    <t>Fire suppression system for 20ft CSS</t>
  </si>
  <si>
    <t>Power conversion system for CSS</t>
  </si>
  <si>
    <t>Production of power conversion system for CSS</t>
  </si>
  <si>
    <t>transformer, for grid connection</t>
  </si>
  <si>
    <t>transformer production, for grid connection</t>
  </si>
  <si>
    <t>Air conditioner</t>
  </si>
  <si>
    <t>cooling in battery pack (air cooled)</t>
  </si>
  <si>
    <t>production of cooling in battery pack (air cooled)</t>
  </si>
  <si>
    <t>transport, freight, lorry, 16-32 metric ton, diesel, EURO 5</t>
  </si>
  <si>
    <t>t*km</t>
  </si>
  <si>
    <t>market for transport, freight, lorry, 16-32 metric ton, diesel, EURO 5 | transport, freight, lorry, 16-32 metric ton, diesel, EURO 5 | Cutoff, U - RER</t>
  </si>
  <si>
    <t>transport, freight, sea, container ship, heavy fuel oil</t>
  </si>
  <si>
    <t>market for transport, freight, sea, container ship, heavy fuel oil | transport, freight, sea, container ship, heavy fuel oil | Cutoff, U - GLO</t>
  </si>
  <si>
    <t>transport, freight, train, fleet average</t>
  </si>
  <si>
    <t>market for transport, freight, train, fleet average | transport, freight, train, fleet average | Cutoff, U - Europe without Switzerland</t>
  </si>
  <si>
    <t>Indoor unit</t>
  </si>
  <si>
    <t>indoor unit</t>
  </si>
  <si>
    <t>Outdoor unit</t>
  </si>
  <si>
    <t>outdoor unit</t>
  </si>
  <si>
    <t>acrylonitrile-butadiene-styrene copolymer</t>
  </si>
  <si>
    <t>acrylonitrile-butadiene-styrene copolymer production | acrylonitrile-butadiene-styrene copolymer | Cutoff, U - RoW</t>
  </si>
  <si>
    <t>aluminium, cast alloy</t>
  </si>
  <si>
    <t>aluminium ingot, primary, to aluminium, cast alloy market | aluminium, cast alloy | Cutoff, U - GLO</t>
  </si>
  <si>
    <t>capacitor, electrolyte type, &gt; 2cm height</t>
  </si>
  <si>
    <t>market for capacitor, electrolyte type, &gt; 2cm height | capacitor, electrolyte type, &gt; 2cm height | Cutoff, U - GLO</t>
  </si>
  <si>
    <t>copper, anode</t>
  </si>
  <si>
    <t>market for copper, anode | copper, anode | Cutoff, U - GLO</t>
  </si>
  <si>
    <t>electronics, for control units</t>
  </si>
  <si>
    <t>electronics production, for control units | electronics, for control units | Cutoff, U - RoW</t>
  </si>
  <si>
    <t>injection moulding</t>
  </si>
  <si>
    <t>market for injection moulding | injection moulding | Cutoff, U - GLO</t>
  </si>
  <si>
    <t>metal working, average for aluminium product manufacturing</t>
  </si>
  <si>
    <t>metal working, average for aluminium product manufacturing | metal working, average for aluminium product manufacturing | Cutoff, U - RoW</t>
  </si>
  <si>
    <t>metal working, average for copper product manufacturing</t>
  </si>
  <si>
    <t>metal working, average for copper product manufacturing | metal working, average for copper product manufacturing | Cutoff, U - RoW</t>
  </si>
  <si>
    <t>metal working, average for steel product manufacturing</t>
  </si>
  <si>
    <t>metal working, average for steel product manufacturing | metal working, average for steel product manufacturing | Cutoff, U - RoW</t>
  </si>
  <si>
    <t>plastic granulate, unspecified, recycled</t>
  </si>
  <si>
    <t>market for plastic granulate, unspecified, recycled | plastic granulate, unspecified, recycled | Cutoff, U - IN</t>
  </si>
  <si>
    <t>polyester resin, unsaturated</t>
  </si>
  <si>
    <t>polyester resin production, unsaturated | polyester resin, unsaturated | Cutoff, U - RoW</t>
  </si>
  <si>
    <t>polyethylene, high density, granulate</t>
  </si>
  <si>
    <t>polyethylene production, high density, granulate | polyethylene, high density, granulate | Cutoff, U - RoW</t>
  </si>
  <si>
    <t>polypropylene, granulate</t>
  </si>
  <si>
    <t>polypropylene production, granulate | polypropylene, granulate | Cutoff, U - RoW</t>
  </si>
  <si>
    <t>polystyrene, high impact</t>
  </si>
  <si>
    <t>polystyrene production, high impact | polystyrene, high impact | Cutoff, U - RoW</t>
  </si>
  <si>
    <t>polyurethane, flexible foam</t>
  </si>
  <si>
    <t>market for polyurethane, flexible foam | polyurethane, flexible foam | Cutoff, U - RoW</t>
  </si>
  <si>
    <t>steel, low-alloyed</t>
  </si>
  <si>
    <t>market for steel, low-alloyed | steel, low-alloyed | Cutoff, U - GLO</t>
  </si>
  <si>
    <t>styrene-acrylonitrile copolymer</t>
  </si>
  <si>
    <t>styrene-acrylonitrile copolymer production | styrene-acrylonitrile copolymer | Cutoff, U - RoW</t>
  </si>
  <si>
    <t>cast iron</t>
  </si>
  <si>
    <t>cast iron production | cast iron | Cutoff, U - RoW</t>
  </si>
  <si>
    <t>inductor, ring core choke type</t>
  </si>
  <si>
    <t>market for inductor, ring core choke type | inductor, ring core choke type | Cutoff, U - GLO</t>
  </si>
  <si>
    <t>injection moulding | injection moulding | Cutoff, U - RoW</t>
  </si>
  <si>
    <t>metal working, average for metal product manufacturing</t>
  </si>
  <si>
    <t>metal working, average for metal product manufacturing | metal working, average for metal product manufacturing | Cutoff, U - RoW</t>
  </si>
  <si>
    <t>tetrafluoroethane, R134a</t>
  </si>
  <si>
    <t>refrigerant R134a production | tetrafluoroethane, R134a | Cutoff, U - RoW</t>
  </si>
  <si>
    <t>aluminium alloy, AlMg3</t>
  </si>
  <si>
    <t>aluminium alloy production, AlMg3 | aluminium alloy, AlMg3 | Cutoff, U - RoW</t>
  </si>
  <si>
    <t>cooling duct in battery pack for entire system</t>
  </si>
  <si>
    <t>fan, for power supply unit, desktop computer</t>
  </si>
  <si>
    <t>market for fan, for power supply unit, desktop computer | fan, for power supply unit, desktop computer | Cutoff, U - GLO</t>
  </si>
  <si>
    <t>market for metal working, average for aluminium product manufacturing | metal working, average for aluminium product manufacturing | Cutoff, U - GLO</t>
  </si>
  <si>
    <t>Battery pack</t>
  </si>
  <si>
    <t>production of battery pack for CSS</t>
  </si>
  <si>
    <t>cable, unspecified</t>
  </si>
  <si>
    <t>market for cable, unspecified | cable, unspecified | Cutoff, U - GLO</t>
  </si>
  <si>
    <t>High voltage control box</t>
  </si>
  <si>
    <t>High voltage control box (electronics for control units)</t>
  </si>
  <si>
    <t>Rack, 48x43, for stationary battery storage system, Li-Ion battery modules</t>
  </si>
  <si>
    <t>transport, freight, lorry, 16-32 metric ton, diesel, EURO 6</t>
  </si>
  <si>
    <t>market for transport, freight, lorry, 16-32 metric ton, diesel, EURO 6 | transport, freight, lorry, 16-32 metric ton, diesel, EURO 6 | Cutoff, U - RoW</t>
  </si>
  <si>
    <t>market group for transport, freight, train, fleet average | transport, freight, train, fleet average | Cutoff, U - GLO</t>
  </si>
  <si>
    <t>03-NFM111 based SIB (Voß et al.)</t>
  </si>
  <si>
    <t>NFM111 *11574.33/160.5</t>
  </si>
  <si>
    <t>production of 03-NFM111 based SIB</t>
  </si>
  <si>
    <t>Specific energy: 160.5 Wh/kg Target storage capacity: 14 333.33 Wh</t>
  </si>
  <si>
    <t>Aluminium endbars, for module packaging, Li-Ion battery (Ellingsen)</t>
  </si>
  <si>
    <t>Bimetallic busbars and washers, for module packaging, Li-Ion battery (Ellingsen)</t>
  </si>
  <si>
    <t>Copper end-busbars, for module packaging, Li-&gt;Ion battery (Ellingsen)</t>
  </si>
  <si>
    <t>LFP based LIB (Voß et al.)</t>
  </si>
  <si>
    <t>LFP *14333.33/176.6</t>
  </si>
  <si>
    <t>production of LFP based LIB</t>
  </si>
  <si>
    <t>Specific energy: 176.6 Wh/kg Target storage capacity: 14 333.33 Wh</t>
  </si>
  <si>
    <t>metal working factory</t>
  </si>
  <si>
    <t>market for metal working factory | metal working factory | Cutoff, U - GLO</t>
  </si>
  <si>
    <t>market for metal working, average for steel product manufacturing | metal working, average for steel product manufacturing | Cutoff, U - GLO</t>
  </si>
  <si>
    <t>Mn-PBA based SIB (Voß et al.)</t>
  </si>
  <si>
    <t>MnPBA *8586.54/142.2</t>
  </si>
  <si>
    <t>production of Mn-PBA based SIB</t>
  </si>
  <si>
    <t>Specific energy: 142.2 Wh/kg Target storage capacity: 14 333.33 Wh</t>
  </si>
  <si>
    <t>NVPF based SIB (Voß et al.)</t>
  </si>
  <si>
    <t>NVPF *10413.53/151.2</t>
  </si>
  <si>
    <t xml:space="preserve">production of NVPF based SIB </t>
  </si>
  <si>
    <t>Specific energy: 152.2 Wh/kg Target storage capacity: 14 333.33 Wh</t>
  </si>
  <si>
    <t>market for polypropylene, granulate | polypropylene, granulate | Cutoff, U - GLO</t>
  </si>
  <si>
    <t>printed wiring board, surface mounted, unspecified, Pb free</t>
  </si>
  <si>
    <t>market for printed wiring board, surface mounted, unspecified, Pb free | printed wiring board, surface mounted, unspecified, Pb free | Cutoff, U - GLO</t>
  </si>
  <si>
    <t>printed wiring board, through-hole mounted, unspecified, Pb free</t>
  </si>
  <si>
    <t>market for printed wiring board, through-hole mounted, unspecified, Pb free | printed wiring board, through-hole mounted, unspecified, Pb free | Cutoff, U - GLO</t>
  </si>
  <si>
    <t>market for transport, freight, lorry, 16-32 metric ton, diesel, EURO 5 | transport, freight, lorry, 16-32 metric ton, diesel, EURO 5 | Cutoff, U - RoW</t>
  </si>
  <si>
    <t>carbon black</t>
  </si>
  <si>
    <t>market for carbon black | carbon black | Cutoff, U - GLO</t>
  </si>
  <si>
    <t>electricity, medium voltage</t>
  </si>
  <si>
    <t>kWh</t>
  </si>
  <si>
    <t>heat, district or industrial, natural gas</t>
  </si>
  <si>
    <t>market group for heat, district or industrial, natural gas | heat, district or industrial, natural gas | Cutoff, U - GLO</t>
  </si>
  <si>
    <t>powder coat, steel</t>
  </si>
  <si>
    <t>m2</t>
  </si>
  <si>
    <t>market for powder coat, steel | powder coat, steel | Cutoff, U - GLO</t>
  </si>
  <si>
    <t>Fire damper</t>
  </si>
  <si>
    <t>Exclude?</t>
  </si>
  <si>
    <t>gypsum plasterboard</t>
  </si>
  <si>
    <t>market for gypsum plasterboard | gypsum plasterboard | Cutoff, U - GLO</t>
  </si>
  <si>
    <t>intermodal shipping container, 20-foot</t>
  </si>
  <si>
    <t>market for intermodal shipping container, 20-foot | intermodal shipping container, 20-foot | Cutoff, U - GLO</t>
  </si>
  <si>
    <t>oriented strand board</t>
  </si>
  <si>
    <t>m3</t>
  </si>
  <si>
    <t>market for oriented strand board | oriented strand board | Cutoff, U - RoW</t>
  </si>
  <si>
    <t>plywood</t>
  </si>
  <si>
    <t>market for plywood | plywood | Cutoff, U - RoW</t>
  </si>
  <si>
    <t>polyurethane, flexible foam, flame retardant</t>
  </si>
  <si>
    <t>market for polyurethane, flexible foam, flame retardant | polyurethane, flexible foam, flame retardant | Cutoff, U - GLO</t>
  </si>
  <si>
    <t>steel, low-alloyed, hot rolled</t>
  </si>
  <si>
    <t>market for steel, low-alloyed, hot rolled | steel, low-alloyed, hot rolled | Cutoff, U - GLO</t>
  </si>
  <si>
    <t>wood wool boards, cement bonded</t>
  </si>
  <si>
    <t>market for wood wool boards, cement bonded | wood wool boards, cement bonded | Cutoff, U - RoW</t>
  </si>
  <si>
    <t>zinc coat, coils</t>
  </si>
  <si>
    <t>market for zinc coat, coils | zinc coat, coils | Cutoff, U - GLO</t>
  </si>
  <si>
    <t>chemical, inorganic</t>
  </si>
  <si>
    <t>market for chemical, inorganic | chemical, inorganic | Cutoff, U - GLO</t>
  </si>
  <si>
    <t>electric motor, for electric scooter</t>
  </si>
  <si>
    <t>market for electric motor, for electric scooter | electric motor, for electric scooter | Cutoff, U - GLO</t>
  </si>
  <si>
    <t>glass fibre reinforced plastic, polyamide, injection moulded</t>
  </si>
  <si>
    <t>market for glass fibre reinforced plastic, polyamide, injection moulded | glass fibre reinforced plastic, polyamide, injection moulded | Cutoff, U - GLO</t>
  </si>
  <si>
    <t>steel, chromium steel 18/8</t>
  </si>
  <si>
    <t>market for steel, chromium steel 18/8 | steel, chromium steel 18/8 | Cutoff, U - GLO</t>
  </si>
  <si>
    <t>synthetic rubber</t>
  </si>
  <si>
    <t>market for synthetic rubber | synthetic rubber | Cutoff, U - GLO</t>
  </si>
  <si>
    <t>Fire extinguisher tank</t>
  </si>
  <si>
    <t>Production of fire extinguisher tanks</t>
  </si>
  <si>
    <t>Fire Suppression Panel</t>
  </si>
  <si>
    <t>Production of fire suppression panel</t>
  </si>
  <si>
    <t>kg*km</t>
  </si>
  <si>
    <t xml:space="preserve">heptafluoropropane (HFC) </t>
  </si>
  <si>
    <t>Production of heptafluoropropane</t>
  </si>
  <si>
    <t>steel, unalloyed</t>
  </si>
  <si>
    <t>market for steel, unalloyed | steel, unalloyed | Cutoff, U - GLO</t>
  </si>
  <si>
    <t>market group for electricity, medium voltage | electricity, medium voltage | Cutoff, U - GLO</t>
  </si>
  <si>
    <t>heat, from steam, in chemical industry</t>
  </si>
  <si>
    <t>MJ</t>
  </si>
  <si>
    <t>steam production, as energy carrier, in chemical industry | heat, from steam, in chemical industry | Cutoff, U - RoW</t>
  </si>
  <si>
    <t>hydrogen fluoride</t>
  </si>
  <si>
    <t>market for hydrogen fluoride | hydrogen fluoride | Cutoff, U - RoW</t>
  </si>
  <si>
    <t>tetrafluoroethylene</t>
  </si>
  <si>
    <t>market for tetrafluoroethylene | tetrafluoroethylene | Cutoff, U - GLO</t>
  </si>
  <si>
    <t>TRUE</t>
  </si>
  <si>
    <t>hazardous waste, for incineration</t>
  </si>
  <si>
    <t>market for hazardous waste, for incineration | hazardous waste, for incineration | Cutoff, U - RoW</t>
  </si>
  <si>
    <t>market for acrylonitrile-butadiene-styrene copolymer | acrylonitrile-butadiene-styrene copolymer | Cutoff, U - GLO</t>
  </si>
  <si>
    <t>polycarbonate</t>
  </si>
  <si>
    <t>market for polycarbonate | polycarbonate | Cutoff, U - RoW</t>
  </si>
  <si>
    <t>market for aluminium alloy, AlMg3 | aluminium alloy, AlMg3 | Cutoff, U - GLO</t>
  </si>
  <si>
    <t>capacitor, film type, for through-hole mounting</t>
  </si>
  <si>
    <t>market for capacitor, film type, for through-hole mounting | capacitor, film type, for through-hole mounting | Cutoff, U - GLO</t>
  </si>
  <si>
    <t>Inductor, other</t>
  </si>
  <si>
    <t>production of inductor, other</t>
  </si>
  <si>
    <t>printed wiring board, through-hole mounted, unspecified, Pb containing</t>
  </si>
  <si>
    <t>market for printed wiring board, through-hole mounted, unspecified, Pb containing | printed wiring board, through-hole mounted, unspecified, Pb containing | Cutoff, U - GLO</t>
  </si>
  <si>
    <t xml:space="preserve">Mass balance based on the composition of the inverter in Jasper et al (2022). The weight of the casing is calculated by the outer dimensions (800 x 275 x 865 mm). A wall thickness of 1.5 mm is assumed, resulting in a weight of 27 kg of casing. </t>
  </si>
  <si>
    <t>base oil</t>
  </si>
  <si>
    <t>market for base oil | base oil | Cutoff, U - GLO</t>
  </si>
  <si>
    <t>copper, cathode</t>
  </si>
  <si>
    <t>market for copper, cathode | copper, cathode | Cutoff, U - GLO</t>
  </si>
  <si>
    <t>market for electronics, for control units | electronics, for control units | Cutoff, U - GLO</t>
  </si>
  <si>
    <t>market for metal working, average for metal product manufacturing | metal working, average for metal product manufacturing | Cutoff, U - GLO</t>
  </si>
  <si>
    <t>steel, 3.2% silicon alloy, for grain oriented electrical steel</t>
  </si>
  <si>
    <t>market for steel, 3.2% silicon alloy, for grain oriented electrical steel | steel, 3.2% silicon alloy, for grain oriented electrical steel | Cutoff, U - RER</t>
  </si>
  <si>
    <t>transformer, high voltage use</t>
  </si>
  <si>
    <t>market for transformer, high voltage use | transformer, high voltage use | Cutoff, U - GLO</t>
  </si>
  <si>
    <t>wire drawing, copper</t>
  </si>
  <si>
    <t>market for wire drawing, copper | wire drawing, copper | Cutoff, U - GLO</t>
  </si>
  <si>
    <t>cell parameters are 0 or 1</t>
  </si>
  <si>
    <t>500*24</t>
  </si>
  <si>
    <t>Outputs</t>
  </si>
  <si>
    <t>used air cooling system</t>
  </si>
  <si>
    <t>treatment of used air cooling system</t>
  </si>
  <si>
    <t>Used battery rack for CSS (air cooled)</t>
  </si>
  <si>
    <t>treatment of battery rack for CSS (air cooling)</t>
  </si>
  <si>
    <t>used container for CSS</t>
  </si>
  <si>
    <t>treatment of used container for CSS</t>
  </si>
  <si>
    <t>used controller for CSS</t>
  </si>
  <si>
    <t>treatment of used controller for CSS</t>
  </si>
  <si>
    <t>used fire suppression system</t>
  </si>
  <si>
    <t>treatment of used fire suppression system</t>
  </si>
  <si>
    <t>used PCS for CSS</t>
  </si>
  <si>
    <t>treatment of used PCS for CSS</t>
  </si>
  <si>
    <t>used transformer for CSS</t>
  </si>
  <si>
    <t>treatment of used transformer for CSS</t>
  </si>
  <si>
    <t>waste concrete block</t>
  </si>
  <si>
    <t>Treatment of concrete block</t>
  </si>
  <si>
    <t>used air cooling unit</t>
  </si>
  <si>
    <t>treatment of used air cooling unit</t>
  </si>
  <si>
    <t>used cooling in battery pack (air cooled)</t>
  </si>
  <si>
    <t>treatment of used cooling in battery pack (air cooled)</t>
  </si>
  <si>
    <t>used indoor unit for AC</t>
  </si>
  <si>
    <t>treatment of indoor unit for AC</t>
  </si>
  <si>
    <t>used outdoor unit for AC</t>
  </si>
  <si>
    <t>treatment of used outdoor unit for AC</t>
  </si>
  <si>
    <t>electronics scrap from control units</t>
  </si>
  <si>
    <t>treatment of electronics scrap from control units_without steel housing_with credit - RoW</t>
  </si>
  <si>
    <t>used capacitor</t>
  </si>
  <si>
    <t>treatment of used capacitor, to hazardous waste incineration, with energy recovery | used capacitor | Cutoff, U - RoW</t>
  </si>
  <si>
    <t>waste aluminium</t>
  </si>
  <si>
    <t>Aluminium recycling</t>
  </si>
  <si>
    <t>waste copper</t>
  </si>
  <si>
    <t>Copper recycling</t>
  </si>
  <si>
    <t>waste plastic, industrial electronics</t>
  </si>
  <si>
    <t>treatment of waste plastic, industrial electronics, municipal incineration_with credit - GLO</t>
  </si>
  <si>
    <t>waste steel</t>
  </si>
  <si>
    <t>steel recyling</t>
  </si>
  <si>
    <t>Aluminium Recycling</t>
  </si>
  <si>
    <t xml:space="preserve">Inputs: </t>
  </si>
  <si>
    <t>aluminium, wrought alloy</t>
  </si>
  <si>
    <t>treatment of aluminium scrap, post-consumer, prepared for recycling, at remelter | aluminium, wrought alloy | Cutoff, U - RoW</t>
  </si>
  <si>
    <t>market for aluminium, wrought alloy | aluminium, wrought alloy | Cutoff, U - GLO</t>
  </si>
  <si>
    <t>Outputs:</t>
  </si>
  <si>
    <t>Copper Recycling</t>
  </si>
  <si>
    <t>treatment of copper scrap by electrolytic refining | copper, cathode | Cutoff, U - RoW</t>
  </si>
  <si>
    <t>treatment of waste plastic with credit</t>
  </si>
  <si>
    <t xml:space="preserve">Ecoinvent 3.11 process:  </t>
  </si>
  <si>
    <t xml:space="preserve">Additional Outputs: </t>
  </si>
  <si>
    <t>electricity, low voltage</t>
  </si>
  <si>
    <t>market group for electricity, low voltage | electricity, low voltage | Cutoff, U - GLO</t>
  </si>
  <si>
    <t>Steel recycling</t>
  </si>
  <si>
    <t>Inputs:</t>
  </si>
  <si>
    <t>iron scrap, sorted, pressed</t>
  </si>
  <si>
    <t>sorting and pressing of iron scrap | iron scrap, sorted, pressed | Cutoff, U - RER</t>
  </si>
  <si>
    <t>steel production, electric, low-alloyed | steel, low-alloyed | Cutoff, U - RoW</t>
  </si>
  <si>
    <t>used outdoor unit</t>
  </si>
  <si>
    <t>used inductor, ring core choke type</t>
  </si>
  <si>
    <t>treatment of used inductor, ring core choke type</t>
  </si>
  <si>
    <t>used inductor, ring ore choke type</t>
  </si>
  <si>
    <t>tinplate, in mixed metal scrap</t>
  </si>
  <si>
    <t>market for tinplate, in mixed metal scrap | tinplate, in mixed metal scrap | Cutoff, U - RoW</t>
  </si>
  <si>
    <t>glass cullet, lead containing, from used cathode ray tube</t>
  </si>
  <si>
    <t>market for glass cullet, lead containing, from used cathode ray tube | glass cullet, lead containing, from used cathode ray tube | Cutoff, U - GLO</t>
  </si>
  <si>
    <t>used cooling in battery pack</t>
  </si>
  <si>
    <t>Used battery pack for CSS</t>
  </si>
  <si>
    <t>Treatment of battery pack for CSS (air cooled)</t>
  </si>
  <si>
    <t>used cable</t>
  </si>
  <si>
    <t>treatment of used cable_ with credit - GLO</t>
  </si>
  <si>
    <t>used battery rack for CSS (air cooled)</t>
  </si>
  <si>
    <t>used printed wiring boards</t>
  </si>
  <si>
    <t>treatment of scrap printed wiring board mix_with credit</t>
  </si>
  <si>
    <t>electronics scrap from control units_with credit</t>
  </si>
  <si>
    <t>used cable_ with credit</t>
  </si>
  <si>
    <t>manual treatment facility, waste electric and electronic equipment</t>
  </si>
  <si>
    <t>market for manual treatment facility, waste electric and electronic equipment | manual treatment facility, waste electric and electronic equipment | Cutoff, U - GLO</t>
  </si>
  <si>
    <t>scrap printed wiring board mix_with credit</t>
  </si>
  <si>
    <t>treatment of scrap printed wiring boards (surface mounted) for battery pack, shredding and separation_ with credit - RoW</t>
  </si>
  <si>
    <t>treatment of scrap printed wiring boards (through-whole mounted) for PCS, shredding and separation_with credit - RoW</t>
  </si>
  <si>
    <t xml:space="preserve"> scrap printed wiring boards (surface mounted) for battery pack, shredding and separation_ with credit</t>
  </si>
  <si>
    <t xml:space="preserve">0.37033*cu_from_PWB_rec_rate </t>
  </si>
  <si>
    <t>electronics scrap</t>
  </si>
  <si>
    <t>electronics scrap, Recycled Content cut-off | electronics scrap | Cutoff, U - GLO</t>
  </si>
  <si>
    <t>gold</t>
  </si>
  <si>
    <t xml:space="preserve">0.00219*au_from_PWB_rec_rate </t>
  </si>
  <si>
    <t>market for gold | gold | Cutoff, U - GLO</t>
  </si>
  <si>
    <t>palladium</t>
  </si>
  <si>
    <t xml:space="preserve">2.29E-5*pd_from_PWB_rec_rate </t>
  </si>
  <si>
    <t>market for palladium | palladium | Cutoff, U - GLO</t>
  </si>
  <si>
    <t>silver</t>
  </si>
  <si>
    <t xml:space="preserve">0.01199*ag_from_PWB_rec_rate </t>
  </si>
  <si>
    <t>market for silver | silver | Cutoff, U - GLO</t>
  </si>
  <si>
    <t>scrap printed wiring boards (through-whole mounted) for PCS, shredding and separation_with credit</t>
  </si>
  <si>
    <t xml:space="preserve">Deutschland Markt medium Voltage 2023 (JB) Netzverluste integriert </t>
  </si>
  <si>
    <t xml:space="preserve">0.19802*cu_from_PWB_rec_rate </t>
  </si>
  <si>
    <t xml:space="preserve">0.00023*au_from_PWB_rec_rate </t>
  </si>
  <si>
    <t xml:space="preserve">5.13E-7*pd_from_PWB_rec_rate </t>
  </si>
  <si>
    <t xml:space="preserve">0.0015*ag_from_PWB_rec_rate </t>
  </si>
  <si>
    <t>used battery pack</t>
  </si>
  <si>
    <t>Waste Battery cell (LIB/SIB)</t>
  </si>
  <si>
    <t>Pyromettalurgical treatment of battery cells (NFM111)</t>
  </si>
  <si>
    <t>Pyromettalurgical treatment of battery cells (LFP)</t>
  </si>
  <si>
    <t>Pyromettalurgical treatment of battery cells (MnPBA)</t>
  </si>
  <si>
    <t>Pyromettalurgical treatment of battery cells (NVPF)</t>
  </si>
  <si>
    <t>heat production, natural gas, at industrial furnace &gt;100kW | heat, district or industrial, natural gas | Cutoff, U - Europe without Switzerland</t>
  </si>
  <si>
    <t>heat, district or industrial, other than natural gas</t>
  </si>
  <si>
    <t>heat and power co-generation, diesel, 200kW electrical, SCR-NOx reduction | heat, district or industrial, other than natural gas | Cutoff, U - RoW</t>
  </si>
  <si>
    <t>hydrated lime, loose</t>
  </si>
  <si>
    <t>hydrated lime production, loose | hydrated lime, loose | Cutoff, U - RoW</t>
  </si>
  <si>
    <t>limestone, crushed, washed</t>
  </si>
  <si>
    <t>market for limestone, crushed, washed | limestone, crushed, washed | Cutoff, U - RoW</t>
  </si>
  <si>
    <t>quicklime, in pieces, loose</t>
  </si>
  <si>
    <t>market for quicklime, in pieces, loose | quicklime, in pieces, loose | Cutoff, U - RoW</t>
  </si>
  <si>
    <t>silica sand</t>
  </si>
  <si>
    <t>market for silica sand | silica sand | Cutoff, U - GLO</t>
  </si>
  <si>
    <t>tap water</t>
  </si>
  <si>
    <t>market for tap water | tap water | Cutoff, U - RoW</t>
  </si>
  <si>
    <t>transport, freight, lorry, &gt;32 metric ton, diesel, EURO 4</t>
  </si>
  <si>
    <t>market for transport, freight, lorry, &gt;32 metric ton, diesel, EURO 4 | transport, freight, lorry, &gt;32 metric ton, diesel, EURO 4 | Cutoff, U - RER</t>
  </si>
  <si>
    <t>Metal alloy waste</t>
  </si>
  <si>
    <t>Hydrometallurgical treatment of battery cells (NFM111)</t>
  </si>
  <si>
    <t>inert waste, for final disposal</t>
  </si>
  <si>
    <t>market for inert waste, for final disposal | inert waste, for final disposal | Cutoff, U - RoW</t>
  </si>
  <si>
    <t>Carbon dioxide</t>
  </si>
  <si>
    <t xml:space="preserve">Hydrometallurgical treatment of battery cells </t>
  </si>
  <si>
    <t>hydrochloric acid, without water, in 30% solution state</t>
  </si>
  <si>
    <t>hydrochloric acid production, from the reaction of hydrogen with chlorine | hydrochloric acid, without water, in 30% solution state | Cutoff, U - RER</t>
  </si>
  <si>
    <t>hydrogen peroxide, without water, in 50% solution state</t>
  </si>
  <si>
    <t>market for hydrogen peroxide, without water, in 50% solution state | hydrogen peroxide, without water, in 50% solution state | Cutoff, U - RoW</t>
  </si>
  <si>
    <t>soda ash, dense</t>
  </si>
  <si>
    <t>market for soda ash, dense | soda ash, dense | Cutoff, U - GLO</t>
  </si>
  <si>
    <t>sodium hydroxide, without water, in 50% solution state</t>
  </si>
  <si>
    <t>market for sodium hydroxide, without water, in 50% solution state | sodium hydroxide, without water, in 50% solution state | Cutoff, U - RoW</t>
  </si>
  <si>
    <t>sulfuric acid</t>
  </si>
  <si>
    <t>market for sulfuric acid | sulfuric acid | Cutoff, U - RoW</t>
  </si>
  <si>
    <t>wastewater, average</t>
  </si>
  <si>
    <t>market for wastewater, average | wastewater, average | Cutoff, U - Europe without Switzerland</t>
  </si>
  <si>
    <t>*</t>
  </si>
  <si>
    <t>LFP</t>
  </si>
  <si>
    <t>MnPBA</t>
  </si>
  <si>
    <t>NVPF</t>
  </si>
  <si>
    <t>NFM111</t>
  </si>
  <si>
    <t>Aluminium</t>
  </si>
  <si>
    <t>Copper</t>
  </si>
  <si>
    <t>PE</t>
  </si>
  <si>
    <t>used fire damper</t>
  </si>
  <si>
    <t>treatment of used fire damper</t>
  </si>
  <si>
    <t>waste gypsum plasterboard</t>
  </si>
  <si>
    <t>treatment of waste gypsum plasterboard, recycling | waste gypsum plasterboard | Cutoff, U - RoW</t>
  </si>
  <si>
    <t>waste wood, post-consumer, waste process</t>
  </si>
  <si>
    <t>treatment of waste wood, post-consumer, sorting and shredding, incineration_with credit - RoW</t>
  </si>
  <si>
    <t>treatment of electronics scrap from control units_with credit - RoW</t>
  </si>
  <si>
    <t>waste rubber, unspecified</t>
  </si>
  <si>
    <t>market for waste rubber, unspecified | waste rubber, unspecified | Cutoff, U - RoW</t>
  </si>
  <si>
    <t>waste wood, post-consumer, sorting and shredding, incineration_with credit</t>
  </si>
  <si>
    <t>sawmill</t>
  </si>
  <si>
    <t>market for sawmill | sawmill | Cutoff, U - GLO</t>
  </si>
  <si>
    <t>market for tap water | tap water | Cutoff, U - IN</t>
  </si>
  <si>
    <t>market for tap water | tap water | Cutoff, U - CO</t>
  </si>
  <si>
    <t>market for tap water | tap water | Cutoff, U - PE</t>
  </si>
  <si>
    <t>market for tap water | tap water | Cutoff, U - ZA</t>
  </si>
  <si>
    <t>market for tap water | tap water | Cutoff, U - BR</t>
  </si>
  <si>
    <t>market for tap water | tap water | Cutoff, U - Europe without Switzerland</t>
  </si>
  <si>
    <t>market for tap water | tap water | Cutoff, U - CA-QC</t>
  </si>
  <si>
    <t>wood chipping, industrial residual wood, stationary electric chipper</t>
  </si>
  <si>
    <t>market for wood chipping, industrial residual wood, stationary electric chipper | wood chipping, industrial residual wood, stationary electric chipper | Cutoff, U - GLO</t>
  </si>
  <si>
    <t>waste building wood, chrome preserved</t>
  </si>
  <si>
    <t>market for waste building wood, chrome preserved | waste building wood, chrome preserved | Cutoff, U - RoW</t>
  </si>
  <si>
    <t>waste wood chips, from post consumer</t>
  </si>
  <si>
    <t>heat production, waste wood chips from industry, at furnace 300kW | heat, district or industrial, other than natural gas | Cutoff, U  - RoW</t>
  </si>
  <si>
    <t>wastewater from particle board production</t>
  </si>
  <si>
    <t>market for wastewater from particle board production | wastewater from particle board production | Cutoff, U - RoW</t>
  </si>
  <si>
    <t>heat production, waste wood chips from industry, at furnace 300kW | heat, district or industrial, other than natural gas | Cutoff, U_with credit</t>
  </si>
  <si>
    <t>treatment of waste wood, post-consumer, sorting and shredding | wood chips, from post-consumer wood, measured as dry mass | Cutoff, U</t>
  </si>
  <si>
    <t>market for heat, district or industrial, other than natural gas | heat, district or industrial, other than natural gas | Cutoff, U - Europe without Switzerland</t>
  </si>
  <si>
    <t xml:space="preserve">used controller </t>
  </si>
  <si>
    <t>used liquid crystal display module</t>
  </si>
  <si>
    <t>market for used liquid crystal display module | used liquid crystal display module | Cutoff, U - RoW</t>
  </si>
  <si>
    <t>0.2971+0.1778</t>
  </si>
  <si>
    <t>waste mineral oil</t>
  </si>
  <si>
    <t>treatment of waste mineral oil, hazardous waste incineration, with energy recovery | with credit - Europe without Switzerland</t>
  </si>
  <si>
    <t>0.175+0.31</t>
  </si>
  <si>
    <t>waste concrete</t>
  </si>
  <si>
    <t>treatment of waste concrete, inert material landfill | waste concrete | Cutoff, U - Europe without Switzerland</t>
  </si>
  <si>
    <t>* Amount per kg cell</t>
  </si>
  <si>
    <t>treatment of waste mineral oil, hazardous waste incineration, with energy recovery | with credit</t>
  </si>
  <si>
    <t>treatment of waste mineral oil, hazardous waste incineration, with energy recovery | waste mineral oil | Cutoff, U</t>
  </si>
  <si>
    <t>NVPF *34147/151.2</t>
  </si>
  <si>
    <t>NFM111 *37953/160.5</t>
  </si>
  <si>
    <t>LFP *47000/176.6</t>
  </si>
  <si>
    <t>MnPBA *28156/142.2</t>
  </si>
  <si>
    <t>Treatment of battery pack for CSS (liquid cooled)</t>
  </si>
  <si>
    <t>used battery rack for CSS (liquid cooled)</t>
  </si>
  <si>
    <t>used battery pack for CSS (liquid cooled)</t>
  </si>
  <si>
    <t>used cooling plate in battery pack</t>
  </si>
  <si>
    <t>treatment of battery rack for CSS (liquid cooling)</t>
  </si>
  <si>
    <t>used liquid cooling system</t>
  </si>
  <si>
    <t>treatment of used liquid cooling system</t>
  </si>
  <si>
    <t>used CSS (liquid cooled)</t>
  </si>
  <si>
    <t>Items(S)</t>
  </si>
  <si>
    <t>used ethylene glycol (recycling)</t>
  </si>
  <si>
    <t>used ethylene glycol</t>
  </si>
  <si>
    <t>at_coconut_carbon_powder</t>
  </si>
  <si>
    <t xml:space="preserve">Primary_Pyrolysis_coconut (at) </t>
  </si>
  <si>
    <t>citric acid</t>
  </si>
  <si>
    <t>market for citric acid | citric acid | Cutoff, U - GLO</t>
  </si>
  <si>
    <t>market for heat, district or industrial, natural gas | heat, district or industrial, natural gas | Cutoff, U - Europe without Switzerland</t>
  </si>
  <si>
    <t>market for hydrochloric acid, without water, in 30% solution state | hydrochloric acid, without water, in 30% solution state | Cutoff, U - RER</t>
  </si>
  <si>
    <t>nitric acid, without water, in 50% solution state</t>
  </si>
  <si>
    <t>market for nitric acid, without water, in 50% solution state | nitric acid, without water, in 50% solution state | Cutoff, U - Europe without Russia</t>
  </si>
  <si>
    <t>market for transport, freight, lorry, 16-32 metric ton, diesel, EURO 6 | transport, freight, lorry, 16-32 metric ton, diesel, EURO 6 | Cutoff, U - RER</t>
  </si>
  <si>
    <t>ethylene glycol</t>
  </si>
  <si>
    <t>market for ethylene glycol | ethylene glycol | Cutoff, U - RER</t>
  </si>
  <si>
    <t>treatment of used cooling plate in battery pack</t>
  </si>
  <si>
    <t>used liquid cooling unit</t>
  </si>
  <si>
    <t>treatment of used liquid cooling unit</t>
  </si>
  <si>
    <t>used secondary coolant</t>
  </si>
  <si>
    <t>treatment of used secondary coolant</t>
  </si>
  <si>
    <t>used refrigerant R134a</t>
  </si>
  <si>
    <t>market for used refrigerant R134a | used refrigerant R134a | Cutoff, U - GLO</t>
  </si>
  <si>
    <t>waste zeolite</t>
  </si>
  <si>
    <t>market for waste zeolite | waste zeolite | Cutoff, U - RoW</t>
  </si>
  <si>
    <t xml:space="preserve"> used liquid cooling unit</t>
  </si>
  <si>
    <t>treatment of used ethylene glycol (recycling)</t>
  </si>
  <si>
    <t>l</t>
  </si>
  <si>
    <t>treatment of wastewater, average, wastewater treatment | wastewater, average | Cutoff, U - Europe without Switzerland</t>
  </si>
  <si>
    <t>Full life cycle CSS (liquid cooled)</t>
  </si>
  <si>
    <t>treatment of used CSS (liquid cooled)</t>
  </si>
  <si>
    <t xml:space="preserve">CSS(liquid cooling) </t>
  </si>
  <si>
    <t>CSS (liquid cooling)</t>
  </si>
  <si>
    <t>Battery rack (liquid cooling)</t>
  </si>
  <si>
    <t>Liquid cooling system</t>
  </si>
  <si>
    <t>Battery rack (liquid cooled)</t>
  </si>
  <si>
    <t>CSS (liquid cooled)</t>
  </si>
  <si>
    <t>production of battery pack for CSS (for liquid cooling)</t>
  </si>
  <si>
    <t>production of battery module for CSS</t>
  </si>
  <si>
    <t>cable, connector for computer, without plugs</t>
  </si>
  <si>
    <t>m</t>
  </si>
  <si>
    <t>market for cable, connector for computer, without plugs | cable, connector for computer, without plugs | Cutoff, U - GLO</t>
  </si>
  <si>
    <t>cooling plate in battery pack (liquid cooling)</t>
  </si>
  <si>
    <t xml:space="preserve">num_powersection*num_batterypack </t>
  </si>
  <si>
    <t>production of cooling plate in battery pack (liquid cooling)</t>
  </si>
  <si>
    <t>drawing of pipe, steel</t>
  </si>
  <si>
    <t>market for drawing of pipe, steel | drawing of pipe, steel | Cutoff, U - GLO</t>
  </si>
  <si>
    <t xml:space="preserve">Liquid cooling unit </t>
  </si>
  <si>
    <t>Liquid cooling unit</t>
  </si>
  <si>
    <t>nitrile-compound</t>
  </si>
  <si>
    <t xml:space="preserve">0.75*num_batterypack*num_powersection </t>
  </si>
  <si>
    <t>market for nitrile-compound | nitrile-compound | Cutoff, U - GLO</t>
  </si>
  <si>
    <t>market for polyethylene, high density, granulate | polyethylene, high density, granulate | Cutoff, U - GLO</t>
  </si>
  <si>
    <t>secondary coolant for liquid cooling system</t>
  </si>
  <si>
    <t>Production of secondary coolant for liquid cooling system</t>
  </si>
  <si>
    <t>1000*160</t>
  </si>
  <si>
    <t>8000*160</t>
  </si>
  <si>
    <t>liquid cooling system</t>
  </si>
  <si>
    <t>cooling plate in battery back (liquid cooling)</t>
  </si>
  <si>
    <t>auxiliary heating unit, electric, 5kW</t>
  </si>
  <si>
    <t>market for auxiliary heating unit, electric, 5kW | auxiliary heating unit, electric, 5kW | Cutoff, U - GLO</t>
  </si>
  <si>
    <t>brass</t>
  </si>
  <si>
    <t>market for brass | brass | Cutoff, U - RoW</t>
  </si>
  <si>
    <t>Compressor</t>
  </si>
  <si>
    <t>Filter drier</t>
  </si>
  <si>
    <t>metal working, average for chromium steel product manufacturing</t>
  </si>
  <si>
    <t>market for metal working, average for chromium steel product manufacturing | metal working, average for chromium steel product manufacturing | Cutoff, U - GLO</t>
  </si>
  <si>
    <t>market for metal working, average for copper product manufacturing | metal working, average for copper product manufacturing | Cutoff, U - GLO</t>
  </si>
  <si>
    <t>pump for liquid cooling unit</t>
  </si>
  <si>
    <t>Production of pump for liquid cooling unit</t>
  </si>
  <si>
    <t>steel, chromium steel 18/8, hot rolled</t>
  </si>
  <si>
    <t>market for steel, chromium steel 18/8, hot rolled | steel, chromium steel 18/8, hot rolled | Cutoff, U - GLO</t>
  </si>
  <si>
    <t>market for tetrafluoroethane, R134a | tetrafluoroethane, R134a | Cutoff, U - GLO</t>
  </si>
  <si>
    <t>liquid cooling unit</t>
  </si>
  <si>
    <t>compressor</t>
  </si>
  <si>
    <t>reinforcing steel</t>
  </si>
  <si>
    <t>market for reinforcing steel | reinforcing steel | Cutoff, U - GLO</t>
  </si>
  <si>
    <t>zeolite, powder</t>
  </si>
  <si>
    <t>market for zeolite, powder | zeolite, powder | Cutoff, U - GLO</t>
  </si>
  <si>
    <t>market for aluminium, cast alloy | aluminium, cast alloy | Cutoff, U - GLO</t>
  </si>
  <si>
    <t>market for cast iron | cast iron | Cutoff, U - GLO</t>
  </si>
  <si>
    <t>secondaty coolant for liquid cooling system</t>
  </si>
  <si>
    <t>market for ethylene glycol | ethylene glycol | Cutoff, U - RoW</t>
  </si>
  <si>
    <t>water, deionised</t>
  </si>
  <si>
    <t>market for water, deionised | water, deionised | Cutoff, U - RoW</t>
  </si>
  <si>
    <t xml:space="preserve">All processes are waste treatment processes. Therefore the reference flow is an input and the listed flows outputs, unless specified otherwise.  </t>
  </si>
  <si>
    <t>Reference</t>
  </si>
  <si>
    <t>SUPPLEMENTARY INFORMATION</t>
  </si>
  <si>
    <t>³ Department of Economics, University of Alcalá, Alcalá de Henares, Spain</t>
  </si>
  <si>
    <t>² Department of Sustainable Systems Engineering (INATECH), University Freiburg, Germany</t>
  </si>
  <si>
    <t xml:space="preserve">This spreadsheet contains the life cycle inventories (LCI) of all processes modelled within the scope of this work and all numerical results for the Figures presented in the main manuscript. </t>
  </si>
  <si>
    <r>
      <t>Jasper, Friedrich B.</t>
    </r>
    <r>
      <rPr>
        <vertAlign val="superscript"/>
        <sz val="11"/>
        <rFont val="Calibri"/>
        <family val="2"/>
        <scheme val="minor"/>
      </rPr>
      <t>1,2</t>
    </r>
    <r>
      <rPr>
        <sz val="11"/>
        <rFont val="Calibri"/>
        <family val="2"/>
        <scheme val="minor"/>
      </rPr>
      <t>; Zhou, Yuhuan</t>
    </r>
    <r>
      <rPr>
        <vertAlign val="superscript"/>
        <sz val="11"/>
        <rFont val="Calibri"/>
        <family val="2"/>
        <scheme val="minor"/>
      </rPr>
      <t>1</t>
    </r>
    <r>
      <rPr>
        <sz val="11"/>
        <rFont val="Calibri"/>
        <family val="2"/>
        <scheme val="minor"/>
      </rPr>
      <t>; Ersoy, Hüseyin</t>
    </r>
    <r>
      <rPr>
        <vertAlign val="superscript"/>
        <sz val="11"/>
        <rFont val="Calibri"/>
        <family val="2"/>
        <scheme val="minor"/>
      </rPr>
      <t>1</t>
    </r>
    <r>
      <rPr>
        <sz val="11"/>
        <rFont val="Calibri"/>
        <family val="2"/>
        <scheme val="minor"/>
      </rPr>
      <t>; Baumann, Manuel J.</t>
    </r>
    <r>
      <rPr>
        <vertAlign val="superscript"/>
        <sz val="11"/>
        <rFont val="Calibri"/>
        <family val="2"/>
        <scheme val="minor"/>
      </rPr>
      <t>1</t>
    </r>
    <r>
      <rPr>
        <sz val="11"/>
        <rFont val="Calibri"/>
        <family val="2"/>
        <scheme val="minor"/>
      </rPr>
      <t>; Peters, Jens</t>
    </r>
    <r>
      <rPr>
        <vertAlign val="superscript"/>
        <sz val="11"/>
        <rFont val="Calibri"/>
        <family val="2"/>
        <scheme val="minor"/>
      </rPr>
      <t>3</t>
    </r>
    <r>
      <rPr>
        <sz val="11"/>
        <rFont val="Calibri"/>
        <family val="2"/>
        <scheme val="minor"/>
      </rPr>
      <t>;Neuhaus, Dirk Holger</t>
    </r>
    <r>
      <rPr>
        <vertAlign val="superscript"/>
        <sz val="11"/>
        <rFont val="Calibri"/>
        <family val="2"/>
        <scheme val="minor"/>
      </rPr>
      <t>2,4</t>
    </r>
    <r>
      <rPr>
        <sz val="11"/>
        <rFont val="Calibri"/>
        <family val="2"/>
        <scheme val="minor"/>
      </rPr>
      <t>; Weil, Marcel</t>
    </r>
    <r>
      <rPr>
        <vertAlign val="superscript"/>
        <sz val="11"/>
        <rFont val="Calibri"/>
        <family val="2"/>
        <scheme val="minor"/>
      </rPr>
      <t>1,5</t>
    </r>
  </si>
  <si>
    <r>
      <t xml:space="preserve">1 </t>
    </r>
    <r>
      <rPr>
        <sz val="11"/>
        <color theme="1"/>
        <rFont val="Calibri"/>
        <family val="2"/>
        <scheme val="minor"/>
      </rPr>
      <t>Institute for Technology Assessment and Systems Analysis (ITAS), KIT, Karlsruhe, Germany</t>
    </r>
  </si>
  <si>
    <r>
      <t xml:space="preserve">5 </t>
    </r>
    <r>
      <rPr>
        <sz val="11"/>
        <color theme="1"/>
        <rFont val="Calibri"/>
        <family val="2"/>
        <scheme val="minor"/>
      </rPr>
      <t>Helmholtz-Institute for Electrochemical Energy Storage (HIU), KIT, Ulm, Germany</t>
    </r>
  </si>
  <si>
    <t xml:space="preserve">All processes are production processes. Therefore the reference flow is an output and the listed flows inputs, unless specified otherwise.  </t>
  </si>
  <si>
    <t xml:space="preserve">Only additional processes to air-cooled CSS listed. All processes are production processes. Therefore the reference flow is an output and the listed flows inputs, unless specified otherwise.  </t>
  </si>
  <si>
    <t xml:space="preserve">Only additional processes to air-cooled CSS listed. All processes are waste treatment processes. Therefore the reference flow is an input and the listed flows outputs, unless specified otherwise. </t>
  </si>
  <si>
    <r>
      <t xml:space="preserve">4 </t>
    </r>
    <r>
      <rPr>
        <sz val="11"/>
        <color theme="1"/>
        <rFont val="Calibri"/>
        <family val="2"/>
        <scheme val="minor"/>
      </rPr>
      <t>Fraunhofer Institute for Solar Energy Systems (ISE), Freiburg, Germany</t>
    </r>
  </si>
  <si>
    <t>This sheet contains the numerical results of all Figures in the main manuscript.</t>
  </si>
  <si>
    <t>Figure 4</t>
  </si>
  <si>
    <t>Mn-PBA</t>
  </si>
  <si>
    <t>NFM</t>
  </si>
  <si>
    <t>AC</t>
  </si>
  <si>
    <t>LC</t>
  </si>
  <si>
    <t>Cells</t>
  </si>
  <si>
    <t>Modules w/o cells</t>
  </si>
  <si>
    <t>Racks</t>
  </si>
  <si>
    <t>PCS</t>
  </si>
  <si>
    <t>Transformer</t>
  </si>
  <si>
    <t>Concrete foundation</t>
  </si>
  <si>
    <t>Cooling system</t>
  </si>
  <si>
    <t>Fire suppression</t>
  </si>
  <si>
    <t>Others</t>
  </si>
  <si>
    <t>Figure 5</t>
  </si>
  <si>
    <t>Figure 6</t>
  </si>
  <si>
    <t>C/4</t>
  </si>
  <si>
    <t>C/2</t>
  </si>
  <si>
    <t>1C</t>
  </si>
  <si>
    <t>2C</t>
  </si>
  <si>
    <t>Figure 7</t>
  </si>
  <si>
    <t>Net value</t>
  </si>
  <si>
    <t>Transport and others</t>
  </si>
  <si>
    <t>Figure 8</t>
  </si>
  <si>
    <t>Figure 9</t>
  </si>
  <si>
    <t>Sum</t>
  </si>
  <si>
    <t>in kg CO2 eq. / kWh storage capacity</t>
  </si>
  <si>
    <t>in g Sb eq. / kWh storage capacity</t>
  </si>
  <si>
    <t>in g CO2 eq. / kWh energy delivered</t>
  </si>
  <si>
    <t>in mg Sb eq. / kWh energy delivered</t>
  </si>
  <si>
    <t>Figure 11</t>
  </si>
  <si>
    <t>Air-cooled</t>
  </si>
  <si>
    <t>Liquid-cooled</t>
  </si>
  <si>
    <t>Production</t>
  </si>
  <si>
    <t>Use Phase</t>
  </si>
  <si>
    <t>Replacement</t>
  </si>
  <si>
    <t>EOL</t>
  </si>
  <si>
    <t>Net Value</t>
  </si>
  <si>
    <t>Figure 10</t>
  </si>
  <si>
    <t>Life Cycle Assessment of Grid-Scale Battery Storage: Evaluating the Environmental Competitiveness of Sodium-Ion Systems</t>
  </si>
  <si>
    <t>All data is published under CC-BY-NC license and free for re-use, as long as the source is properly cited.</t>
  </si>
  <si>
    <t>Name</t>
  </si>
  <si>
    <t>Overall Impact assessment result</t>
  </si>
  <si>
    <t>per kWh storage capacity</t>
  </si>
  <si>
    <t>Overall</t>
  </si>
  <si>
    <t>Acidification</t>
  </si>
  <si>
    <t>mol H+-Eq</t>
  </si>
  <si>
    <t>Climate change</t>
  </si>
  <si>
    <t>kg CO2-Eq</t>
  </si>
  <si>
    <t>Climate change: biogenic</t>
  </si>
  <si>
    <t>Climate change: fossil</t>
  </si>
  <si>
    <t>Climate change: land use and land use change</t>
  </si>
  <si>
    <t>Ecotoxicity: freshwater</t>
  </si>
  <si>
    <t>CTUe</t>
  </si>
  <si>
    <t>Ecotoxicity: freshwater, inorganics</t>
  </si>
  <si>
    <t>Ecotoxicity: freshwater, organics</t>
  </si>
  <si>
    <t>Energy resources: non-renewable</t>
  </si>
  <si>
    <t>MJ, net calorific value</t>
  </si>
  <si>
    <t>Eutrophication: freshwater</t>
  </si>
  <si>
    <t>kg P-Eq</t>
  </si>
  <si>
    <t>Eutrophication: marine</t>
  </si>
  <si>
    <t>kg N-Eq</t>
  </si>
  <si>
    <t>Eutrophication: terrestrial</t>
  </si>
  <si>
    <t>mol N-Eq</t>
  </si>
  <si>
    <t>Human toxicity: carcinogenic</t>
  </si>
  <si>
    <t>CTUh</t>
  </si>
  <si>
    <t>Human toxicity: carcinogenic, inorganics</t>
  </si>
  <si>
    <t>Human toxicity: carcinogenic, organics</t>
  </si>
  <si>
    <t>Human toxicity: non-carcinogenic</t>
  </si>
  <si>
    <t>Human toxicity: non-carcinogenic, inorganics</t>
  </si>
  <si>
    <t>Human toxicity: non-carcinogenic, organics</t>
  </si>
  <si>
    <t>Ionising radiation: human health</t>
  </si>
  <si>
    <t>kBq U235-Eq</t>
  </si>
  <si>
    <t>Land use</t>
  </si>
  <si>
    <t>dimensionless</t>
  </si>
  <si>
    <t>Material resources: metals/minerals</t>
  </si>
  <si>
    <t>kg Sb-Eq</t>
  </si>
  <si>
    <t>Ozone depletion</t>
  </si>
  <si>
    <t>kg CFC-11-Eq</t>
  </si>
  <si>
    <t>Particulate matter formation</t>
  </si>
  <si>
    <t>disease incidence</t>
  </si>
  <si>
    <t>Photochemical oxidant formation: human health</t>
  </si>
  <si>
    <t>kg NMVOC-Eq</t>
  </si>
  <si>
    <t>Water use</t>
  </si>
  <si>
    <t>m3 world Eq deprived</t>
  </si>
  <si>
    <t>This sheet shows the cradle-to-gate results in all impact categories of the EF3.1 impact assessment method per kWh storage capacity. It complements section 3.1 of the manuscript.</t>
  </si>
  <si>
    <t>This sheet describes the EOL approach taken in this study in more detail.</t>
  </si>
  <si>
    <t xml:space="preserve">The study does not strictly follow the end-of-life with substitution approach presented in literature. This approach would mean a production exclusively based on primary virgin material, an adequate recycling process at the end of life and a crediting of only primary material (compare Nordelöf et al. (2019), Figure 1; 10.3390/batteries5030051). It is particularly important that both, the provider chosen in production and the one for crediting, are identical. A mismatch of the two has been proven to be an erroneous approach (compare  Provost-Savard et al. (2024), Figure 3; https://doi.org/10.1111/jiec.13480). The approach taken in our study follows this principle but choses the market process for both, the production and the crediting. Since the market process is chosen as provider for the avoided product, it partly consists of secondary material with no burden and consequently no credit. This results in a smaller overall credit than if only primary material had been chosen for crediting. 
Furthermore, we consider the approach of using market processes to be close to reality since some metals, for example steel, are in reality never produced exclusively from virgin material, but usually from a mix of scrap and virgin material. The approach taken in our study additionally includes the recycling rates included in the production from secondary materials, while also using these exact processes, instead of assuming external recycling rates. This again reflects real processes adequately.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</si>
</sst>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000"/>
    <numFmt numFmtId="165" formatCode="0.000000000"/>
    <numFmt numFmtId="166" formatCode="0.0"/>
  </numFmts>
  <fonts count="12"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sz val="10"/>
      <name val="Arial"/>
      <family val="2"/>
      <charset val="1"/>
    </font>
    <font>
      <sz val="12"/>
      <name val="Calibri"/>
      <family val="2"/>
      <scheme val="minor"/>
    </font>
    <font>
      <vertAlign val="superscript"/>
      <sz val="11"/>
      <color theme="1"/>
      <name val="Calibri"/>
      <family val="2"/>
      <scheme val="minor"/>
    </font>
    <font>
      <vertAlign val="superscript"/>
      <sz val="11"/>
      <name val="Calibri"/>
      <family val="2"/>
      <scheme val="minor"/>
    </font>
    <font>
      <sz val="18"/>
      <color theme="1"/>
      <name val="Calibri"/>
      <family val="2"/>
      <scheme val="minor"/>
    </font>
    <font>
      <b/>
      <sz val="1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4" fillId="0" borderId="0" applyFont="0" applyFill="0" applyBorder="0" applyAlignment="0" applyProtection="0"/>
    <xf numFmtId="0" fontId="6" fillId="0" borderId="0"/>
    <xf numFmtId="43" fontId="4" fillId="0" borderId="0" applyFont="0" applyFill="0" applyBorder="0" applyAlignment="0" applyProtection="0"/>
  </cellStyleXfs>
  <cellXfs count="70">
    <xf numFmtId="0" fontId="0" fillId="0" borderId="0" xfId="0"/>
    <xf numFmtId="0" fontId="0" fillId="2" borderId="0" xfId="0" applyFill="1"/>
    <xf numFmtId="11" fontId="0" fillId="0" borderId="0" xfId="0" applyNumberFormat="1"/>
    <xf numFmtId="0" fontId="1" fillId="2" borderId="0" xfId="0" applyFont="1" applyFill="1"/>
    <xf numFmtId="0" fontId="2" fillId="0" borderId="0" xfId="0" applyFont="1"/>
    <xf numFmtId="0" fontId="1" fillId="0" borderId="0" xfId="0" applyFont="1" applyFill="1"/>
    <xf numFmtId="0" fontId="3" fillId="2" borderId="0" xfId="0" applyFont="1" applyFill="1"/>
    <xf numFmtId="0" fontId="3" fillId="0" borderId="0" xfId="0" applyFont="1"/>
    <xf numFmtId="164" fontId="0" fillId="0" borderId="0" xfId="0" applyNumberFormat="1"/>
    <xf numFmtId="0" fontId="0" fillId="0" borderId="0" xfId="0" applyFill="1"/>
    <xf numFmtId="165" fontId="0" fillId="0" borderId="0" xfId="0" applyNumberFormat="1"/>
    <xf numFmtId="0" fontId="0" fillId="0" borderId="1" xfId="0" applyBorder="1"/>
    <xf numFmtId="164" fontId="0" fillId="0" borderId="1" xfId="0" applyNumberFormat="1" applyBorder="1"/>
    <xf numFmtId="0" fontId="0" fillId="0" borderId="0" xfId="0"/>
    <xf numFmtId="0" fontId="1" fillId="0" borderId="0" xfId="0" applyFont="1"/>
    <xf numFmtId="0" fontId="0" fillId="0" borderId="4" xfId="0" applyBorder="1"/>
    <xf numFmtId="0" fontId="0" fillId="0" borderId="0" xfId="0" applyBorder="1"/>
    <xf numFmtId="0" fontId="0" fillId="0" borderId="5" xfId="0" applyBorder="1"/>
    <xf numFmtId="0" fontId="0" fillId="0" borderId="6" xfId="0" applyBorder="1"/>
    <xf numFmtId="0" fontId="0" fillId="0" borderId="0" xfId="0" applyFont="1"/>
    <xf numFmtId="0" fontId="0" fillId="0" borderId="8" xfId="0" applyBorder="1"/>
    <xf numFmtId="0" fontId="0" fillId="0" borderId="9" xfId="0" applyBorder="1"/>
    <xf numFmtId="0" fontId="7" fillId="0" borderId="0" xfId="0" applyFont="1"/>
    <xf numFmtId="0" fontId="8" fillId="0" borderId="7"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0" fillId="0" borderId="2" xfId="0" applyFont="1" applyBorder="1" applyAlignment="1">
      <alignment horizontal="left"/>
    </xf>
    <xf numFmtId="0" fontId="10" fillId="0" borderId="0" xfId="0" applyFont="1" applyBorder="1"/>
    <xf numFmtId="0" fontId="5" fillId="0" borderId="0" xfId="0" applyNumberFormat="1" applyFont="1" applyBorder="1" applyAlignment="1">
      <alignment horizontal="left" vertical="center"/>
    </xf>
    <xf numFmtId="0" fontId="0" fillId="0" borderId="7" xfId="0" applyBorder="1"/>
    <xf numFmtId="0" fontId="0" fillId="0" borderId="3" xfId="0" applyBorder="1"/>
    <xf numFmtId="0" fontId="0" fillId="0" borderId="2" xfId="0" applyBorder="1"/>
    <xf numFmtId="1" fontId="0" fillId="0" borderId="0" xfId="0" applyNumberFormat="1" applyBorder="1"/>
    <xf numFmtId="1" fontId="0" fillId="0" borderId="5" xfId="0" applyNumberFormat="1" applyBorder="1"/>
    <xf numFmtId="1" fontId="0" fillId="0" borderId="4" xfId="0" applyNumberFormat="1" applyBorder="1"/>
    <xf numFmtId="1" fontId="0" fillId="0" borderId="6" xfId="0" applyNumberFormat="1" applyBorder="1"/>
    <xf numFmtId="0" fontId="0" fillId="0" borderId="10" xfId="0" applyBorder="1"/>
    <xf numFmtId="0" fontId="0" fillId="0" borderId="11" xfId="0" applyBorder="1"/>
    <xf numFmtId="0" fontId="0" fillId="0" borderId="12" xfId="0" applyBorder="1"/>
    <xf numFmtId="0" fontId="0" fillId="0" borderId="13" xfId="0" applyBorder="1"/>
    <xf numFmtId="166" fontId="0" fillId="0" borderId="0" xfId="0" applyNumberFormat="1" applyBorder="1"/>
    <xf numFmtId="166" fontId="0" fillId="0" borderId="5" xfId="0" applyNumberFormat="1" applyBorder="1"/>
    <xf numFmtId="166" fontId="0" fillId="0" borderId="4" xfId="0" applyNumberFormat="1" applyBorder="1"/>
    <xf numFmtId="166" fontId="0" fillId="0" borderId="6" xfId="0" applyNumberFormat="1" applyBorder="1"/>
    <xf numFmtId="1" fontId="0" fillId="0" borderId="8" xfId="0" applyNumberFormat="1" applyBorder="1"/>
    <xf numFmtId="1" fontId="0" fillId="0" borderId="9" xfId="0" applyNumberFormat="1" applyBorder="1"/>
    <xf numFmtId="0" fontId="1" fillId="0" borderId="1" xfId="0" applyFont="1" applyBorder="1"/>
    <xf numFmtId="166" fontId="0" fillId="0" borderId="8" xfId="0" applyNumberFormat="1" applyBorder="1"/>
    <xf numFmtId="166" fontId="0" fillId="0" borderId="9" xfId="0" applyNumberFormat="1" applyBorder="1"/>
    <xf numFmtId="11" fontId="0" fillId="0" borderId="0" xfId="0" applyNumberFormat="1" applyBorder="1"/>
    <xf numFmtId="11" fontId="0" fillId="0" borderId="5" xfId="0" applyNumberFormat="1" applyBorder="1"/>
    <xf numFmtId="11" fontId="0" fillId="0" borderId="4" xfId="0" applyNumberFormat="1" applyBorder="1"/>
    <xf numFmtId="11" fontId="0" fillId="0" borderId="6" xfId="0" applyNumberFormat="1" applyBorder="1"/>
    <xf numFmtId="0" fontId="0" fillId="0" borderId="14" xfId="0" applyBorder="1"/>
    <xf numFmtId="0" fontId="0" fillId="0" borderId="15" xfId="0" applyBorder="1"/>
    <xf numFmtId="11" fontId="0" fillId="0" borderId="2" xfId="0" applyNumberFormat="1" applyBorder="1"/>
    <xf numFmtId="11" fontId="0" fillId="0" borderId="3" xfId="0" applyNumberFormat="1" applyBorder="1"/>
    <xf numFmtId="0" fontId="11" fillId="0" borderId="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3" borderId="0" xfId="0" applyFill="1"/>
    <xf numFmtId="0" fontId="0" fillId="0" borderId="0" xfId="0" applyAlignment="1">
      <alignment horizontal="left" vertical="center" wrapText="1"/>
    </xf>
    <xf numFmtId="0" fontId="3" fillId="3" borderId="0" xfId="0" applyFont="1" applyFill="1"/>
  </cellXfs>
  <cellStyles count="4">
    <cellStyle name="Komma 2" xfId="3" xr:uid="{00000000-0005-0000-0000-000001000000}"/>
    <cellStyle name="Komma 3" xfId="1" xr:uid="{00000000-0005-0000-0000-00002F000000}"/>
    <cellStyle name="Standard" xfId="0" builtinId="0"/>
    <cellStyle name="Standard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F55C-437A-4596-884E-D4BCE6E9D480}">
  <dimension ref="B2:T17"/>
  <sheetViews>
    <sheetView showGridLines="0" tabSelected="1" workbookViewId="0">
      <selection activeCell="B18" sqref="B18"/>
    </sheetView>
  </sheetViews>
  <sheetFormatPr baseColWidth="10" defaultRowHeight="14.25" x14ac:dyDescent="0.45"/>
  <sheetData>
    <row r="2" spans="2:20" ht="23.25" x14ac:dyDescent="0.7">
      <c r="B2" s="57" t="s">
        <v>496</v>
      </c>
      <c r="C2" s="57"/>
      <c r="D2" s="57"/>
      <c r="E2" s="57"/>
      <c r="F2" s="57"/>
    </row>
    <row r="3" spans="2:20" ht="15.75" x14ac:dyDescent="0.5">
      <c r="B3" s="22"/>
    </row>
    <row r="4" spans="2:20" ht="23.25" x14ac:dyDescent="0.7">
      <c r="B4" s="27" t="s">
        <v>547</v>
      </c>
      <c r="C4" s="16"/>
      <c r="D4" s="16"/>
      <c r="E4" s="16"/>
      <c r="F4" s="16"/>
      <c r="G4" s="16"/>
      <c r="H4" s="16"/>
      <c r="I4" s="16"/>
      <c r="J4" s="16"/>
      <c r="K4" s="16"/>
      <c r="L4" s="16"/>
      <c r="M4" s="16"/>
      <c r="N4" s="16"/>
      <c r="O4" s="16"/>
      <c r="P4" s="16"/>
      <c r="Q4" s="16"/>
      <c r="R4" s="16"/>
      <c r="S4" s="16"/>
      <c r="T4" s="16"/>
    </row>
    <row r="5" spans="2:20" ht="15.75" x14ac:dyDescent="0.45">
      <c r="B5" s="28" t="s">
        <v>500</v>
      </c>
      <c r="C5" s="16"/>
      <c r="D5" s="16"/>
      <c r="E5" s="16"/>
      <c r="F5" s="16"/>
      <c r="G5" s="16"/>
      <c r="H5" s="16"/>
      <c r="I5" s="16"/>
      <c r="J5" s="16"/>
      <c r="K5" s="16"/>
      <c r="L5" s="16"/>
      <c r="M5" s="16"/>
      <c r="N5" s="16"/>
      <c r="O5" s="16"/>
      <c r="P5" s="16"/>
      <c r="Q5" s="16"/>
      <c r="R5" s="16"/>
      <c r="S5" s="16"/>
      <c r="T5" s="16"/>
    </row>
    <row r="6" spans="2:20" x14ac:dyDescent="0.45">
      <c r="B6" s="19"/>
    </row>
    <row r="7" spans="2:20" ht="15.75" x14ac:dyDescent="0.45">
      <c r="B7" s="23" t="s">
        <v>501</v>
      </c>
      <c r="C7" s="20"/>
      <c r="D7" s="20"/>
      <c r="E7" s="20"/>
      <c r="F7" s="20"/>
      <c r="G7" s="20"/>
      <c r="H7" s="20"/>
      <c r="I7" s="21"/>
    </row>
    <row r="8" spans="2:20" x14ac:dyDescent="0.45">
      <c r="B8" s="26" t="s">
        <v>498</v>
      </c>
      <c r="C8" s="16"/>
      <c r="D8" s="16"/>
      <c r="E8" s="16"/>
      <c r="F8" s="16"/>
      <c r="G8" s="16"/>
      <c r="H8" s="16"/>
      <c r="I8" s="17"/>
    </row>
    <row r="9" spans="2:20" x14ac:dyDescent="0.45">
      <c r="B9" s="26" t="s">
        <v>497</v>
      </c>
      <c r="C9" s="16"/>
      <c r="D9" s="16"/>
      <c r="E9" s="16"/>
      <c r="F9" s="16"/>
      <c r="G9" s="16"/>
      <c r="H9" s="16"/>
      <c r="I9" s="17"/>
    </row>
    <row r="10" spans="2:20" ht="15.75" x14ac:dyDescent="0.45">
      <c r="B10" s="24" t="s">
        <v>506</v>
      </c>
      <c r="C10" s="16"/>
      <c r="D10" s="16"/>
      <c r="E10" s="16"/>
      <c r="F10" s="16"/>
      <c r="G10" s="16"/>
      <c r="H10" s="16"/>
      <c r="I10" s="17"/>
    </row>
    <row r="11" spans="2:20" ht="15.75" x14ac:dyDescent="0.45">
      <c r="B11" s="25" t="s">
        <v>502</v>
      </c>
      <c r="C11" s="15"/>
      <c r="D11" s="15"/>
      <c r="E11" s="15"/>
      <c r="F11" s="15"/>
      <c r="G11" s="15"/>
      <c r="H11" s="15"/>
      <c r="I11" s="18"/>
    </row>
    <row r="14" spans="2:20" x14ac:dyDescent="0.45">
      <c r="B14" s="13" t="s">
        <v>499</v>
      </c>
    </row>
    <row r="17" spans="2:2" x14ac:dyDescent="0.45">
      <c r="B17" s="14" t="s">
        <v>548</v>
      </c>
    </row>
  </sheetData>
  <mergeCells count="1">
    <mergeCell ref="B2:F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ADF89-F4E1-4183-91E9-E4D7E2126FB1}">
  <dimension ref="A1:G237"/>
  <sheetViews>
    <sheetView topLeftCell="A148" zoomScaleNormal="100" workbookViewId="0">
      <selection activeCell="F107" sqref="F107"/>
    </sheetView>
  </sheetViews>
  <sheetFormatPr baseColWidth="10" defaultRowHeight="14.25" x14ac:dyDescent="0.45"/>
  <cols>
    <col min="2" max="2" width="29.59765625" customWidth="1"/>
  </cols>
  <sheetData>
    <row r="1" spans="1:7" x14ac:dyDescent="0.45">
      <c r="A1" s="7" t="s">
        <v>503</v>
      </c>
    </row>
    <row r="2" spans="1:7" s="1" customFormat="1" x14ac:dyDescent="0.45">
      <c r="A2" s="3" t="s">
        <v>495</v>
      </c>
      <c r="B2" s="3" t="s">
        <v>14</v>
      </c>
    </row>
    <row r="3" spans="1:7" x14ac:dyDescent="0.45">
      <c r="B3" s="4" t="s">
        <v>0</v>
      </c>
    </row>
    <row r="4" spans="1:7" x14ac:dyDescent="0.45">
      <c r="B4" t="s">
        <v>1</v>
      </c>
      <c r="C4" t="s">
        <v>2</v>
      </c>
      <c r="D4" t="s">
        <v>3</v>
      </c>
      <c r="E4" t="s">
        <v>5</v>
      </c>
      <c r="F4" t="s">
        <v>6</v>
      </c>
      <c r="G4" t="s">
        <v>4</v>
      </c>
    </row>
    <row r="5" spans="1:7" x14ac:dyDescent="0.45">
      <c r="B5" t="s">
        <v>7</v>
      </c>
      <c r="C5">
        <v>1</v>
      </c>
      <c r="D5" t="s">
        <v>8</v>
      </c>
      <c r="E5" t="s">
        <v>7</v>
      </c>
    </row>
    <row r="7" spans="1:7" x14ac:dyDescent="0.45">
      <c r="B7" s="4" t="s">
        <v>9</v>
      </c>
    </row>
    <row r="8" spans="1:7" x14ac:dyDescent="0.45">
      <c r="B8" t="s">
        <v>1</v>
      </c>
      <c r="C8" t="s">
        <v>2</v>
      </c>
      <c r="D8" t="s">
        <v>3</v>
      </c>
      <c r="E8" t="s">
        <v>5</v>
      </c>
      <c r="F8" t="s">
        <v>6</v>
      </c>
      <c r="G8" t="s">
        <v>10</v>
      </c>
    </row>
    <row r="9" spans="1:7" x14ac:dyDescent="0.45">
      <c r="B9" t="s">
        <v>11</v>
      </c>
      <c r="C9">
        <v>1</v>
      </c>
      <c r="D9" t="s">
        <v>8</v>
      </c>
    </row>
    <row r="10" spans="1:7" x14ac:dyDescent="0.45">
      <c r="B10" t="s">
        <v>12</v>
      </c>
      <c r="C10">
        <v>1</v>
      </c>
      <c r="D10" t="s">
        <v>8</v>
      </c>
      <c r="E10" t="s">
        <v>13</v>
      </c>
    </row>
    <row r="12" spans="1:7" s="3" customFormat="1" x14ac:dyDescent="0.45">
      <c r="B12" s="3" t="s">
        <v>7</v>
      </c>
      <c r="C12" s="3">
        <v>1</v>
      </c>
      <c r="D12" s="3" t="s">
        <v>8</v>
      </c>
    </row>
    <row r="13" spans="1:7" s="5" customFormat="1" x14ac:dyDescent="0.45"/>
    <row r="14" spans="1:7" x14ac:dyDescent="0.45">
      <c r="B14" t="s">
        <v>1</v>
      </c>
      <c r="C14" t="s">
        <v>2</v>
      </c>
      <c r="D14" t="s">
        <v>3</v>
      </c>
      <c r="E14" t="s">
        <v>5</v>
      </c>
      <c r="F14" t="s">
        <v>6</v>
      </c>
      <c r="G14" t="s">
        <v>4</v>
      </c>
    </row>
    <row r="15" spans="1:7" x14ac:dyDescent="0.45">
      <c r="B15" t="s">
        <v>15</v>
      </c>
      <c r="C15">
        <v>1</v>
      </c>
      <c r="D15" t="s">
        <v>8</v>
      </c>
      <c r="E15" t="s">
        <v>15</v>
      </c>
    </row>
    <row r="16" spans="1:7" x14ac:dyDescent="0.45">
      <c r="B16" t="s">
        <v>16</v>
      </c>
      <c r="C16">
        <v>6</v>
      </c>
      <c r="D16" t="s">
        <v>8</v>
      </c>
      <c r="E16" t="s">
        <v>16</v>
      </c>
    </row>
    <row r="17" spans="2:7" x14ac:dyDescent="0.45">
      <c r="B17" t="s">
        <v>17</v>
      </c>
      <c r="C17">
        <v>30</v>
      </c>
      <c r="D17" t="s">
        <v>18</v>
      </c>
      <c r="E17" t="s">
        <v>17</v>
      </c>
    </row>
    <row r="18" spans="2:7" x14ac:dyDescent="0.45">
      <c r="B18" t="s">
        <v>19</v>
      </c>
      <c r="C18">
        <v>43.9</v>
      </c>
      <c r="D18" t="s">
        <v>20</v>
      </c>
      <c r="E18" t="s">
        <v>21</v>
      </c>
    </row>
    <row r="19" spans="2:7" x14ac:dyDescent="0.45">
      <c r="B19" t="s">
        <v>22</v>
      </c>
      <c r="C19">
        <v>1</v>
      </c>
      <c r="D19" t="s">
        <v>8</v>
      </c>
      <c r="E19" t="s">
        <v>22</v>
      </c>
    </row>
    <row r="20" spans="2:7" x14ac:dyDescent="0.45">
      <c r="B20" t="s">
        <v>23</v>
      </c>
      <c r="C20">
        <v>1</v>
      </c>
      <c r="D20" t="s">
        <v>8</v>
      </c>
      <c r="E20" t="s">
        <v>24</v>
      </c>
    </row>
    <row r="21" spans="2:7" x14ac:dyDescent="0.45">
      <c r="B21" t="s">
        <v>25</v>
      </c>
      <c r="C21">
        <v>600</v>
      </c>
      <c r="D21" t="s">
        <v>18</v>
      </c>
      <c r="E21" t="s">
        <v>26</v>
      </c>
    </row>
    <row r="22" spans="2:7" x14ac:dyDescent="0.45">
      <c r="B22" t="s">
        <v>27</v>
      </c>
      <c r="C22">
        <v>4100</v>
      </c>
      <c r="D22" t="s">
        <v>18</v>
      </c>
      <c r="E22" t="s">
        <v>28</v>
      </c>
    </row>
    <row r="25" spans="2:7" s="3" customFormat="1" x14ac:dyDescent="0.45">
      <c r="B25" s="3" t="s">
        <v>15</v>
      </c>
      <c r="C25" s="3">
        <v>1</v>
      </c>
      <c r="D25" s="3" t="s">
        <v>8</v>
      </c>
    </row>
    <row r="27" spans="2:7" x14ac:dyDescent="0.45">
      <c r="B27" t="s">
        <v>1</v>
      </c>
      <c r="C27" t="s">
        <v>2</v>
      </c>
      <c r="D27" t="s">
        <v>3</v>
      </c>
      <c r="E27" t="s">
        <v>5</v>
      </c>
      <c r="F27" t="s">
        <v>6</v>
      </c>
      <c r="G27" t="s">
        <v>4</v>
      </c>
    </row>
    <row r="28" spans="2:7" x14ac:dyDescent="0.45">
      <c r="B28" t="s">
        <v>29</v>
      </c>
      <c r="C28">
        <v>514</v>
      </c>
      <c r="D28" t="s">
        <v>18</v>
      </c>
      <c r="E28" t="s">
        <v>29</v>
      </c>
    </row>
    <row r="29" spans="2:7" x14ac:dyDescent="0.45">
      <c r="B29" t="s">
        <v>30</v>
      </c>
      <c r="C29">
        <v>144</v>
      </c>
      <c r="D29" t="s">
        <v>8</v>
      </c>
      <c r="E29" t="s">
        <v>31</v>
      </c>
    </row>
    <row r="30" spans="2:7" x14ac:dyDescent="0.45">
      <c r="B30" t="s">
        <v>32</v>
      </c>
      <c r="C30">
        <v>0.24667</v>
      </c>
      <c r="D30" t="s">
        <v>33</v>
      </c>
      <c r="E30" t="s">
        <v>34</v>
      </c>
    </row>
    <row r="31" spans="2:7" x14ac:dyDescent="0.45">
      <c r="B31" t="s">
        <v>35</v>
      </c>
      <c r="C31">
        <v>1.97336</v>
      </c>
      <c r="D31" t="s">
        <v>33</v>
      </c>
      <c r="E31" t="s">
        <v>36</v>
      </c>
    </row>
    <row r="32" spans="2:7" x14ac:dyDescent="0.45">
      <c r="B32" t="s">
        <v>37</v>
      </c>
      <c r="C32">
        <v>0.24667</v>
      </c>
      <c r="D32" t="s">
        <v>33</v>
      </c>
      <c r="E32" t="s">
        <v>38</v>
      </c>
    </row>
    <row r="34" spans="2:7" s="1" customFormat="1" x14ac:dyDescent="0.45">
      <c r="B34" s="3" t="s">
        <v>29</v>
      </c>
      <c r="C34" s="3">
        <v>1</v>
      </c>
      <c r="D34" s="3" t="s">
        <v>18</v>
      </c>
    </row>
    <row r="36" spans="2:7" x14ac:dyDescent="0.45">
      <c r="B36" t="s">
        <v>1</v>
      </c>
      <c r="C36" t="s">
        <v>2</v>
      </c>
      <c r="D36" t="s">
        <v>3</v>
      </c>
      <c r="E36" t="s">
        <v>5</v>
      </c>
      <c r="F36" t="s">
        <v>6</v>
      </c>
      <c r="G36" t="s">
        <v>4</v>
      </c>
    </row>
    <row r="37" spans="2:7" x14ac:dyDescent="0.45">
      <c r="B37" t="s">
        <v>39</v>
      </c>
      <c r="C37">
        <v>0.27</v>
      </c>
      <c r="D37" t="s">
        <v>18</v>
      </c>
      <c r="E37" t="s">
        <v>40</v>
      </c>
    </row>
    <row r="38" spans="2:7" x14ac:dyDescent="0.45">
      <c r="B38" t="s">
        <v>41</v>
      </c>
      <c r="C38">
        <v>0.73</v>
      </c>
      <c r="D38" t="s">
        <v>18</v>
      </c>
      <c r="E38" t="s">
        <v>42</v>
      </c>
    </row>
    <row r="40" spans="2:7" s="3" customFormat="1" x14ac:dyDescent="0.45">
      <c r="B40" s="3" t="s">
        <v>39</v>
      </c>
      <c r="C40" s="3">
        <v>1</v>
      </c>
      <c r="D40" s="3" t="s">
        <v>18</v>
      </c>
    </row>
    <row r="42" spans="2:7" x14ac:dyDescent="0.45">
      <c r="B42" t="s">
        <v>1</v>
      </c>
      <c r="C42" t="s">
        <v>2</v>
      </c>
      <c r="D42" t="s">
        <v>3</v>
      </c>
      <c r="E42" t="s">
        <v>5</v>
      </c>
      <c r="F42" t="s">
        <v>6</v>
      </c>
      <c r="G42" t="s">
        <v>4</v>
      </c>
    </row>
    <row r="43" spans="2:7" x14ac:dyDescent="0.45">
      <c r="B43" t="s">
        <v>43</v>
      </c>
      <c r="C43">
        <v>0.1158</v>
      </c>
      <c r="D43" t="s">
        <v>18</v>
      </c>
      <c r="E43" t="s">
        <v>44</v>
      </c>
    </row>
    <row r="44" spans="2:7" x14ac:dyDescent="0.45">
      <c r="B44" t="s">
        <v>45</v>
      </c>
      <c r="C44">
        <v>9.7900000000000001E-2</v>
      </c>
      <c r="D44" t="s">
        <v>18</v>
      </c>
      <c r="E44" t="s">
        <v>46</v>
      </c>
    </row>
    <row r="45" spans="2:7" x14ac:dyDescent="0.45">
      <c r="B45" t="s">
        <v>47</v>
      </c>
      <c r="C45">
        <v>1.2500000000000001E-2</v>
      </c>
      <c r="D45" t="s">
        <v>18</v>
      </c>
      <c r="E45" t="s">
        <v>48</v>
      </c>
    </row>
    <row r="46" spans="2:7" x14ac:dyDescent="0.45">
      <c r="B46" t="s">
        <v>49</v>
      </c>
      <c r="C46">
        <v>0.13919999999999999</v>
      </c>
      <c r="D46" t="s">
        <v>18</v>
      </c>
      <c r="E46" t="s">
        <v>50</v>
      </c>
    </row>
    <row r="47" spans="2:7" x14ac:dyDescent="0.45">
      <c r="B47" t="s">
        <v>51</v>
      </c>
      <c r="C47">
        <v>5.5199999999999999E-2</v>
      </c>
      <c r="D47" t="s">
        <v>18</v>
      </c>
      <c r="E47" t="s">
        <v>52</v>
      </c>
    </row>
    <row r="48" spans="2:7" x14ac:dyDescent="0.45">
      <c r="B48" t="s">
        <v>53</v>
      </c>
      <c r="C48">
        <v>0.56540000000000001</v>
      </c>
      <c r="D48" t="s">
        <v>18</v>
      </c>
      <c r="E48" t="s">
        <v>54</v>
      </c>
    </row>
    <row r="49" spans="2:7" x14ac:dyDescent="0.45">
      <c r="B49" t="s">
        <v>55</v>
      </c>
      <c r="C49">
        <v>9.7900000000000001E-2</v>
      </c>
      <c r="D49" t="s">
        <v>18</v>
      </c>
      <c r="E49" t="s">
        <v>56</v>
      </c>
    </row>
    <row r="50" spans="2:7" x14ac:dyDescent="0.45">
      <c r="B50" t="s">
        <v>57</v>
      </c>
      <c r="C50">
        <v>0.13919999999999999</v>
      </c>
      <c r="D50" t="s">
        <v>18</v>
      </c>
      <c r="E50" t="s">
        <v>58</v>
      </c>
    </row>
    <row r="51" spans="2:7" x14ac:dyDescent="0.45">
      <c r="B51" t="s">
        <v>59</v>
      </c>
      <c r="C51">
        <v>0.1298</v>
      </c>
      <c r="D51" t="s">
        <v>18</v>
      </c>
      <c r="E51" t="s">
        <v>60</v>
      </c>
    </row>
    <row r="52" spans="2:7" x14ac:dyDescent="0.45">
      <c r="B52" t="s">
        <v>61</v>
      </c>
      <c r="C52">
        <v>9.7000000000000003E-3</v>
      </c>
      <c r="D52" t="s">
        <v>18</v>
      </c>
      <c r="E52" t="s">
        <v>62</v>
      </c>
    </row>
    <row r="53" spans="2:7" x14ac:dyDescent="0.45">
      <c r="B53" t="s">
        <v>63</v>
      </c>
      <c r="C53">
        <v>6.5600000000000006E-2</v>
      </c>
      <c r="D53" t="s">
        <v>18</v>
      </c>
      <c r="E53" t="s">
        <v>64</v>
      </c>
    </row>
    <row r="54" spans="2:7" x14ac:dyDescent="0.45">
      <c r="B54" t="s">
        <v>65</v>
      </c>
      <c r="C54">
        <v>6.6199999999999995E-2</v>
      </c>
      <c r="D54" t="s">
        <v>18</v>
      </c>
      <c r="E54" t="s">
        <v>66</v>
      </c>
    </row>
    <row r="55" spans="2:7" x14ac:dyDescent="0.45">
      <c r="B55" t="s">
        <v>67</v>
      </c>
      <c r="C55">
        <v>4.0599999999999997E-2</v>
      </c>
      <c r="D55" t="s">
        <v>18</v>
      </c>
      <c r="E55" t="s">
        <v>68</v>
      </c>
    </row>
    <row r="56" spans="2:7" x14ac:dyDescent="0.45">
      <c r="B56" t="s">
        <v>69</v>
      </c>
      <c r="C56">
        <v>0.1668</v>
      </c>
      <c r="D56" t="s">
        <v>18</v>
      </c>
      <c r="E56" t="s">
        <v>70</v>
      </c>
    </row>
    <row r="57" spans="2:7" x14ac:dyDescent="0.45">
      <c r="B57" t="s">
        <v>71</v>
      </c>
      <c r="C57">
        <v>5.0099999999999999E-2</v>
      </c>
      <c r="D57" t="s">
        <v>18</v>
      </c>
      <c r="E57" t="s">
        <v>72</v>
      </c>
    </row>
    <row r="58" spans="2:7" x14ac:dyDescent="0.45">
      <c r="B58" t="s">
        <v>73</v>
      </c>
      <c r="C58">
        <v>0.1298</v>
      </c>
      <c r="D58" t="s">
        <v>18</v>
      </c>
      <c r="E58" t="s">
        <v>74</v>
      </c>
    </row>
    <row r="59" spans="2:7" x14ac:dyDescent="0.45">
      <c r="B59" t="s">
        <v>75</v>
      </c>
      <c r="C59">
        <v>5.0500000000000003E-2</v>
      </c>
      <c r="D59" t="s">
        <v>18</v>
      </c>
      <c r="E59" t="s">
        <v>76</v>
      </c>
    </row>
    <row r="61" spans="2:7" s="3" customFormat="1" x14ac:dyDescent="0.45">
      <c r="B61" s="3" t="s">
        <v>41</v>
      </c>
      <c r="C61" s="3">
        <v>1</v>
      </c>
      <c r="D61" s="3" t="s">
        <v>18</v>
      </c>
    </row>
    <row r="63" spans="2:7" x14ac:dyDescent="0.45">
      <c r="B63" t="s">
        <v>1</v>
      </c>
      <c r="C63" t="s">
        <v>2</v>
      </c>
      <c r="D63" t="s">
        <v>3</v>
      </c>
      <c r="E63" t="s">
        <v>5</v>
      </c>
      <c r="F63" t="s">
        <v>6</v>
      </c>
      <c r="G63" t="s">
        <v>4</v>
      </c>
    </row>
    <row r="64" spans="2:7" x14ac:dyDescent="0.45">
      <c r="B64" t="s">
        <v>45</v>
      </c>
      <c r="C64">
        <v>6.4799999999999996E-2</v>
      </c>
      <c r="D64" t="s">
        <v>18</v>
      </c>
      <c r="E64" t="s">
        <v>46</v>
      </c>
    </row>
    <row r="65" spans="2:5" x14ac:dyDescent="0.45">
      <c r="B65" t="s">
        <v>47</v>
      </c>
      <c r="C65">
        <v>2.5899999999999999E-2</v>
      </c>
      <c r="D65" t="s">
        <v>18</v>
      </c>
      <c r="E65" t="s">
        <v>48</v>
      </c>
    </row>
    <row r="66" spans="2:5" x14ac:dyDescent="0.45">
      <c r="B66" t="s">
        <v>77</v>
      </c>
      <c r="C66">
        <v>5.2299999999999999E-2</v>
      </c>
      <c r="D66" t="s">
        <v>18</v>
      </c>
      <c r="E66" t="s">
        <v>78</v>
      </c>
    </row>
    <row r="67" spans="2:5" x14ac:dyDescent="0.45">
      <c r="B67" t="s">
        <v>49</v>
      </c>
      <c r="C67">
        <v>0.20599999999999999</v>
      </c>
      <c r="D67" t="s">
        <v>18</v>
      </c>
      <c r="E67" t="s">
        <v>50</v>
      </c>
    </row>
    <row r="68" spans="2:5" x14ac:dyDescent="0.45">
      <c r="B68" t="s">
        <v>51</v>
      </c>
      <c r="C68">
        <v>3.0099999999999998E-2</v>
      </c>
      <c r="D68" t="s">
        <v>18</v>
      </c>
      <c r="E68" t="s">
        <v>52</v>
      </c>
    </row>
    <row r="69" spans="2:5" x14ac:dyDescent="0.45">
      <c r="B69" t="s">
        <v>79</v>
      </c>
      <c r="C69">
        <v>8.2900000000000001E-2</v>
      </c>
      <c r="D69" t="s">
        <v>18</v>
      </c>
      <c r="E69" t="s">
        <v>80</v>
      </c>
    </row>
    <row r="70" spans="2:5" x14ac:dyDescent="0.45">
      <c r="B70" t="s">
        <v>53</v>
      </c>
      <c r="C70">
        <v>6.4500000000000002E-2</v>
      </c>
      <c r="D70" t="s">
        <v>18</v>
      </c>
      <c r="E70" t="s">
        <v>81</v>
      </c>
    </row>
    <row r="71" spans="2:5" x14ac:dyDescent="0.45">
      <c r="B71" t="s">
        <v>55</v>
      </c>
      <c r="C71">
        <v>6.4799999999999996E-2</v>
      </c>
      <c r="D71" t="s">
        <v>18</v>
      </c>
      <c r="E71" t="s">
        <v>56</v>
      </c>
    </row>
    <row r="72" spans="2:5" x14ac:dyDescent="0.45">
      <c r="B72" t="s">
        <v>57</v>
      </c>
      <c r="C72">
        <v>0.20599999999999999</v>
      </c>
      <c r="D72" t="s">
        <v>18</v>
      </c>
      <c r="E72" t="s">
        <v>58</v>
      </c>
    </row>
    <row r="73" spans="2:5" x14ac:dyDescent="0.45">
      <c r="B73" t="s">
        <v>82</v>
      </c>
      <c r="C73">
        <v>5.2299999999999999E-2</v>
      </c>
      <c r="D73" t="s">
        <v>18</v>
      </c>
      <c r="E73" t="s">
        <v>83</v>
      </c>
    </row>
    <row r="74" spans="2:5" x14ac:dyDescent="0.45">
      <c r="B74" t="s">
        <v>59</v>
      </c>
      <c r="C74">
        <v>0.47360000000000002</v>
      </c>
      <c r="D74" t="s">
        <v>18</v>
      </c>
      <c r="E74" t="s">
        <v>60</v>
      </c>
    </row>
    <row r="75" spans="2:5" x14ac:dyDescent="0.45">
      <c r="B75" t="s">
        <v>61</v>
      </c>
      <c r="C75">
        <v>1.01E-2</v>
      </c>
      <c r="D75" t="s">
        <v>18</v>
      </c>
      <c r="E75" t="s">
        <v>62</v>
      </c>
    </row>
    <row r="76" spans="2:5" x14ac:dyDescent="0.45">
      <c r="B76" t="s">
        <v>67</v>
      </c>
      <c r="C76">
        <v>1.8800000000000001E-2</v>
      </c>
      <c r="D76" t="s">
        <v>18</v>
      </c>
      <c r="E76" t="s">
        <v>68</v>
      </c>
    </row>
    <row r="77" spans="2:5" x14ac:dyDescent="0.45">
      <c r="B77" t="s">
        <v>73</v>
      </c>
      <c r="C77">
        <v>0.47360000000000002</v>
      </c>
      <c r="D77" t="s">
        <v>18</v>
      </c>
      <c r="E77" t="s">
        <v>74</v>
      </c>
    </row>
    <row r="78" spans="2:5" x14ac:dyDescent="0.45">
      <c r="B78" t="s">
        <v>75</v>
      </c>
      <c r="C78">
        <v>1.47E-2</v>
      </c>
      <c r="D78" t="s">
        <v>18</v>
      </c>
      <c r="E78" t="s">
        <v>76</v>
      </c>
    </row>
    <row r="79" spans="2:5" x14ac:dyDescent="0.45">
      <c r="B79" t="s">
        <v>84</v>
      </c>
      <c r="C79">
        <v>2.1000000000000001E-2</v>
      </c>
      <c r="D79" t="s">
        <v>18</v>
      </c>
      <c r="E79" t="s">
        <v>85</v>
      </c>
    </row>
    <row r="82" spans="2:7" x14ac:dyDescent="0.45">
      <c r="B82" t="s">
        <v>1</v>
      </c>
      <c r="C82" t="s">
        <v>2</v>
      </c>
      <c r="D82" t="s">
        <v>3</v>
      </c>
      <c r="E82" t="s">
        <v>5</v>
      </c>
      <c r="F82" t="s">
        <v>6</v>
      </c>
      <c r="G82" t="s">
        <v>10</v>
      </c>
    </row>
    <row r="83" spans="2:7" x14ac:dyDescent="0.45">
      <c r="B83" t="s">
        <v>41</v>
      </c>
      <c r="C83">
        <v>1</v>
      </c>
      <c r="D83" t="s">
        <v>18</v>
      </c>
    </row>
    <row r="86" spans="2:7" s="1" customFormat="1" x14ac:dyDescent="0.45">
      <c r="B86" s="3" t="s">
        <v>30</v>
      </c>
      <c r="C86" s="3">
        <v>1</v>
      </c>
      <c r="D86" s="3" t="s">
        <v>8</v>
      </c>
    </row>
    <row r="88" spans="2:7" x14ac:dyDescent="0.45">
      <c r="B88" t="s">
        <v>1</v>
      </c>
      <c r="C88" t="s">
        <v>2</v>
      </c>
      <c r="D88" t="s">
        <v>3</v>
      </c>
      <c r="E88" t="s">
        <v>5</v>
      </c>
      <c r="F88" t="s">
        <v>6</v>
      </c>
      <c r="G88" t="s">
        <v>4</v>
      </c>
    </row>
    <row r="89" spans="2:7" x14ac:dyDescent="0.45">
      <c r="B89" t="s">
        <v>86</v>
      </c>
      <c r="C89">
        <v>1.64</v>
      </c>
      <c r="D89" t="s">
        <v>18</v>
      </c>
      <c r="E89" t="s">
        <v>87</v>
      </c>
      <c r="F89" t="s">
        <v>88</v>
      </c>
    </row>
    <row r="90" spans="2:7" x14ac:dyDescent="0.45">
      <c r="B90" t="s">
        <v>89</v>
      </c>
      <c r="C90">
        <f>2*0.065</f>
        <v>0.13</v>
      </c>
      <c r="D90" t="s">
        <v>18</v>
      </c>
      <c r="E90" t="s">
        <v>90</v>
      </c>
    </row>
    <row r="91" spans="2:7" x14ac:dyDescent="0.45">
      <c r="B91" t="s">
        <v>55</v>
      </c>
      <c r="C91">
        <v>1.64</v>
      </c>
      <c r="D91" t="s">
        <v>18</v>
      </c>
      <c r="E91" t="s">
        <v>91</v>
      </c>
    </row>
    <row r="94" spans="2:7" s="1" customFormat="1" x14ac:dyDescent="0.45">
      <c r="B94" s="3" t="s">
        <v>16</v>
      </c>
      <c r="C94" s="3">
        <v>1</v>
      </c>
      <c r="D94" s="3" t="s">
        <v>8</v>
      </c>
    </row>
    <row r="96" spans="2:7" x14ac:dyDescent="0.45">
      <c r="B96" t="s">
        <v>1</v>
      </c>
      <c r="C96" t="s">
        <v>2</v>
      </c>
      <c r="D96" t="s">
        <v>3</v>
      </c>
      <c r="E96" t="s">
        <v>5</v>
      </c>
      <c r="F96" t="s">
        <v>6</v>
      </c>
      <c r="G96" t="s">
        <v>4</v>
      </c>
    </row>
    <row r="97" spans="2:7" x14ac:dyDescent="0.45">
      <c r="B97" t="s">
        <v>92</v>
      </c>
      <c r="C97">
        <v>24</v>
      </c>
      <c r="D97" t="s">
        <v>8</v>
      </c>
      <c r="E97" t="s">
        <v>93</v>
      </c>
    </row>
    <row r="98" spans="2:7" x14ac:dyDescent="0.45">
      <c r="B98" t="s">
        <v>94</v>
      </c>
      <c r="C98">
        <v>20.515499999999999</v>
      </c>
      <c r="D98" t="s">
        <v>18</v>
      </c>
      <c r="E98" t="s">
        <v>95</v>
      </c>
    </row>
    <row r="99" spans="2:7" x14ac:dyDescent="0.45">
      <c r="B99" t="s">
        <v>96</v>
      </c>
      <c r="C99">
        <v>15.5</v>
      </c>
      <c r="D99" t="s">
        <v>18</v>
      </c>
      <c r="E99" t="s">
        <v>97</v>
      </c>
    </row>
    <row r="100" spans="2:7" x14ac:dyDescent="0.45">
      <c r="B100" t="s">
        <v>98</v>
      </c>
      <c r="C100">
        <v>494.7</v>
      </c>
      <c r="D100" t="s">
        <v>18</v>
      </c>
      <c r="E100" t="s">
        <v>98</v>
      </c>
    </row>
    <row r="101" spans="2:7" x14ac:dyDescent="0.45">
      <c r="B101" t="s">
        <v>99</v>
      </c>
      <c r="C101">
        <v>9.6199999999999994E-2</v>
      </c>
      <c r="D101" t="s">
        <v>33</v>
      </c>
      <c r="E101" t="s">
        <v>100</v>
      </c>
    </row>
    <row r="102" spans="2:7" x14ac:dyDescent="0.45">
      <c r="B102" t="s">
        <v>37</v>
      </c>
      <c r="C102">
        <v>0.57999999999999996</v>
      </c>
      <c r="D102" t="s">
        <v>33</v>
      </c>
      <c r="E102" t="s">
        <v>101</v>
      </c>
    </row>
    <row r="104" spans="2:7" s="1" customFormat="1" x14ac:dyDescent="0.45">
      <c r="B104" s="3" t="s">
        <v>92</v>
      </c>
      <c r="C104" s="3">
        <v>1</v>
      </c>
      <c r="D104" s="3" t="s">
        <v>8</v>
      </c>
      <c r="F104" s="6" t="s">
        <v>211</v>
      </c>
    </row>
    <row r="106" spans="2:7" x14ac:dyDescent="0.45">
      <c r="B106" t="s">
        <v>1</v>
      </c>
      <c r="C106" t="s">
        <v>2</v>
      </c>
      <c r="D106" t="s">
        <v>3</v>
      </c>
      <c r="E106" t="s">
        <v>5</v>
      </c>
      <c r="F106" t="s">
        <v>6</v>
      </c>
      <c r="G106" t="s">
        <v>4</v>
      </c>
    </row>
    <row r="107" spans="2:7" x14ac:dyDescent="0.45">
      <c r="B107" t="s">
        <v>102</v>
      </c>
      <c r="C107" t="s">
        <v>103</v>
      </c>
      <c r="D107" t="s">
        <v>18</v>
      </c>
      <c r="E107" t="s">
        <v>104</v>
      </c>
      <c r="F107" t="s">
        <v>105</v>
      </c>
    </row>
    <row r="108" spans="2:7" x14ac:dyDescent="0.45">
      <c r="B108" t="s">
        <v>106</v>
      </c>
      <c r="C108">
        <v>0.95479999999999998</v>
      </c>
      <c r="D108" t="s">
        <v>18</v>
      </c>
      <c r="E108" t="s">
        <v>106</v>
      </c>
    </row>
    <row r="109" spans="2:7" x14ac:dyDescent="0.45">
      <c r="B109" t="s">
        <v>107</v>
      </c>
      <c r="C109">
        <v>2.0289000000000001</v>
      </c>
      <c r="D109" t="s">
        <v>18</v>
      </c>
      <c r="E109" t="s">
        <v>107</v>
      </c>
    </row>
    <row r="110" spans="2:7" x14ac:dyDescent="0.45">
      <c r="B110" t="s">
        <v>108</v>
      </c>
      <c r="C110">
        <v>0.29239999999999999</v>
      </c>
      <c r="D110" t="s">
        <v>18</v>
      </c>
      <c r="E110" t="s">
        <v>108</v>
      </c>
    </row>
    <row r="111" spans="2:7" x14ac:dyDescent="0.45">
      <c r="B111" t="s">
        <v>53</v>
      </c>
      <c r="C111">
        <v>0.84909999999999997</v>
      </c>
      <c r="D111" t="s">
        <v>18</v>
      </c>
      <c r="E111" t="s">
        <v>54</v>
      </c>
    </row>
    <row r="112" spans="2:7" x14ac:dyDescent="0.45">
      <c r="B112" t="s">
        <v>109</v>
      </c>
      <c r="C112" t="s">
        <v>110</v>
      </c>
      <c r="D112" t="s">
        <v>18</v>
      </c>
      <c r="E112" t="s">
        <v>111</v>
      </c>
      <c r="F112" t="s">
        <v>112</v>
      </c>
    </row>
    <row r="113" spans="2:7" x14ac:dyDescent="0.45">
      <c r="B113" t="s">
        <v>113</v>
      </c>
      <c r="C113" s="2">
        <v>4.5800000000000002E-10</v>
      </c>
      <c r="D113" t="s">
        <v>8</v>
      </c>
      <c r="E113" t="s">
        <v>114</v>
      </c>
    </row>
    <row r="114" spans="2:7" x14ac:dyDescent="0.45">
      <c r="B114" t="s">
        <v>59</v>
      </c>
      <c r="C114">
        <v>8.6847999999999992</v>
      </c>
      <c r="D114" t="s">
        <v>18</v>
      </c>
      <c r="E114" t="s">
        <v>115</v>
      </c>
    </row>
    <row r="115" spans="2:7" x14ac:dyDescent="0.45">
      <c r="B115" t="s">
        <v>116</v>
      </c>
      <c r="C115" t="s">
        <v>117</v>
      </c>
      <c r="D115" t="s">
        <v>18</v>
      </c>
      <c r="E115" t="s">
        <v>118</v>
      </c>
      <c r="F115" t="s">
        <v>119</v>
      </c>
    </row>
    <row r="116" spans="2:7" x14ac:dyDescent="0.45">
      <c r="B116" t="s">
        <v>120</v>
      </c>
      <c r="C116" t="s">
        <v>121</v>
      </c>
      <c r="D116" t="s">
        <v>18</v>
      </c>
      <c r="E116" t="s">
        <v>122</v>
      </c>
      <c r="F116" t="s">
        <v>123</v>
      </c>
    </row>
    <row r="117" spans="2:7" x14ac:dyDescent="0.45">
      <c r="B117" t="s">
        <v>67</v>
      </c>
      <c r="C117">
        <v>0.84909999999999997</v>
      </c>
      <c r="D117" t="s">
        <v>18</v>
      </c>
      <c r="E117" t="s">
        <v>124</v>
      </c>
    </row>
    <row r="118" spans="2:7" x14ac:dyDescent="0.45">
      <c r="B118" t="s">
        <v>125</v>
      </c>
      <c r="C118">
        <v>0.19650000000000001</v>
      </c>
      <c r="D118" t="s">
        <v>18</v>
      </c>
      <c r="E118" t="s">
        <v>126</v>
      </c>
    </row>
    <row r="119" spans="2:7" x14ac:dyDescent="0.45">
      <c r="B119" t="s">
        <v>127</v>
      </c>
      <c r="C119">
        <v>0</v>
      </c>
      <c r="D119" t="s">
        <v>18</v>
      </c>
      <c r="E119" t="s">
        <v>128</v>
      </c>
    </row>
    <row r="120" spans="2:7" x14ac:dyDescent="0.45">
      <c r="B120" t="s">
        <v>73</v>
      </c>
      <c r="C120">
        <v>8.6847999999999992</v>
      </c>
      <c r="D120" t="s">
        <v>18</v>
      </c>
      <c r="E120" t="s">
        <v>74</v>
      </c>
    </row>
    <row r="121" spans="2:7" x14ac:dyDescent="0.45">
      <c r="B121" t="s">
        <v>32</v>
      </c>
      <c r="C121">
        <v>1.2157</v>
      </c>
      <c r="D121" t="s">
        <v>33</v>
      </c>
      <c r="E121" t="s">
        <v>129</v>
      </c>
    </row>
    <row r="122" spans="2:7" x14ac:dyDescent="0.45">
      <c r="B122" t="s">
        <v>37</v>
      </c>
      <c r="C122">
        <v>7.2944000000000004</v>
      </c>
      <c r="D122" t="s">
        <v>33</v>
      </c>
      <c r="E122" t="s">
        <v>101</v>
      </c>
    </row>
    <row r="124" spans="2:7" s="3" customFormat="1" x14ac:dyDescent="0.45">
      <c r="B124" s="3" t="s">
        <v>98</v>
      </c>
      <c r="C124" s="3">
        <v>1</v>
      </c>
      <c r="D124" s="3" t="s">
        <v>18</v>
      </c>
    </row>
    <row r="126" spans="2:7" x14ac:dyDescent="0.45">
      <c r="B126" t="s">
        <v>1</v>
      </c>
      <c r="C126" t="s">
        <v>2</v>
      </c>
      <c r="D126" t="s">
        <v>3</v>
      </c>
      <c r="E126" t="s">
        <v>5</v>
      </c>
      <c r="F126" t="s">
        <v>6</v>
      </c>
      <c r="G126" t="s">
        <v>4</v>
      </c>
    </row>
    <row r="127" spans="2:7" x14ac:dyDescent="0.45">
      <c r="B127" t="s">
        <v>113</v>
      </c>
      <c r="C127" s="2">
        <v>4.5800000000000002E-10</v>
      </c>
      <c r="D127" t="s">
        <v>8</v>
      </c>
      <c r="E127" t="s">
        <v>114</v>
      </c>
    </row>
    <row r="128" spans="2:7" x14ac:dyDescent="0.45">
      <c r="B128" t="s">
        <v>59</v>
      </c>
      <c r="C128">
        <v>1</v>
      </c>
      <c r="D128" t="s">
        <v>18</v>
      </c>
      <c r="E128" t="s">
        <v>115</v>
      </c>
    </row>
    <row r="129" spans="2:7" x14ac:dyDescent="0.45">
      <c r="B129" t="s">
        <v>136</v>
      </c>
      <c r="C129">
        <v>5.5E-2</v>
      </c>
      <c r="D129" t="s">
        <v>137</v>
      </c>
      <c r="E129" t="s">
        <v>138</v>
      </c>
    </row>
    <row r="130" spans="2:7" x14ac:dyDescent="0.45">
      <c r="B130" t="s">
        <v>73</v>
      </c>
      <c r="C130">
        <v>1</v>
      </c>
      <c r="D130" t="s">
        <v>18</v>
      </c>
      <c r="E130" t="s">
        <v>74</v>
      </c>
    </row>
    <row r="131" spans="2:7" x14ac:dyDescent="0.45">
      <c r="B131" t="s">
        <v>32</v>
      </c>
      <c r="C131">
        <v>0.10053075</v>
      </c>
      <c r="D131" t="s">
        <v>33</v>
      </c>
      <c r="E131" t="s">
        <v>129</v>
      </c>
    </row>
    <row r="132" spans="2:7" x14ac:dyDescent="0.45">
      <c r="B132" t="s">
        <v>37</v>
      </c>
      <c r="C132">
        <v>0.60318450000000001</v>
      </c>
      <c r="D132" t="s">
        <v>33</v>
      </c>
      <c r="E132" t="s">
        <v>101</v>
      </c>
    </row>
    <row r="134" spans="2:7" s="1" customFormat="1" x14ac:dyDescent="0.45">
      <c r="B134" s="3" t="s">
        <v>22</v>
      </c>
      <c r="C134" s="3">
        <v>1</v>
      </c>
      <c r="D134" s="3" t="s">
        <v>8</v>
      </c>
    </row>
    <row r="136" spans="2:7" x14ac:dyDescent="0.45">
      <c r="B136" t="s">
        <v>1</v>
      </c>
      <c r="C136" t="s">
        <v>2</v>
      </c>
      <c r="D136" t="s">
        <v>3</v>
      </c>
      <c r="E136" t="s">
        <v>5</v>
      </c>
      <c r="F136" t="s">
        <v>6</v>
      </c>
      <c r="G136" t="s">
        <v>4</v>
      </c>
    </row>
    <row r="137" spans="2:7" x14ac:dyDescent="0.45">
      <c r="B137" t="s">
        <v>139</v>
      </c>
      <c r="C137">
        <v>2</v>
      </c>
      <c r="D137" t="s">
        <v>8</v>
      </c>
      <c r="E137" t="s">
        <v>139</v>
      </c>
      <c r="F137" t="s">
        <v>140</v>
      </c>
    </row>
    <row r="138" spans="2:7" x14ac:dyDescent="0.45">
      <c r="B138" t="s">
        <v>141</v>
      </c>
      <c r="C138">
        <v>664.66</v>
      </c>
      <c r="D138" t="s">
        <v>18</v>
      </c>
      <c r="E138" t="s">
        <v>142</v>
      </c>
    </row>
    <row r="139" spans="2:7" x14ac:dyDescent="0.45">
      <c r="B139" t="s">
        <v>143</v>
      </c>
      <c r="C139">
        <v>1</v>
      </c>
      <c r="D139" t="s">
        <v>8</v>
      </c>
      <c r="E139" t="s">
        <v>144</v>
      </c>
    </row>
    <row r="140" spans="2:7" x14ac:dyDescent="0.45">
      <c r="B140" t="s">
        <v>145</v>
      </c>
      <c r="C140">
        <v>0.76</v>
      </c>
      <c r="D140" t="s">
        <v>146</v>
      </c>
      <c r="E140" t="s">
        <v>147</v>
      </c>
    </row>
    <row r="141" spans="2:7" x14ac:dyDescent="0.45">
      <c r="B141" t="s">
        <v>148</v>
      </c>
      <c r="C141">
        <v>0.14000000000000001</v>
      </c>
      <c r="D141" t="s">
        <v>146</v>
      </c>
      <c r="E141" t="s">
        <v>149</v>
      </c>
    </row>
    <row r="142" spans="2:7" x14ac:dyDescent="0.45">
      <c r="B142" t="s">
        <v>150</v>
      </c>
      <c r="C142">
        <v>2.5</v>
      </c>
      <c r="D142" t="s">
        <v>18</v>
      </c>
      <c r="E142" t="s">
        <v>151</v>
      </c>
    </row>
    <row r="143" spans="2:7" x14ac:dyDescent="0.45">
      <c r="B143" t="s">
        <v>152</v>
      </c>
      <c r="C143">
        <v>5</v>
      </c>
      <c r="D143" t="s">
        <v>18</v>
      </c>
      <c r="E143" t="s">
        <v>153</v>
      </c>
    </row>
    <row r="144" spans="2:7" x14ac:dyDescent="0.45">
      <c r="B144" t="s">
        <v>32</v>
      </c>
      <c r="C144">
        <f>1*2.3</f>
        <v>2.2999999999999998</v>
      </c>
      <c r="D144" t="s">
        <v>33</v>
      </c>
      <c r="E144" t="s">
        <v>34</v>
      </c>
    </row>
    <row r="145" spans="2:7" x14ac:dyDescent="0.45">
      <c r="B145" t="s">
        <v>35</v>
      </c>
      <c r="C145">
        <f>8*2.3</f>
        <v>18.399999999999999</v>
      </c>
      <c r="D145" t="s">
        <v>33</v>
      </c>
      <c r="E145" t="s">
        <v>36</v>
      </c>
    </row>
    <row r="146" spans="2:7" x14ac:dyDescent="0.45">
      <c r="B146" t="s">
        <v>37</v>
      </c>
      <c r="C146">
        <f>1*2.3</f>
        <v>2.2999999999999998</v>
      </c>
      <c r="D146" t="s">
        <v>33</v>
      </c>
      <c r="E146" t="s">
        <v>38</v>
      </c>
    </row>
    <row r="147" spans="2:7" x14ac:dyDescent="0.45">
      <c r="B147" t="s">
        <v>154</v>
      </c>
      <c r="C147">
        <v>0.19</v>
      </c>
      <c r="D147" t="s">
        <v>146</v>
      </c>
      <c r="E147" t="s">
        <v>155</v>
      </c>
    </row>
    <row r="148" spans="2:7" x14ac:dyDescent="0.45">
      <c r="B148" t="s">
        <v>156</v>
      </c>
      <c r="C148">
        <v>3.18</v>
      </c>
      <c r="D148" t="s">
        <v>137</v>
      </c>
      <c r="E148" t="s">
        <v>157</v>
      </c>
    </row>
    <row r="150" spans="2:7" s="1" customFormat="1" x14ac:dyDescent="0.45">
      <c r="B150" s="3" t="s">
        <v>139</v>
      </c>
      <c r="C150" s="3">
        <v>1</v>
      </c>
      <c r="D150" s="3" t="s">
        <v>8</v>
      </c>
    </row>
    <row r="152" spans="2:7" x14ac:dyDescent="0.45">
      <c r="B152" t="s">
        <v>1</v>
      </c>
      <c r="C152" t="s">
        <v>2</v>
      </c>
      <c r="D152" t="s">
        <v>3</v>
      </c>
      <c r="E152" t="s">
        <v>5</v>
      </c>
      <c r="F152" t="s">
        <v>6</v>
      </c>
      <c r="G152" t="s">
        <v>4</v>
      </c>
    </row>
    <row r="153" spans="2:7" x14ac:dyDescent="0.45">
      <c r="B153" t="s">
        <v>158</v>
      </c>
      <c r="C153">
        <v>0.9</v>
      </c>
      <c r="D153" t="s">
        <v>18</v>
      </c>
      <c r="E153" t="s">
        <v>159</v>
      </c>
    </row>
    <row r="154" spans="2:7" x14ac:dyDescent="0.45">
      <c r="B154" t="s">
        <v>160</v>
      </c>
      <c r="C154">
        <v>1.2</v>
      </c>
      <c r="D154" t="s">
        <v>18</v>
      </c>
      <c r="E154" t="s">
        <v>161</v>
      </c>
    </row>
    <row r="155" spans="2:7" x14ac:dyDescent="0.45">
      <c r="B155" t="s">
        <v>162</v>
      </c>
      <c r="C155">
        <v>0.09</v>
      </c>
      <c r="D155" t="s">
        <v>18</v>
      </c>
      <c r="E155" t="s">
        <v>163</v>
      </c>
    </row>
    <row r="156" spans="2:7" x14ac:dyDescent="0.45">
      <c r="B156" t="s">
        <v>53</v>
      </c>
      <c r="C156">
        <v>0.09</v>
      </c>
      <c r="D156" t="s">
        <v>18</v>
      </c>
      <c r="E156" t="s">
        <v>54</v>
      </c>
    </row>
    <row r="157" spans="2:7" x14ac:dyDescent="0.45">
      <c r="B157" t="s">
        <v>61</v>
      </c>
      <c r="C157">
        <v>0.09</v>
      </c>
      <c r="D157" t="s">
        <v>18</v>
      </c>
      <c r="E157" t="s">
        <v>62</v>
      </c>
    </row>
    <row r="158" spans="2:7" x14ac:dyDescent="0.45">
      <c r="B158" t="s">
        <v>164</v>
      </c>
      <c r="C158">
        <v>0.06</v>
      </c>
      <c r="D158" t="s">
        <v>18</v>
      </c>
      <c r="E158" t="s">
        <v>165</v>
      </c>
    </row>
    <row r="159" spans="2:7" x14ac:dyDescent="0.45">
      <c r="B159" t="s">
        <v>73</v>
      </c>
      <c r="C159">
        <v>0.12</v>
      </c>
      <c r="D159" t="s">
        <v>18</v>
      </c>
      <c r="E159" t="s">
        <v>74</v>
      </c>
    </row>
    <row r="160" spans="2:7" x14ac:dyDescent="0.45">
      <c r="B160" t="s">
        <v>152</v>
      </c>
      <c r="C160">
        <v>4.1399999999999997</v>
      </c>
      <c r="D160" t="s">
        <v>18</v>
      </c>
      <c r="E160" t="s">
        <v>153</v>
      </c>
    </row>
    <row r="161" spans="2:7" x14ac:dyDescent="0.45">
      <c r="B161" t="s">
        <v>166</v>
      </c>
      <c r="C161">
        <v>0.02</v>
      </c>
      <c r="D161" t="s">
        <v>18</v>
      </c>
      <c r="E161" t="s">
        <v>167</v>
      </c>
    </row>
    <row r="162" spans="2:7" x14ac:dyDescent="0.45">
      <c r="B162" t="s">
        <v>156</v>
      </c>
      <c r="C162">
        <v>0.5</v>
      </c>
      <c r="D162" t="s">
        <v>137</v>
      </c>
      <c r="E162" t="s">
        <v>157</v>
      </c>
    </row>
    <row r="164" spans="2:7" s="1" customFormat="1" x14ac:dyDescent="0.45">
      <c r="B164" s="3" t="s">
        <v>23</v>
      </c>
      <c r="C164" s="3">
        <v>1</v>
      </c>
      <c r="D164" s="3" t="s">
        <v>8</v>
      </c>
    </row>
    <row r="166" spans="2:7" x14ac:dyDescent="0.45">
      <c r="B166" t="s">
        <v>1</v>
      </c>
      <c r="C166" t="s">
        <v>2</v>
      </c>
      <c r="D166" t="s">
        <v>3</v>
      </c>
      <c r="E166" t="s">
        <v>5</v>
      </c>
      <c r="F166" t="s">
        <v>6</v>
      </c>
      <c r="G166" t="s">
        <v>4</v>
      </c>
    </row>
    <row r="167" spans="2:7" x14ac:dyDescent="0.45">
      <c r="B167" t="s">
        <v>168</v>
      </c>
      <c r="C167">
        <v>21</v>
      </c>
      <c r="D167" t="s">
        <v>18</v>
      </c>
      <c r="E167" t="s">
        <v>169</v>
      </c>
    </row>
    <row r="168" spans="2:7" x14ac:dyDescent="0.45">
      <c r="B168" t="s">
        <v>170</v>
      </c>
      <c r="C168">
        <v>2.5</v>
      </c>
      <c r="D168" t="s">
        <v>18</v>
      </c>
      <c r="E168" t="s">
        <v>171</v>
      </c>
    </row>
    <row r="169" spans="2:7" x14ac:dyDescent="0.45">
      <c r="B169" t="s">
        <v>59</v>
      </c>
      <c r="C169">
        <v>30</v>
      </c>
      <c r="D169" t="s">
        <v>18</v>
      </c>
      <c r="E169" t="s">
        <v>115</v>
      </c>
    </row>
    <row r="170" spans="2:7" x14ac:dyDescent="0.45">
      <c r="B170" t="s">
        <v>73</v>
      </c>
      <c r="C170">
        <v>30</v>
      </c>
      <c r="D170" t="s">
        <v>18</v>
      </c>
      <c r="E170" t="s">
        <v>74</v>
      </c>
    </row>
    <row r="171" spans="2:7" x14ac:dyDescent="0.45">
      <c r="B171" t="s">
        <v>32</v>
      </c>
      <c r="C171">
        <f>1000*53.5</f>
        <v>53500</v>
      </c>
      <c r="D171" t="s">
        <v>172</v>
      </c>
      <c r="E171" t="s">
        <v>34</v>
      </c>
    </row>
    <row r="172" spans="2:7" x14ac:dyDescent="0.45">
      <c r="B172" t="s">
        <v>35</v>
      </c>
      <c r="C172">
        <f>8000*53.5</f>
        <v>428000</v>
      </c>
      <c r="D172" t="s">
        <v>172</v>
      </c>
      <c r="E172" t="s">
        <v>36</v>
      </c>
    </row>
    <row r="173" spans="2:7" x14ac:dyDescent="0.45">
      <c r="B173" t="s">
        <v>37</v>
      </c>
      <c r="C173">
        <f>1000*53.5</f>
        <v>53500</v>
      </c>
      <c r="D173" t="s">
        <v>172</v>
      </c>
      <c r="E173" t="s">
        <v>38</v>
      </c>
    </row>
    <row r="175" spans="2:7" s="1" customFormat="1" x14ac:dyDescent="0.45">
      <c r="B175" s="3" t="s">
        <v>168</v>
      </c>
      <c r="C175" s="3">
        <v>1</v>
      </c>
      <c r="D175" s="3" t="s">
        <v>18</v>
      </c>
    </row>
    <row r="177" spans="2:7" x14ac:dyDescent="0.45">
      <c r="B177" t="s">
        <v>1</v>
      </c>
      <c r="C177" t="s">
        <v>2</v>
      </c>
      <c r="D177" t="s">
        <v>3</v>
      </c>
      <c r="E177" t="s">
        <v>5</v>
      </c>
      <c r="F177" t="s">
        <v>6</v>
      </c>
      <c r="G177" t="s">
        <v>4</v>
      </c>
    </row>
    <row r="178" spans="2:7" x14ac:dyDescent="0.45">
      <c r="B178" t="s">
        <v>173</v>
      </c>
      <c r="C178">
        <v>0.7</v>
      </c>
      <c r="D178" t="s">
        <v>18</v>
      </c>
      <c r="E178" t="s">
        <v>174</v>
      </c>
    </row>
    <row r="179" spans="2:7" x14ac:dyDescent="0.45">
      <c r="B179" t="s">
        <v>175</v>
      </c>
      <c r="C179">
        <v>0.3</v>
      </c>
      <c r="D179" t="s">
        <v>18</v>
      </c>
      <c r="E179" t="s">
        <v>176</v>
      </c>
    </row>
    <row r="181" spans="2:7" s="1" customFormat="1" x14ac:dyDescent="0.45">
      <c r="B181" s="3" t="s">
        <v>173</v>
      </c>
      <c r="C181" s="3">
        <v>1</v>
      </c>
      <c r="D181" s="3" t="s">
        <v>18</v>
      </c>
    </row>
    <row r="183" spans="2:7" x14ac:dyDescent="0.45">
      <c r="B183" t="s">
        <v>1</v>
      </c>
      <c r="C183" t="s">
        <v>2</v>
      </c>
      <c r="D183" t="s">
        <v>3</v>
      </c>
      <c r="E183" t="s">
        <v>5</v>
      </c>
      <c r="F183" t="s">
        <v>6</v>
      </c>
      <c r="G183" t="s">
        <v>4</v>
      </c>
    </row>
    <row r="184" spans="2:7" x14ac:dyDescent="0.45">
      <c r="B184" t="s">
        <v>132</v>
      </c>
      <c r="C184">
        <v>5</v>
      </c>
      <c r="D184" t="s">
        <v>133</v>
      </c>
      <c r="E184" t="s">
        <v>177</v>
      </c>
    </row>
    <row r="185" spans="2:7" x14ac:dyDescent="0.45">
      <c r="B185" t="s">
        <v>178</v>
      </c>
      <c r="C185">
        <v>20</v>
      </c>
      <c r="D185" t="s">
        <v>179</v>
      </c>
      <c r="E185" t="s">
        <v>180</v>
      </c>
    </row>
    <row r="186" spans="2:7" x14ac:dyDescent="0.45">
      <c r="B186" t="s">
        <v>181</v>
      </c>
      <c r="C186">
        <v>0.13100000000000001</v>
      </c>
      <c r="D186" t="s">
        <v>18</v>
      </c>
      <c r="E186" t="s">
        <v>182</v>
      </c>
    </row>
    <row r="187" spans="2:7" x14ac:dyDescent="0.45">
      <c r="B187" t="s">
        <v>183</v>
      </c>
      <c r="C187">
        <v>0.98099999999999998</v>
      </c>
      <c r="D187" t="s">
        <v>18</v>
      </c>
      <c r="E187" t="s">
        <v>184</v>
      </c>
    </row>
    <row r="190" spans="2:7" x14ac:dyDescent="0.45">
      <c r="B190" t="s">
        <v>1</v>
      </c>
      <c r="C190" t="s">
        <v>2</v>
      </c>
      <c r="D190" t="s">
        <v>3</v>
      </c>
      <c r="E190" t="s">
        <v>5</v>
      </c>
      <c r="F190" t="s">
        <v>6</v>
      </c>
      <c r="G190" t="s">
        <v>10</v>
      </c>
    </row>
    <row r="191" spans="2:7" x14ac:dyDescent="0.45">
      <c r="B191" t="s">
        <v>173</v>
      </c>
      <c r="C191">
        <v>1</v>
      </c>
      <c r="D191" t="s">
        <v>18</v>
      </c>
    </row>
    <row r="192" spans="2:7" x14ac:dyDescent="0.45">
      <c r="B192" t="s">
        <v>183</v>
      </c>
      <c r="C192">
        <v>0.1</v>
      </c>
      <c r="D192" t="s">
        <v>18</v>
      </c>
      <c r="E192" t="s">
        <v>184</v>
      </c>
      <c r="G192" t="s">
        <v>185</v>
      </c>
    </row>
    <row r="193" spans="2:7" x14ac:dyDescent="0.45">
      <c r="B193" t="s">
        <v>186</v>
      </c>
      <c r="C193">
        <v>0.02</v>
      </c>
      <c r="D193" t="s">
        <v>18</v>
      </c>
      <c r="E193" t="s">
        <v>187</v>
      </c>
    </row>
    <row r="196" spans="2:7" s="1" customFormat="1" x14ac:dyDescent="0.45">
      <c r="B196" s="3" t="s">
        <v>170</v>
      </c>
      <c r="C196" s="3">
        <v>1</v>
      </c>
      <c r="D196" s="3" t="s">
        <v>18</v>
      </c>
    </row>
    <row r="198" spans="2:7" x14ac:dyDescent="0.45">
      <c r="B198" t="s">
        <v>1</v>
      </c>
      <c r="C198" t="s">
        <v>2</v>
      </c>
      <c r="D198" t="s">
        <v>3</v>
      </c>
      <c r="E198" t="s">
        <v>5</v>
      </c>
      <c r="F198" t="s">
        <v>6</v>
      </c>
      <c r="G198" t="s">
        <v>4</v>
      </c>
    </row>
    <row r="199" spans="2:7" x14ac:dyDescent="0.45">
      <c r="B199" t="s">
        <v>43</v>
      </c>
      <c r="C199">
        <v>0.54720000000000002</v>
      </c>
      <c r="D199" t="s">
        <v>18</v>
      </c>
      <c r="E199" t="s">
        <v>188</v>
      </c>
    </row>
    <row r="200" spans="2:7" x14ac:dyDescent="0.45">
      <c r="B200" t="s">
        <v>94</v>
      </c>
      <c r="C200">
        <v>8.7999999999999995E-2</v>
      </c>
      <c r="D200" t="s">
        <v>18</v>
      </c>
      <c r="E200" t="s">
        <v>95</v>
      </c>
    </row>
    <row r="201" spans="2:7" x14ac:dyDescent="0.45">
      <c r="B201" t="s">
        <v>189</v>
      </c>
      <c r="C201">
        <v>0.1159</v>
      </c>
      <c r="D201" t="s">
        <v>18</v>
      </c>
      <c r="E201" t="s">
        <v>190</v>
      </c>
    </row>
    <row r="202" spans="2:7" x14ac:dyDescent="0.45">
      <c r="B202" t="s">
        <v>125</v>
      </c>
      <c r="C202">
        <v>0.24879999999999999</v>
      </c>
      <c r="D202" t="s">
        <v>18</v>
      </c>
      <c r="E202" t="s">
        <v>126</v>
      </c>
    </row>
    <row r="204" spans="2:7" s="1" customFormat="1" x14ac:dyDescent="0.45">
      <c r="B204" s="3" t="s">
        <v>25</v>
      </c>
      <c r="C204" s="3">
        <v>1</v>
      </c>
      <c r="D204" s="3" t="s">
        <v>18</v>
      </c>
    </row>
    <row r="205" spans="2:7" x14ac:dyDescent="0.45">
      <c r="B205" t="s">
        <v>198</v>
      </c>
    </row>
    <row r="206" spans="2:7" x14ac:dyDescent="0.45">
      <c r="B206" t="s">
        <v>1</v>
      </c>
      <c r="C206" t="s">
        <v>2</v>
      </c>
      <c r="D206" t="s">
        <v>3</v>
      </c>
      <c r="E206" t="s">
        <v>5</v>
      </c>
      <c r="F206" t="s">
        <v>6</v>
      </c>
      <c r="G206" t="s">
        <v>4</v>
      </c>
    </row>
    <row r="207" spans="2:7" x14ac:dyDescent="0.45">
      <c r="B207" t="s">
        <v>86</v>
      </c>
      <c r="C207">
        <v>8.5882352999999995E-2</v>
      </c>
      <c r="D207" t="s">
        <v>18</v>
      </c>
      <c r="E207" t="s">
        <v>191</v>
      </c>
    </row>
    <row r="208" spans="2:7" x14ac:dyDescent="0.45">
      <c r="B208" t="s">
        <v>94</v>
      </c>
      <c r="C208">
        <v>1.4313724999999999E-2</v>
      </c>
      <c r="D208" t="s">
        <v>18</v>
      </c>
      <c r="E208" t="s">
        <v>95</v>
      </c>
    </row>
    <row r="209" spans="2:5" x14ac:dyDescent="0.45">
      <c r="B209" t="s">
        <v>47</v>
      </c>
      <c r="C209">
        <v>4.2941175999999998E-2</v>
      </c>
      <c r="D209" t="s">
        <v>18</v>
      </c>
      <c r="E209" t="s">
        <v>48</v>
      </c>
    </row>
    <row r="210" spans="2:5" x14ac:dyDescent="0.45">
      <c r="B210" t="s">
        <v>192</v>
      </c>
      <c r="C210">
        <v>5.7254902000000003E-2</v>
      </c>
      <c r="D210" t="s">
        <v>18</v>
      </c>
      <c r="E210" t="s">
        <v>193</v>
      </c>
    </row>
    <row r="211" spans="2:5" x14ac:dyDescent="0.45">
      <c r="B211" t="s">
        <v>89</v>
      </c>
      <c r="C211">
        <v>1.4313724999999999E-2</v>
      </c>
      <c r="D211" t="s">
        <v>18</v>
      </c>
      <c r="E211" t="s">
        <v>90</v>
      </c>
    </row>
    <row r="212" spans="2:5" x14ac:dyDescent="0.45">
      <c r="B212" t="s">
        <v>194</v>
      </c>
      <c r="C212">
        <v>0.386470588</v>
      </c>
      <c r="D212" t="s">
        <v>18</v>
      </c>
      <c r="E212" t="s">
        <v>195</v>
      </c>
    </row>
    <row r="213" spans="2:5" x14ac:dyDescent="0.45">
      <c r="B213" t="s">
        <v>79</v>
      </c>
      <c r="C213">
        <v>0.10019607799999999</v>
      </c>
      <c r="D213" t="s">
        <v>18</v>
      </c>
      <c r="E213" t="s">
        <v>80</v>
      </c>
    </row>
    <row r="214" spans="2:5" x14ac:dyDescent="0.45">
      <c r="B214" t="s">
        <v>55</v>
      </c>
      <c r="C214">
        <v>8.5882352999999995E-2</v>
      </c>
      <c r="D214" t="s">
        <v>18</v>
      </c>
      <c r="E214" t="s">
        <v>91</v>
      </c>
    </row>
    <row r="215" spans="2:5" x14ac:dyDescent="0.45">
      <c r="B215" t="s">
        <v>59</v>
      </c>
      <c r="C215">
        <v>0.27</v>
      </c>
      <c r="D215" t="s">
        <v>18</v>
      </c>
      <c r="E215" t="s">
        <v>115</v>
      </c>
    </row>
    <row r="216" spans="2:5" x14ac:dyDescent="0.45">
      <c r="B216" t="s">
        <v>196</v>
      </c>
      <c r="C216">
        <v>0</v>
      </c>
      <c r="D216" t="s">
        <v>18</v>
      </c>
      <c r="E216" t="s">
        <v>197</v>
      </c>
    </row>
    <row r="217" spans="2:5" x14ac:dyDescent="0.45">
      <c r="B217" t="s">
        <v>127</v>
      </c>
      <c r="C217">
        <v>2.8627451000000002E-2</v>
      </c>
      <c r="D217" t="s">
        <v>18</v>
      </c>
      <c r="E217" t="s">
        <v>128</v>
      </c>
    </row>
    <row r="218" spans="2:5" x14ac:dyDescent="0.45">
      <c r="B218" t="s">
        <v>73</v>
      </c>
      <c r="C218">
        <v>0.27</v>
      </c>
      <c r="D218" t="s">
        <v>18</v>
      </c>
      <c r="E218" t="s">
        <v>74</v>
      </c>
    </row>
    <row r="219" spans="2:5" x14ac:dyDescent="0.45">
      <c r="B219" t="s">
        <v>32</v>
      </c>
      <c r="C219">
        <v>1</v>
      </c>
      <c r="D219" t="s">
        <v>33</v>
      </c>
      <c r="E219" t="s">
        <v>34</v>
      </c>
    </row>
    <row r="220" spans="2:5" x14ac:dyDescent="0.45">
      <c r="B220" t="s">
        <v>35</v>
      </c>
      <c r="C220">
        <v>8</v>
      </c>
      <c r="D220" t="s">
        <v>33</v>
      </c>
      <c r="E220" t="s">
        <v>36</v>
      </c>
    </row>
    <row r="221" spans="2:5" x14ac:dyDescent="0.45">
      <c r="B221" t="s">
        <v>37</v>
      </c>
      <c r="C221">
        <v>1</v>
      </c>
      <c r="D221" t="s">
        <v>33</v>
      </c>
      <c r="E221" t="s">
        <v>38</v>
      </c>
    </row>
    <row r="223" spans="2:5" s="1" customFormat="1" x14ac:dyDescent="0.45">
      <c r="B223" s="3" t="s">
        <v>27</v>
      </c>
      <c r="C223" s="3">
        <v>1</v>
      </c>
      <c r="D223" s="3" t="s">
        <v>18</v>
      </c>
    </row>
    <row r="225" spans="2:7" x14ac:dyDescent="0.45">
      <c r="B225" t="s">
        <v>1</v>
      </c>
      <c r="C225" t="s">
        <v>2</v>
      </c>
      <c r="D225" t="s">
        <v>3</v>
      </c>
      <c r="E225" t="s">
        <v>5</v>
      </c>
      <c r="F225" t="s">
        <v>6</v>
      </c>
      <c r="G225" t="s">
        <v>4</v>
      </c>
    </row>
    <row r="226" spans="2:7" x14ac:dyDescent="0.45">
      <c r="B226" t="s">
        <v>199</v>
      </c>
      <c r="C226">
        <v>0.14000000000000001</v>
      </c>
      <c r="D226" t="s">
        <v>18</v>
      </c>
      <c r="E226" t="s">
        <v>200</v>
      </c>
    </row>
    <row r="227" spans="2:7" x14ac:dyDescent="0.45">
      <c r="B227" t="s">
        <v>201</v>
      </c>
      <c r="C227">
        <v>0.25</v>
      </c>
      <c r="D227" t="s">
        <v>18</v>
      </c>
      <c r="E227" t="s">
        <v>202</v>
      </c>
    </row>
    <row r="228" spans="2:7" x14ac:dyDescent="0.45">
      <c r="B228" t="s">
        <v>51</v>
      </c>
      <c r="C228">
        <v>0.09</v>
      </c>
      <c r="D228" t="s">
        <v>18</v>
      </c>
      <c r="E228" t="s">
        <v>203</v>
      </c>
    </row>
    <row r="229" spans="2:7" x14ac:dyDescent="0.45">
      <c r="B229" t="s">
        <v>82</v>
      </c>
      <c r="C229">
        <v>0.31</v>
      </c>
      <c r="D229" t="s">
        <v>18</v>
      </c>
      <c r="E229" t="s">
        <v>204</v>
      </c>
    </row>
    <row r="230" spans="2:7" x14ac:dyDescent="0.45">
      <c r="B230" t="s">
        <v>59</v>
      </c>
      <c r="C230">
        <v>0.14000000000000001</v>
      </c>
      <c r="D230" t="s">
        <v>18</v>
      </c>
      <c r="E230" t="s">
        <v>115</v>
      </c>
    </row>
    <row r="231" spans="2:7" x14ac:dyDescent="0.45">
      <c r="B231" t="s">
        <v>205</v>
      </c>
      <c r="C231">
        <v>0.31</v>
      </c>
      <c r="D231" t="s">
        <v>18</v>
      </c>
      <c r="E231" t="s">
        <v>206</v>
      </c>
    </row>
    <row r="232" spans="2:7" x14ac:dyDescent="0.45">
      <c r="B232" t="s">
        <v>73</v>
      </c>
      <c r="C232">
        <v>0.14000000000000001</v>
      </c>
      <c r="D232" t="s">
        <v>18</v>
      </c>
      <c r="E232" t="s">
        <v>74</v>
      </c>
    </row>
    <row r="233" spans="2:7" x14ac:dyDescent="0.45">
      <c r="B233" t="s">
        <v>207</v>
      </c>
      <c r="C233">
        <v>7.0000000000000007E-2</v>
      </c>
      <c r="D233" t="s">
        <v>18</v>
      </c>
      <c r="E233" t="s">
        <v>208</v>
      </c>
    </row>
    <row r="234" spans="2:7" x14ac:dyDescent="0.45">
      <c r="B234" t="s">
        <v>32</v>
      </c>
      <c r="C234">
        <v>1</v>
      </c>
      <c r="D234" t="s">
        <v>33</v>
      </c>
      <c r="E234" t="s">
        <v>34</v>
      </c>
    </row>
    <row r="235" spans="2:7" x14ac:dyDescent="0.45">
      <c r="B235" t="s">
        <v>35</v>
      </c>
      <c r="C235">
        <v>8</v>
      </c>
      <c r="D235" t="s">
        <v>33</v>
      </c>
      <c r="E235" t="s">
        <v>36</v>
      </c>
    </row>
    <row r="236" spans="2:7" x14ac:dyDescent="0.45">
      <c r="B236" t="s">
        <v>37</v>
      </c>
      <c r="C236">
        <v>1</v>
      </c>
      <c r="D236" t="s">
        <v>33</v>
      </c>
      <c r="E236" t="s">
        <v>38</v>
      </c>
    </row>
    <row r="237" spans="2:7" x14ac:dyDescent="0.45">
      <c r="B237" t="s">
        <v>209</v>
      </c>
      <c r="C237">
        <v>0.25</v>
      </c>
      <c r="D237" t="s">
        <v>18</v>
      </c>
      <c r="E237" t="s">
        <v>210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60495-A035-4901-B8E6-4E787A6E602E}">
  <dimension ref="A1:G326"/>
  <sheetViews>
    <sheetView zoomScaleNormal="100" workbookViewId="0"/>
  </sheetViews>
  <sheetFormatPr baseColWidth="10" defaultRowHeight="14.25" x14ac:dyDescent="0.45"/>
  <cols>
    <col min="2" max="2" width="34.265625" customWidth="1"/>
    <col min="3" max="3" width="13.33203125" customWidth="1"/>
  </cols>
  <sheetData>
    <row r="1" spans="1:6" x14ac:dyDescent="0.45">
      <c r="A1" s="7" t="s">
        <v>494</v>
      </c>
    </row>
    <row r="2" spans="1:6" s="1" customFormat="1" x14ac:dyDescent="0.45">
      <c r="A2" s="3" t="s">
        <v>495</v>
      </c>
      <c r="B2" s="3" t="s">
        <v>12</v>
      </c>
      <c r="C2" s="3">
        <v>1</v>
      </c>
      <c r="D2" s="3" t="s">
        <v>8</v>
      </c>
    </row>
    <row r="3" spans="1:6" x14ac:dyDescent="0.45">
      <c r="B3" s="4" t="s">
        <v>0</v>
      </c>
    </row>
    <row r="4" spans="1:6" x14ac:dyDescent="0.45">
      <c r="B4" t="s">
        <v>1</v>
      </c>
      <c r="C4" t="s">
        <v>2</v>
      </c>
      <c r="D4" t="s">
        <v>3</v>
      </c>
      <c r="E4" t="s">
        <v>5</v>
      </c>
      <c r="F4" t="s">
        <v>4</v>
      </c>
    </row>
    <row r="5" spans="1:6" x14ac:dyDescent="0.45">
      <c r="B5" t="s">
        <v>12</v>
      </c>
      <c r="C5">
        <v>1</v>
      </c>
      <c r="D5" t="s">
        <v>8</v>
      </c>
    </row>
    <row r="6" spans="1:6" x14ac:dyDescent="0.45">
      <c r="B6" t="s">
        <v>32</v>
      </c>
      <c r="C6" t="s">
        <v>212</v>
      </c>
      <c r="D6" t="s">
        <v>33</v>
      </c>
      <c r="E6" t="s">
        <v>34</v>
      </c>
    </row>
    <row r="8" spans="1:6" x14ac:dyDescent="0.45">
      <c r="B8" s="4" t="s">
        <v>213</v>
      </c>
    </row>
    <row r="9" spans="1:6" x14ac:dyDescent="0.45">
      <c r="B9" t="s">
        <v>1</v>
      </c>
      <c r="C9" t="s">
        <v>2</v>
      </c>
      <c r="D9" t="s">
        <v>3</v>
      </c>
      <c r="E9" t="s">
        <v>5</v>
      </c>
      <c r="F9" t="s">
        <v>10</v>
      </c>
    </row>
    <row r="10" spans="1:6" x14ac:dyDescent="0.45">
      <c r="B10" t="s">
        <v>214</v>
      </c>
      <c r="C10">
        <v>1</v>
      </c>
      <c r="D10" t="s">
        <v>8</v>
      </c>
      <c r="E10" t="s">
        <v>215</v>
      </c>
    </row>
    <row r="11" spans="1:6" x14ac:dyDescent="0.45">
      <c r="B11" t="s">
        <v>216</v>
      </c>
      <c r="C11">
        <v>6</v>
      </c>
      <c r="D11" t="s">
        <v>8</v>
      </c>
      <c r="E11" t="s">
        <v>217</v>
      </c>
    </row>
    <row r="12" spans="1:6" x14ac:dyDescent="0.45">
      <c r="B12" t="s">
        <v>218</v>
      </c>
      <c r="C12">
        <v>1</v>
      </c>
      <c r="D12" t="s">
        <v>8</v>
      </c>
      <c r="E12" t="s">
        <v>219</v>
      </c>
    </row>
    <row r="13" spans="1:6" x14ac:dyDescent="0.45">
      <c r="B13" t="s">
        <v>220</v>
      </c>
      <c r="C13">
        <v>30</v>
      </c>
      <c r="D13" t="s">
        <v>18</v>
      </c>
      <c r="E13" t="s">
        <v>221</v>
      </c>
    </row>
    <row r="14" spans="1:6" x14ac:dyDescent="0.45">
      <c r="B14" t="s">
        <v>222</v>
      </c>
      <c r="C14">
        <v>1</v>
      </c>
      <c r="D14" t="s">
        <v>8</v>
      </c>
      <c r="E14" t="s">
        <v>223</v>
      </c>
    </row>
    <row r="15" spans="1:6" x14ac:dyDescent="0.45">
      <c r="B15" t="s">
        <v>224</v>
      </c>
      <c r="C15">
        <v>600</v>
      </c>
      <c r="D15" t="s">
        <v>18</v>
      </c>
      <c r="E15" t="s">
        <v>225</v>
      </c>
    </row>
    <row r="16" spans="1:6" x14ac:dyDescent="0.45">
      <c r="B16" t="s">
        <v>226</v>
      </c>
      <c r="C16">
        <v>4100</v>
      </c>
      <c r="D16" t="s">
        <v>18</v>
      </c>
      <c r="E16" t="s">
        <v>227</v>
      </c>
    </row>
    <row r="17" spans="2:6" x14ac:dyDescent="0.45">
      <c r="B17" t="s">
        <v>228</v>
      </c>
      <c r="C17">
        <v>43.9</v>
      </c>
      <c r="D17" t="s">
        <v>20</v>
      </c>
      <c r="E17" t="s">
        <v>229</v>
      </c>
    </row>
    <row r="19" spans="2:6" s="3" customFormat="1" x14ac:dyDescent="0.45">
      <c r="B19" s="3" t="s">
        <v>214</v>
      </c>
      <c r="C19" s="3">
        <v>1</v>
      </c>
      <c r="D19" s="3" t="s">
        <v>8</v>
      </c>
    </row>
    <row r="21" spans="2:6" x14ac:dyDescent="0.45">
      <c r="B21" t="s">
        <v>1</v>
      </c>
      <c r="C21" t="s">
        <v>2</v>
      </c>
      <c r="D21" t="s">
        <v>3</v>
      </c>
      <c r="E21" t="s">
        <v>5</v>
      </c>
      <c r="F21" t="s">
        <v>10</v>
      </c>
    </row>
    <row r="22" spans="2:6" x14ac:dyDescent="0.45">
      <c r="B22" t="s">
        <v>230</v>
      </c>
      <c r="C22">
        <v>514</v>
      </c>
      <c r="D22" t="s">
        <v>18</v>
      </c>
      <c r="E22" t="s">
        <v>231</v>
      </c>
    </row>
    <row r="23" spans="2:6" x14ac:dyDescent="0.45">
      <c r="B23" t="s">
        <v>232</v>
      </c>
      <c r="C23">
        <v>144</v>
      </c>
      <c r="D23" t="s">
        <v>8</v>
      </c>
      <c r="E23" t="s">
        <v>233</v>
      </c>
    </row>
    <row r="25" spans="2:6" s="1" customFormat="1" x14ac:dyDescent="0.45">
      <c r="B25" s="3" t="s">
        <v>230</v>
      </c>
      <c r="C25" s="3">
        <v>1</v>
      </c>
      <c r="D25" s="3" t="s">
        <v>18</v>
      </c>
    </row>
    <row r="27" spans="2:6" x14ac:dyDescent="0.45">
      <c r="B27" t="s">
        <v>1</v>
      </c>
      <c r="C27" t="s">
        <v>2</v>
      </c>
      <c r="D27" t="s">
        <v>3</v>
      </c>
      <c r="E27" t="s">
        <v>5</v>
      </c>
      <c r="F27" t="s">
        <v>10</v>
      </c>
    </row>
    <row r="28" spans="2:6" x14ac:dyDescent="0.45">
      <c r="B28" t="s">
        <v>234</v>
      </c>
      <c r="C28">
        <v>0.27</v>
      </c>
      <c r="D28" t="s">
        <v>18</v>
      </c>
      <c r="E28" t="s">
        <v>235</v>
      </c>
    </row>
    <row r="29" spans="2:6" x14ac:dyDescent="0.45">
      <c r="B29" t="s">
        <v>236</v>
      </c>
      <c r="C29">
        <v>0.73</v>
      </c>
      <c r="D29" t="s">
        <v>18</v>
      </c>
      <c r="E29" t="s">
        <v>237</v>
      </c>
    </row>
    <row r="31" spans="2:6" s="1" customFormat="1" x14ac:dyDescent="0.45">
      <c r="B31" s="3" t="s">
        <v>234</v>
      </c>
      <c r="C31" s="3">
        <v>1</v>
      </c>
      <c r="D31" s="3" t="s">
        <v>18</v>
      </c>
    </row>
    <row r="33" spans="2:6" x14ac:dyDescent="0.45">
      <c r="B33" t="s">
        <v>1</v>
      </c>
      <c r="C33" t="s">
        <v>2</v>
      </c>
      <c r="D33" t="s">
        <v>3</v>
      </c>
      <c r="E33" t="s">
        <v>5</v>
      </c>
      <c r="F33" t="s">
        <v>10</v>
      </c>
    </row>
    <row r="34" spans="2:6" x14ac:dyDescent="0.45">
      <c r="B34" t="s">
        <v>238</v>
      </c>
      <c r="C34">
        <v>5.5199999999999999E-2</v>
      </c>
      <c r="D34" t="s">
        <v>18</v>
      </c>
      <c r="E34" t="s">
        <v>239</v>
      </c>
    </row>
    <row r="35" spans="2:6" x14ac:dyDescent="0.45">
      <c r="B35" t="s">
        <v>240</v>
      </c>
      <c r="C35">
        <v>1.2500000000000001E-2</v>
      </c>
      <c r="D35" t="s">
        <v>18</v>
      </c>
      <c r="E35" t="s">
        <v>241</v>
      </c>
    </row>
    <row r="36" spans="2:6" x14ac:dyDescent="0.45">
      <c r="B36" t="s">
        <v>242</v>
      </c>
      <c r="C36">
        <v>9.7900000000000001E-2</v>
      </c>
      <c r="D36" t="s">
        <v>18</v>
      </c>
      <c r="E36" t="s">
        <v>243</v>
      </c>
    </row>
    <row r="37" spans="2:6" x14ac:dyDescent="0.45">
      <c r="B37" t="s">
        <v>244</v>
      </c>
      <c r="C37">
        <v>0.13919999999999999</v>
      </c>
      <c r="D37" t="s">
        <v>18</v>
      </c>
      <c r="E37" t="s">
        <v>245</v>
      </c>
    </row>
    <row r="38" spans="2:6" x14ac:dyDescent="0.45">
      <c r="B38" t="s">
        <v>246</v>
      </c>
      <c r="C38">
        <v>0.56530000000000002</v>
      </c>
      <c r="D38" t="s">
        <v>18</v>
      </c>
      <c r="E38" t="s">
        <v>247</v>
      </c>
    </row>
    <row r="39" spans="2:6" x14ac:dyDescent="0.45">
      <c r="B39" t="s">
        <v>248</v>
      </c>
      <c r="C39">
        <v>0.1298</v>
      </c>
      <c r="D39" t="s">
        <v>18</v>
      </c>
      <c r="E39" t="s">
        <v>249</v>
      </c>
    </row>
    <row r="41" spans="2:6" s="1" customFormat="1" x14ac:dyDescent="0.45">
      <c r="B41" s="3" t="s">
        <v>250</v>
      </c>
      <c r="C41" s="3">
        <v>1</v>
      </c>
      <c r="D41" s="3" t="s">
        <v>18</v>
      </c>
    </row>
    <row r="42" spans="2:6" x14ac:dyDescent="0.45">
      <c r="B42" s="4" t="s">
        <v>251</v>
      </c>
    </row>
    <row r="43" spans="2:6" x14ac:dyDescent="0.45">
      <c r="B43" t="s">
        <v>1</v>
      </c>
      <c r="C43" t="s">
        <v>2</v>
      </c>
      <c r="D43" t="s">
        <v>3</v>
      </c>
      <c r="E43" t="s">
        <v>5</v>
      </c>
      <c r="F43" t="s">
        <v>4</v>
      </c>
    </row>
    <row r="44" spans="2:6" x14ac:dyDescent="0.45">
      <c r="B44" t="s">
        <v>242</v>
      </c>
      <c r="C44">
        <v>1</v>
      </c>
      <c r="D44" t="s">
        <v>18</v>
      </c>
    </row>
    <row r="45" spans="2:6" x14ac:dyDescent="0.45">
      <c r="B45" t="s">
        <v>252</v>
      </c>
      <c r="C45">
        <f>1/1.00897992129956</f>
        <v>0.99110000000000598</v>
      </c>
      <c r="D45" t="s">
        <v>18</v>
      </c>
      <c r="E45" t="s">
        <v>253</v>
      </c>
    </row>
    <row r="47" spans="2:6" x14ac:dyDescent="0.45">
      <c r="B47" s="4" t="s">
        <v>255</v>
      </c>
    </row>
    <row r="48" spans="2:6" x14ac:dyDescent="0.45">
      <c r="B48" t="s">
        <v>1</v>
      </c>
      <c r="C48" t="s">
        <v>2</v>
      </c>
      <c r="D48" t="s">
        <v>3</v>
      </c>
      <c r="E48" t="s">
        <v>5</v>
      </c>
      <c r="F48" t="s">
        <v>10</v>
      </c>
    </row>
    <row r="49" spans="2:6" x14ac:dyDescent="0.45">
      <c r="B49" t="s">
        <v>252</v>
      </c>
      <c r="C49">
        <f>1/1.00897992129956</f>
        <v>0.99110000000000598</v>
      </c>
      <c r="D49" t="s">
        <v>18</v>
      </c>
      <c r="E49" t="s">
        <v>254</v>
      </c>
      <c r="F49" t="s">
        <v>185</v>
      </c>
    </row>
    <row r="51" spans="2:6" s="1" customFormat="1" x14ac:dyDescent="0.45">
      <c r="B51" s="3" t="s">
        <v>256</v>
      </c>
      <c r="C51" s="3">
        <v>1</v>
      </c>
      <c r="D51" s="3" t="s">
        <v>18</v>
      </c>
    </row>
    <row r="52" spans="2:6" x14ac:dyDescent="0.45">
      <c r="B52" s="4" t="s">
        <v>0</v>
      </c>
    </row>
    <row r="53" spans="2:6" x14ac:dyDescent="0.45">
      <c r="B53" t="s">
        <v>1</v>
      </c>
      <c r="C53" t="s">
        <v>2</v>
      </c>
      <c r="D53" t="s">
        <v>3</v>
      </c>
      <c r="E53" t="s">
        <v>5</v>
      </c>
      <c r="F53" t="s">
        <v>4</v>
      </c>
    </row>
    <row r="54" spans="2:6" x14ac:dyDescent="0.45">
      <c r="B54" t="s">
        <v>244</v>
      </c>
      <c r="C54">
        <v>1</v>
      </c>
      <c r="D54" t="s">
        <v>18</v>
      </c>
    </row>
    <row r="55" spans="2:6" x14ac:dyDescent="0.45">
      <c r="B55" t="s">
        <v>201</v>
      </c>
      <c r="C55" s="8">
        <f>1/1.31</f>
        <v>0.76335877862595414</v>
      </c>
      <c r="D55" t="s">
        <v>18</v>
      </c>
      <c r="E55" t="s">
        <v>257</v>
      </c>
    </row>
    <row r="57" spans="2:6" x14ac:dyDescent="0.45">
      <c r="B57" s="4" t="s">
        <v>213</v>
      </c>
    </row>
    <row r="58" spans="2:6" x14ac:dyDescent="0.45">
      <c r="B58" t="s">
        <v>1</v>
      </c>
      <c r="C58" t="s">
        <v>2</v>
      </c>
      <c r="D58" t="s">
        <v>3</v>
      </c>
      <c r="E58" t="s">
        <v>5</v>
      </c>
      <c r="F58" t="s">
        <v>10</v>
      </c>
    </row>
    <row r="59" spans="2:6" x14ac:dyDescent="0.45">
      <c r="B59" t="s">
        <v>201</v>
      </c>
      <c r="C59" s="8">
        <f>1/1.31</f>
        <v>0.76335877862595414</v>
      </c>
      <c r="D59" t="s">
        <v>18</v>
      </c>
      <c r="E59" t="s">
        <v>202</v>
      </c>
      <c r="F59" t="s">
        <v>185</v>
      </c>
    </row>
    <row r="61" spans="2:6" s="1" customFormat="1" x14ac:dyDescent="0.45">
      <c r="B61" s="3" t="s">
        <v>258</v>
      </c>
      <c r="C61" s="3">
        <v>1</v>
      </c>
      <c r="D61" s="3" t="s">
        <v>18</v>
      </c>
    </row>
    <row r="62" spans="2:6" x14ac:dyDescent="0.45">
      <c r="B62" t="s">
        <v>259</v>
      </c>
    </row>
    <row r="64" spans="2:6" x14ac:dyDescent="0.45">
      <c r="B64" s="4" t="s">
        <v>260</v>
      </c>
    </row>
    <row r="65" spans="2:6" x14ac:dyDescent="0.45">
      <c r="B65" t="s">
        <v>1</v>
      </c>
      <c r="C65" t="s">
        <v>2</v>
      </c>
      <c r="D65" t="s">
        <v>3</v>
      </c>
      <c r="E65" t="s">
        <v>5</v>
      </c>
      <c r="F65" t="s">
        <v>10</v>
      </c>
    </row>
    <row r="66" spans="2:6" x14ac:dyDescent="0.45">
      <c r="B66" t="s">
        <v>261</v>
      </c>
      <c r="C66">
        <v>4.5</v>
      </c>
      <c r="D66" t="s">
        <v>179</v>
      </c>
      <c r="E66" t="s">
        <v>262</v>
      </c>
      <c r="F66" t="s">
        <v>185</v>
      </c>
    </row>
    <row r="67" spans="2:6" x14ac:dyDescent="0.45">
      <c r="B67" t="s">
        <v>134</v>
      </c>
      <c r="C67">
        <v>8.6999999999999993</v>
      </c>
      <c r="D67" t="s">
        <v>179</v>
      </c>
      <c r="E67" t="s">
        <v>135</v>
      </c>
      <c r="F67" t="s">
        <v>185</v>
      </c>
    </row>
    <row r="69" spans="2:6" s="1" customFormat="1" x14ac:dyDescent="0.45">
      <c r="B69" s="3" t="s">
        <v>263</v>
      </c>
      <c r="C69" s="3">
        <v>1</v>
      </c>
      <c r="D69" s="3" t="s">
        <v>18</v>
      </c>
    </row>
    <row r="70" spans="2:6" x14ac:dyDescent="0.45">
      <c r="B70" s="4" t="s">
        <v>264</v>
      </c>
    </row>
    <row r="71" spans="2:6" x14ac:dyDescent="0.45">
      <c r="B71" t="s">
        <v>1</v>
      </c>
      <c r="C71" t="s">
        <v>2</v>
      </c>
      <c r="D71" t="s">
        <v>3</v>
      </c>
      <c r="E71" t="s">
        <v>5</v>
      </c>
      <c r="F71" t="s">
        <v>4</v>
      </c>
    </row>
    <row r="72" spans="2:6" x14ac:dyDescent="0.45">
      <c r="B72" t="s">
        <v>248</v>
      </c>
      <c r="C72">
        <v>1</v>
      </c>
      <c r="D72" t="s">
        <v>18</v>
      </c>
    </row>
    <row r="73" spans="2:6" x14ac:dyDescent="0.45">
      <c r="B73" t="s">
        <v>265</v>
      </c>
      <c r="C73">
        <v>1</v>
      </c>
      <c r="D73" t="s">
        <v>18</v>
      </c>
      <c r="E73" t="s">
        <v>266</v>
      </c>
    </row>
    <row r="74" spans="2:6" x14ac:dyDescent="0.45">
      <c r="B74" t="s">
        <v>73</v>
      </c>
      <c r="C74">
        <v>1.2162852041835801</v>
      </c>
      <c r="D74" t="s">
        <v>18</v>
      </c>
      <c r="E74" t="s">
        <v>267</v>
      </c>
    </row>
    <row r="76" spans="2:6" x14ac:dyDescent="0.45">
      <c r="B76" s="4" t="s">
        <v>213</v>
      </c>
    </row>
    <row r="77" spans="2:6" x14ac:dyDescent="0.45">
      <c r="B77" t="s">
        <v>1</v>
      </c>
      <c r="C77" t="s">
        <v>2</v>
      </c>
      <c r="D77" t="s">
        <v>3</v>
      </c>
      <c r="E77" t="s">
        <v>5</v>
      </c>
      <c r="F77" t="s">
        <v>10</v>
      </c>
    </row>
    <row r="78" spans="2:6" x14ac:dyDescent="0.45">
      <c r="B78" t="s">
        <v>73</v>
      </c>
      <c r="C78">
        <v>1.2162852041835801</v>
      </c>
      <c r="D78" t="s">
        <v>18</v>
      </c>
      <c r="E78" t="s">
        <v>74</v>
      </c>
      <c r="F78" t="s">
        <v>185</v>
      </c>
    </row>
    <row r="80" spans="2:6" s="1" customFormat="1" x14ac:dyDescent="0.45">
      <c r="B80" s="3" t="s">
        <v>268</v>
      </c>
      <c r="C80" s="3">
        <v>1</v>
      </c>
      <c r="D80" s="3" t="s">
        <v>18</v>
      </c>
    </row>
    <row r="82" spans="2:6" x14ac:dyDescent="0.45">
      <c r="B82" t="s">
        <v>1</v>
      </c>
      <c r="C82" t="s">
        <v>2</v>
      </c>
      <c r="D82" t="s">
        <v>3</v>
      </c>
      <c r="E82" t="s">
        <v>5</v>
      </c>
      <c r="F82" t="s">
        <v>10</v>
      </c>
    </row>
    <row r="83" spans="2:6" x14ac:dyDescent="0.45">
      <c r="B83" t="s">
        <v>238</v>
      </c>
      <c r="C83">
        <v>3.0099999999999998E-2</v>
      </c>
      <c r="D83" t="s">
        <v>18</v>
      </c>
      <c r="E83" t="s">
        <v>239</v>
      </c>
    </row>
    <row r="84" spans="2:6" x14ac:dyDescent="0.45">
      <c r="B84" t="s">
        <v>240</v>
      </c>
      <c r="C84">
        <v>2.5899999999999999E-2</v>
      </c>
      <c r="D84" t="s">
        <v>18</v>
      </c>
      <c r="E84" t="s">
        <v>241</v>
      </c>
    </row>
    <row r="85" spans="2:6" x14ac:dyDescent="0.45">
      <c r="B85" t="s">
        <v>269</v>
      </c>
      <c r="C85">
        <v>8.2900000000000001E-2</v>
      </c>
      <c r="D85" t="s">
        <v>18</v>
      </c>
      <c r="E85" t="s">
        <v>270</v>
      </c>
    </row>
    <row r="86" spans="2:6" x14ac:dyDescent="0.45">
      <c r="B86" t="s">
        <v>242</v>
      </c>
      <c r="C86">
        <v>6.4799999999999996E-2</v>
      </c>
      <c r="D86" t="s">
        <v>18</v>
      </c>
      <c r="E86" t="s">
        <v>243</v>
      </c>
    </row>
    <row r="87" spans="2:6" x14ac:dyDescent="0.45">
      <c r="B87" t="s">
        <v>244</v>
      </c>
      <c r="C87">
        <v>0.20599999999999999</v>
      </c>
      <c r="D87" t="s">
        <v>18</v>
      </c>
      <c r="E87" t="s">
        <v>245</v>
      </c>
    </row>
    <row r="88" spans="2:6" x14ac:dyDescent="0.45">
      <c r="B88" t="s">
        <v>246</v>
      </c>
      <c r="C88">
        <v>4.36E-2</v>
      </c>
      <c r="D88" t="s">
        <v>18</v>
      </c>
      <c r="E88" t="s">
        <v>247</v>
      </c>
    </row>
    <row r="89" spans="2:6" x14ac:dyDescent="0.45">
      <c r="B89" t="s">
        <v>248</v>
      </c>
      <c r="C89">
        <v>0.52590000000000003</v>
      </c>
      <c r="D89" t="s">
        <v>18</v>
      </c>
      <c r="E89" t="s">
        <v>249</v>
      </c>
    </row>
    <row r="91" spans="2:6" s="1" customFormat="1" x14ac:dyDescent="0.45">
      <c r="B91" s="3" t="s">
        <v>271</v>
      </c>
      <c r="C91" s="3">
        <v>1</v>
      </c>
      <c r="D91" s="3" t="s">
        <v>18</v>
      </c>
    </row>
    <row r="93" spans="2:6" x14ac:dyDescent="0.45">
      <c r="B93" t="s">
        <v>1</v>
      </c>
      <c r="C93" t="s">
        <v>2</v>
      </c>
      <c r="D93" t="s">
        <v>3</v>
      </c>
      <c r="E93" t="s">
        <v>5</v>
      </c>
      <c r="F93" t="s">
        <v>10</v>
      </c>
    </row>
    <row r="94" spans="2:6" x14ac:dyDescent="0.45">
      <c r="B94" t="s">
        <v>272</v>
      </c>
      <c r="C94">
        <v>0.08</v>
      </c>
      <c r="D94" t="s">
        <v>18</v>
      </c>
      <c r="E94" t="s">
        <v>273</v>
      </c>
      <c r="F94" t="s">
        <v>185</v>
      </c>
    </row>
    <row r="95" spans="2:6" x14ac:dyDescent="0.45">
      <c r="B95" t="s">
        <v>274</v>
      </c>
      <c r="C95">
        <v>0.27</v>
      </c>
      <c r="D95" t="s">
        <v>18</v>
      </c>
      <c r="E95" t="s">
        <v>275</v>
      </c>
    </row>
    <row r="96" spans="2:6" x14ac:dyDescent="0.45">
      <c r="B96" t="s">
        <v>244</v>
      </c>
      <c r="C96">
        <v>0.06</v>
      </c>
      <c r="D96" t="s">
        <v>18</v>
      </c>
      <c r="E96" t="s">
        <v>245</v>
      </c>
    </row>
    <row r="97" spans="2:6" x14ac:dyDescent="0.45">
      <c r="B97" t="s">
        <v>246</v>
      </c>
      <c r="C97">
        <v>0.59</v>
      </c>
      <c r="D97" t="s">
        <v>18</v>
      </c>
      <c r="E97" t="s">
        <v>247</v>
      </c>
    </row>
    <row r="99" spans="2:6" s="1" customFormat="1" x14ac:dyDescent="0.45">
      <c r="B99" s="3" t="s">
        <v>276</v>
      </c>
      <c r="C99" s="3">
        <v>1</v>
      </c>
      <c r="D99" s="3" t="s">
        <v>8</v>
      </c>
    </row>
    <row r="100" spans="2:6" s="9" customFormat="1" x14ac:dyDescent="0.45"/>
    <row r="101" spans="2:6" x14ac:dyDescent="0.45">
      <c r="B101" s="4" t="s">
        <v>1</v>
      </c>
      <c r="C101" t="s">
        <v>2</v>
      </c>
      <c r="D101" t="s">
        <v>3</v>
      </c>
      <c r="E101" t="s">
        <v>5</v>
      </c>
      <c r="F101" t="s">
        <v>10</v>
      </c>
    </row>
    <row r="102" spans="2:6" x14ac:dyDescent="0.45">
      <c r="B102" t="s">
        <v>246</v>
      </c>
      <c r="C102">
        <v>0.13</v>
      </c>
      <c r="D102" t="s">
        <v>18</v>
      </c>
      <c r="E102" t="s">
        <v>247</v>
      </c>
    </row>
    <row r="103" spans="2:6" x14ac:dyDescent="0.45">
      <c r="B103" t="s">
        <v>242</v>
      </c>
      <c r="C103">
        <v>1.64</v>
      </c>
      <c r="D103" t="s">
        <v>18</v>
      </c>
      <c r="E103" t="s">
        <v>243</v>
      </c>
    </row>
    <row r="105" spans="2:6" s="1" customFormat="1" x14ac:dyDescent="0.45">
      <c r="B105" s="3" t="s">
        <v>281</v>
      </c>
      <c r="C105" s="3">
        <v>1</v>
      </c>
      <c r="D105" s="3" t="s">
        <v>8</v>
      </c>
    </row>
    <row r="106" spans="2:6" x14ac:dyDescent="0.45">
      <c r="B106" s="4"/>
    </row>
    <row r="107" spans="2:6" x14ac:dyDescent="0.45">
      <c r="B107" t="s">
        <v>1</v>
      </c>
      <c r="C107" t="s">
        <v>2</v>
      </c>
      <c r="D107" t="s">
        <v>3</v>
      </c>
      <c r="E107" t="s">
        <v>5</v>
      </c>
      <c r="F107" t="s">
        <v>10</v>
      </c>
    </row>
    <row r="108" spans="2:6" x14ac:dyDescent="0.45">
      <c r="B108" t="s">
        <v>238</v>
      </c>
      <c r="C108">
        <v>15.5</v>
      </c>
      <c r="D108" t="s">
        <v>18</v>
      </c>
      <c r="E108" t="s">
        <v>239</v>
      </c>
    </row>
    <row r="109" spans="2:6" x14ac:dyDescent="0.45">
      <c r="B109" t="s">
        <v>277</v>
      </c>
      <c r="C109">
        <v>24</v>
      </c>
      <c r="D109" t="s">
        <v>8</v>
      </c>
      <c r="E109" t="s">
        <v>278</v>
      </c>
    </row>
    <row r="110" spans="2:6" x14ac:dyDescent="0.45">
      <c r="B110" t="s">
        <v>279</v>
      </c>
      <c r="C110">
        <v>20.215499999999999</v>
      </c>
      <c r="D110" t="s">
        <v>18</v>
      </c>
      <c r="E110" t="s">
        <v>280</v>
      </c>
    </row>
    <row r="111" spans="2:6" x14ac:dyDescent="0.45">
      <c r="B111" t="s">
        <v>248</v>
      </c>
      <c r="C111">
        <v>494.7</v>
      </c>
      <c r="D111" t="s">
        <v>18</v>
      </c>
      <c r="E111" t="s">
        <v>249</v>
      </c>
    </row>
    <row r="113" spans="2:6" s="1" customFormat="1" x14ac:dyDescent="0.45">
      <c r="B113" s="3" t="s">
        <v>284</v>
      </c>
      <c r="C113" s="3">
        <v>1</v>
      </c>
      <c r="D113" s="3" t="s">
        <v>18</v>
      </c>
    </row>
    <row r="115" spans="2:6" x14ac:dyDescent="0.45">
      <c r="B115" t="s">
        <v>1</v>
      </c>
      <c r="C115" t="s">
        <v>2</v>
      </c>
      <c r="D115" t="s">
        <v>3</v>
      </c>
      <c r="E115" t="s">
        <v>5</v>
      </c>
      <c r="F115" t="s">
        <v>10</v>
      </c>
    </row>
    <row r="116" spans="2:6" x14ac:dyDescent="0.45">
      <c r="B116" t="s">
        <v>279</v>
      </c>
      <c r="C116">
        <v>0.08</v>
      </c>
      <c r="D116" t="s">
        <v>18</v>
      </c>
      <c r="E116" t="s">
        <v>280</v>
      </c>
    </row>
    <row r="117" spans="2:6" x14ac:dyDescent="0.45">
      <c r="B117" t="s">
        <v>282</v>
      </c>
      <c r="C117">
        <v>0.14000000000000001</v>
      </c>
      <c r="D117" t="s">
        <v>18</v>
      </c>
      <c r="E117" t="s">
        <v>283</v>
      </c>
    </row>
    <row r="118" spans="2:6" x14ac:dyDescent="0.45">
      <c r="B118" t="s">
        <v>246</v>
      </c>
      <c r="C118">
        <v>0.32</v>
      </c>
      <c r="D118" t="s">
        <v>18</v>
      </c>
      <c r="E118" t="s">
        <v>247</v>
      </c>
    </row>
    <row r="119" spans="2:6" x14ac:dyDescent="0.45">
      <c r="B119" t="s">
        <v>248</v>
      </c>
      <c r="C119">
        <v>0.46</v>
      </c>
      <c r="D119" t="s">
        <v>18</v>
      </c>
      <c r="E119" t="s">
        <v>249</v>
      </c>
    </row>
    <row r="121" spans="2:6" s="1" customFormat="1" x14ac:dyDescent="0.45">
      <c r="B121" s="3" t="s">
        <v>285</v>
      </c>
      <c r="C121" s="3">
        <v>1</v>
      </c>
      <c r="D121" s="3" t="s">
        <v>18</v>
      </c>
    </row>
    <row r="122" spans="2:6" x14ac:dyDescent="0.45">
      <c r="B122" s="4" t="s">
        <v>0</v>
      </c>
    </row>
    <row r="123" spans="2:6" x14ac:dyDescent="0.45">
      <c r="B123" t="s">
        <v>1</v>
      </c>
      <c r="C123" t="s">
        <v>2</v>
      </c>
      <c r="D123" t="s">
        <v>3</v>
      </c>
      <c r="E123" t="s">
        <v>5</v>
      </c>
      <c r="F123" t="s">
        <v>4</v>
      </c>
    </row>
    <row r="124" spans="2:6" x14ac:dyDescent="0.45">
      <c r="B124" t="s">
        <v>279</v>
      </c>
      <c r="C124">
        <v>1</v>
      </c>
      <c r="D124" t="s">
        <v>18</v>
      </c>
    </row>
    <row r="125" spans="2:6" x14ac:dyDescent="0.45">
      <c r="B125" t="s">
        <v>132</v>
      </c>
      <c r="C125">
        <v>0.18</v>
      </c>
      <c r="D125" t="s">
        <v>133</v>
      </c>
      <c r="E125" t="s">
        <v>177</v>
      </c>
    </row>
    <row r="126" spans="2:6" x14ac:dyDescent="0.45">
      <c r="B126" t="s">
        <v>286</v>
      </c>
      <c r="C126" s="2">
        <v>4.0000000000000001E-10</v>
      </c>
      <c r="D126" t="s">
        <v>8</v>
      </c>
      <c r="E126" t="s">
        <v>287</v>
      </c>
    </row>
    <row r="128" spans="2:6" x14ac:dyDescent="0.45">
      <c r="B128" s="4" t="s">
        <v>213</v>
      </c>
    </row>
    <row r="129" spans="2:6" x14ac:dyDescent="0.45">
      <c r="B129" t="s">
        <v>1</v>
      </c>
      <c r="C129" t="s">
        <v>2</v>
      </c>
      <c r="D129" t="s">
        <v>3</v>
      </c>
      <c r="E129" t="s">
        <v>5</v>
      </c>
      <c r="F129" t="s">
        <v>10</v>
      </c>
    </row>
    <row r="130" spans="2:6" x14ac:dyDescent="0.45">
      <c r="B130" t="s">
        <v>244</v>
      </c>
      <c r="C130">
        <v>0.65977934999999999</v>
      </c>
      <c r="D130" t="s">
        <v>18</v>
      </c>
      <c r="E130" t="s">
        <v>245</v>
      </c>
    </row>
    <row r="131" spans="2:6" x14ac:dyDescent="0.45">
      <c r="B131" t="s">
        <v>246</v>
      </c>
      <c r="C131">
        <v>0.33840124999999999</v>
      </c>
      <c r="D131" t="s">
        <v>18</v>
      </c>
      <c r="E131" t="s">
        <v>247</v>
      </c>
    </row>
    <row r="133" spans="2:6" s="1" customFormat="1" x14ac:dyDescent="0.45">
      <c r="B133" s="3" t="s">
        <v>288</v>
      </c>
      <c r="C133" s="3">
        <v>1</v>
      </c>
      <c r="D133" s="3" t="s">
        <v>18</v>
      </c>
    </row>
    <row r="135" spans="2:6" x14ac:dyDescent="0.45">
      <c r="B135" t="s">
        <v>1</v>
      </c>
      <c r="C135" t="s">
        <v>2</v>
      </c>
      <c r="D135" t="s">
        <v>3</v>
      </c>
      <c r="E135" t="s">
        <v>5</v>
      </c>
      <c r="F135" t="s">
        <v>10</v>
      </c>
    </row>
    <row r="136" spans="2:6" x14ac:dyDescent="0.45">
      <c r="B136" t="s">
        <v>282</v>
      </c>
      <c r="C136">
        <v>0.5</v>
      </c>
      <c r="D136" t="s">
        <v>18</v>
      </c>
      <c r="E136" t="s">
        <v>289</v>
      </c>
    </row>
    <row r="137" spans="2:6" x14ac:dyDescent="0.45">
      <c r="B137" t="s">
        <v>282</v>
      </c>
      <c r="C137">
        <v>0.5</v>
      </c>
      <c r="D137" t="s">
        <v>18</v>
      </c>
      <c r="E137" t="s">
        <v>290</v>
      </c>
    </row>
    <row r="139" spans="2:6" s="1" customFormat="1" x14ac:dyDescent="0.45">
      <c r="B139" s="3" t="s">
        <v>291</v>
      </c>
      <c r="C139" s="3">
        <v>1</v>
      </c>
      <c r="D139" s="3" t="s">
        <v>18</v>
      </c>
    </row>
    <row r="140" spans="2:6" x14ac:dyDescent="0.45">
      <c r="B140" s="4" t="s">
        <v>0</v>
      </c>
    </row>
    <row r="141" spans="2:6" x14ac:dyDescent="0.45">
      <c r="B141" t="s">
        <v>1</v>
      </c>
      <c r="C141" t="s">
        <v>2</v>
      </c>
      <c r="D141" t="s">
        <v>3</v>
      </c>
      <c r="E141" t="s">
        <v>5</v>
      </c>
      <c r="F141" t="s">
        <v>4</v>
      </c>
    </row>
    <row r="142" spans="2:6" x14ac:dyDescent="0.45">
      <c r="B142" t="s">
        <v>282</v>
      </c>
      <c r="C142">
        <v>1</v>
      </c>
      <c r="D142" t="s">
        <v>18</v>
      </c>
    </row>
    <row r="143" spans="2:6" x14ac:dyDescent="0.45">
      <c r="B143" t="s">
        <v>286</v>
      </c>
      <c r="C143" s="2">
        <v>4.0000000000000001E-10</v>
      </c>
      <c r="D143" t="s">
        <v>8</v>
      </c>
      <c r="E143" t="s">
        <v>287</v>
      </c>
    </row>
    <row r="144" spans="2:6" x14ac:dyDescent="0.45">
      <c r="B144" t="s">
        <v>132</v>
      </c>
      <c r="C144" s="2">
        <v>0.04</v>
      </c>
      <c r="D144" t="s">
        <v>133</v>
      </c>
      <c r="E144" t="s">
        <v>305</v>
      </c>
    </row>
    <row r="145" spans="2:6" x14ac:dyDescent="0.45">
      <c r="C145" s="2"/>
    </row>
    <row r="146" spans="2:6" x14ac:dyDescent="0.45">
      <c r="B146" s="4" t="s">
        <v>213</v>
      </c>
    </row>
    <row r="147" spans="2:6" x14ac:dyDescent="0.45">
      <c r="B147" t="s">
        <v>1</v>
      </c>
      <c r="C147" t="s">
        <v>2</v>
      </c>
      <c r="D147" t="s">
        <v>3</v>
      </c>
      <c r="E147" t="s">
        <v>5</v>
      </c>
      <c r="F147" t="s">
        <v>10</v>
      </c>
    </row>
    <row r="148" spans="2:6" x14ac:dyDescent="0.45">
      <c r="B148" t="s">
        <v>49</v>
      </c>
      <c r="C148" t="s">
        <v>292</v>
      </c>
      <c r="D148" t="s">
        <v>18</v>
      </c>
      <c r="E148" t="s">
        <v>50</v>
      </c>
      <c r="F148" t="s">
        <v>185</v>
      </c>
    </row>
    <row r="149" spans="2:6" x14ac:dyDescent="0.45">
      <c r="B149" t="s">
        <v>293</v>
      </c>
      <c r="C149">
        <v>1</v>
      </c>
      <c r="D149" t="s">
        <v>18</v>
      </c>
      <c r="E149" t="s">
        <v>294</v>
      </c>
      <c r="F149" t="s">
        <v>185</v>
      </c>
    </row>
    <row r="150" spans="2:6" x14ac:dyDescent="0.45">
      <c r="B150" t="s">
        <v>295</v>
      </c>
      <c r="C150" t="s">
        <v>296</v>
      </c>
      <c r="D150" t="s">
        <v>18</v>
      </c>
      <c r="E150" t="s">
        <v>297</v>
      </c>
      <c r="F150" t="s">
        <v>185</v>
      </c>
    </row>
    <row r="151" spans="2:6" x14ac:dyDescent="0.45">
      <c r="B151" t="s">
        <v>298</v>
      </c>
      <c r="C151" t="s">
        <v>299</v>
      </c>
      <c r="D151" t="s">
        <v>18</v>
      </c>
      <c r="E151" t="s">
        <v>300</v>
      </c>
      <c r="F151" t="s">
        <v>185</v>
      </c>
    </row>
    <row r="152" spans="2:6" x14ac:dyDescent="0.45">
      <c r="B152" t="s">
        <v>301</v>
      </c>
      <c r="C152" t="s">
        <v>302</v>
      </c>
      <c r="D152" t="s">
        <v>18</v>
      </c>
      <c r="E152" t="s">
        <v>303</v>
      </c>
      <c r="F152" t="s">
        <v>185</v>
      </c>
    </row>
    <row r="154" spans="2:6" s="1" customFormat="1" x14ac:dyDescent="0.45">
      <c r="B154" s="3" t="s">
        <v>304</v>
      </c>
      <c r="C154" s="3">
        <v>1</v>
      </c>
      <c r="D154" s="3" t="s">
        <v>18</v>
      </c>
    </row>
    <row r="155" spans="2:6" x14ac:dyDescent="0.45">
      <c r="B155" s="4" t="s">
        <v>0</v>
      </c>
    </row>
    <row r="156" spans="2:6" x14ac:dyDescent="0.45">
      <c r="B156" t="s">
        <v>1</v>
      </c>
      <c r="C156" t="s">
        <v>2</v>
      </c>
      <c r="D156" t="s">
        <v>3</v>
      </c>
      <c r="E156" t="s">
        <v>5</v>
      </c>
      <c r="F156" t="s">
        <v>4</v>
      </c>
    </row>
    <row r="157" spans="2:6" x14ac:dyDescent="0.45">
      <c r="B157" t="s">
        <v>282</v>
      </c>
      <c r="C157">
        <v>1</v>
      </c>
      <c r="D157" t="s">
        <v>18</v>
      </c>
    </row>
    <row r="158" spans="2:6" x14ac:dyDescent="0.45">
      <c r="B158" t="s">
        <v>286</v>
      </c>
      <c r="C158" s="2">
        <v>4.0000000000000001E-10</v>
      </c>
      <c r="D158" t="s">
        <v>8</v>
      </c>
      <c r="E158" t="s">
        <v>287</v>
      </c>
    </row>
    <row r="159" spans="2:6" x14ac:dyDescent="0.45">
      <c r="B159" t="s">
        <v>132</v>
      </c>
      <c r="C159" s="2">
        <v>0.04</v>
      </c>
      <c r="D159" t="s">
        <v>133</v>
      </c>
      <c r="E159" t="s">
        <v>305</v>
      </c>
    </row>
    <row r="160" spans="2:6" x14ac:dyDescent="0.45">
      <c r="C160" s="2"/>
    </row>
    <row r="161" spans="2:6" x14ac:dyDescent="0.45">
      <c r="B161" s="4" t="s">
        <v>213</v>
      </c>
    </row>
    <row r="162" spans="2:6" x14ac:dyDescent="0.45">
      <c r="B162" t="s">
        <v>1</v>
      </c>
      <c r="C162" t="s">
        <v>2</v>
      </c>
      <c r="D162" t="s">
        <v>3</v>
      </c>
      <c r="E162" t="s">
        <v>5</v>
      </c>
      <c r="F162" t="s">
        <v>10</v>
      </c>
    </row>
    <row r="163" spans="2:6" x14ac:dyDescent="0.45">
      <c r="B163" t="s">
        <v>49</v>
      </c>
      <c r="C163" t="s">
        <v>306</v>
      </c>
      <c r="D163" t="s">
        <v>18</v>
      </c>
    </row>
    <row r="164" spans="2:6" x14ac:dyDescent="0.45">
      <c r="B164" t="s">
        <v>293</v>
      </c>
      <c r="C164" s="2">
        <v>1</v>
      </c>
      <c r="D164" t="s">
        <v>18</v>
      </c>
      <c r="E164" t="s">
        <v>294</v>
      </c>
      <c r="F164" t="s">
        <v>185</v>
      </c>
    </row>
    <row r="165" spans="2:6" x14ac:dyDescent="0.45">
      <c r="B165" t="s">
        <v>295</v>
      </c>
      <c r="C165" s="2" t="s">
        <v>307</v>
      </c>
      <c r="D165" t="s">
        <v>18</v>
      </c>
      <c r="E165" t="s">
        <v>297</v>
      </c>
      <c r="F165" t="s">
        <v>185</v>
      </c>
    </row>
    <row r="166" spans="2:6" x14ac:dyDescent="0.45">
      <c r="B166" t="s">
        <v>298</v>
      </c>
      <c r="C166" t="s">
        <v>308</v>
      </c>
      <c r="D166" t="s">
        <v>18</v>
      </c>
      <c r="E166" t="s">
        <v>300</v>
      </c>
      <c r="F166" t="s">
        <v>185</v>
      </c>
    </row>
    <row r="167" spans="2:6" x14ac:dyDescent="0.45">
      <c r="B167" t="s">
        <v>301</v>
      </c>
      <c r="C167" t="s">
        <v>309</v>
      </c>
      <c r="D167" t="s">
        <v>18</v>
      </c>
      <c r="E167" t="s">
        <v>303</v>
      </c>
      <c r="F167" t="s">
        <v>185</v>
      </c>
    </row>
    <row r="168" spans="2:6" x14ac:dyDescent="0.45">
      <c r="C168" s="2"/>
    </row>
    <row r="169" spans="2:6" s="1" customFormat="1" x14ac:dyDescent="0.45">
      <c r="B169" s="3" t="s">
        <v>310</v>
      </c>
      <c r="C169" s="3">
        <v>1</v>
      </c>
      <c r="D169" s="3" t="s">
        <v>8</v>
      </c>
    </row>
    <row r="170" spans="2:6" x14ac:dyDescent="0.45">
      <c r="C170" s="10"/>
    </row>
    <row r="171" spans="2:6" x14ac:dyDescent="0.45">
      <c r="B171" t="s">
        <v>1</v>
      </c>
      <c r="C171" t="s">
        <v>2</v>
      </c>
      <c r="D171" t="s">
        <v>3</v>
      </c>
      <c r="E171" t="s">
        <v>5</v>
      </c>
      <c r="F171" t="s">
        <v>10</v>
      </c>
    </row>
    <row r="172" spans="2:6" x14ac:dyDescent="0.45">
      <c r="B172" t="s">
        <v>282</v>
      </c>
      <c r="C172">
        <v>0.19650000000000001</v>
      </c>
      <c r="D172" t="s">
        <v>18</v>
      </c>
      <c r="E172" t="s">
        <v>289</v>
      </c>
    </row>
    <row r="173" spans="2:6" x14ac:dyDescent="0.45">
      <c r="B173" t="s">
        <v>242</v>
      </c>
      <c r="C173">
        <v>1.3761000000000001</v>
      </c>
      <c r="D173" t="s">
        <v>18</v>
      </c>
      <c r="E173" t="s">
        <v>243</v>
      </c>
    </row>
    <row r="174" spans="2:6" x14ac:dyDescent="0.45">
      <c r="B174" t="s">
        <v>311</v>
      </c>
      <c r="C174" t="s">
        <v>103</v>
      </c>
      <c r="D174" t="s">
        <v>18</v>
      </c>
      <c r="E174" t="s">
        <v>312</v>
      </c>
    </row>
    <row r="175" spans="2:6" x14ac:dyDescent="0.45">
      <c r="B175" t="s">
        <v>311</v>
      </c>
      <c r="C175" t="s">
        <v>110</v>
      </c>
      <c r="D175" t="s">
        <v>18</v>
      </c>
      <c r="E175" t="s">
        <v>313</v>
      </c>
    </row>
    <row r="176" spans="2:6" x14ac:dyDescent="0.45">
      <c r="B176" t="s">
        <v>311</v>
      </c>
      <c r="C176" t="s">
        <v>117</v>
      </c>
      <c r="D176" t="s">
        <v>18</v>
      </c>
      <c r="E176" t="s">
        <v>314</v>
      </c>
    </row>
    <row r="177" spans="2:6" x14ac:dyDescent="0.45">
      <c r="B177" t="s">
        <v>311</v>
      </c>
      <c r="C177" t="s">
        <v>121</v>
      </c>
      <c r="D177" t="s">
        <v>18</v>
      </c>
      <c r="E177" t="s">
        <v>315</v>
      </c>
    </row>
    <row r="178" spans="2:6" x14ac:dyDescent="0.45">
      <c r="B178" t="s">
        <v>244</v>
      </c>
      <c r="C178">
        <v>1.4400999999999999</v>
      </c>
      <c r="D178" t="s">
        <v>18</v>
      </c>
      <c r="E178" t="s">
        <v>245</v>
      </c>
    </row>
    <row r="179" spans="2:6" x14ac:dyDescent="0.45">
      <c r="B179" t="s">
        <v>246</v>
      </c>
      <c r="C179">
        <v>1.2887</v>
      </c>
      <c r="D179" t="s">
        <v>18</v>
      </c>
      <c r="E179" t="s">
        <v>247</v>
      </c>
    </row>
    <row r="180" spans="2:6" x14ac:dyDescent="0.45">
      <c r="B180" t="s">
        <v>248</v>
      </c>
      <c r="C180">
        <v>8.6847999999999992</v>
      </c>
      <c r="D180" t="s">
        <v>18</v>
      </c>
      <c r="E180" t="s">
        <v>249</v>
      </c>
    </row>
    <row r="182" spans="2:6" s="1" customFormat="1" x14ac:dyDescent="0.45">
      <c r="B182" s="3" t="s">
        <v>311</v>
      </c>
      <c r="C182" s="3">
        <v>1</v>
      </c>
      <c r="D182" s="3" t="s">
        <v>18</v>
      </c>
    </row>
    <row r="183" spans="2:6" x14ac:dyDescent="0.45">
      <c r="B183" s="4" t="s">
        <v>0</v>
      </c>
    </row>
    <row r="184" spans="2:6" x14ac:dyDescent="0.45">
      <c r="B184" t="s">
        <v>1</v>
      </c>
      <c r="C184" t="s">
        <v>2</v>
      </c>
      <c r="D184" t="s">
        <v>3</v>
      </c>
      <c r="E184" t="s">
        <v>5</v>
      </c>
      <c r="F184" t="s">
        <v>4</v>
      </c>
    </row>
    <row r="185" spans="2:6" x14ac:dyDescent="0.45">
      <c r="B185" t="s">
        <v>311</v>
      </c>
      <c r="C185">
        <v>1</v>
      </c>
      <c r="D185" t="s">
        <v>18</v>
      </c>
    </row>
    <row r="186" spans="2:6" x14ac:dyDescent="0.45">
      <c r="B186" t="s">
        <v>130</v>
      </c>
      <c r="C186">
        <v>1E-3</v>
      </c>
      <c r="D186" t="s">
        <v>18</v>
      </c>
      <c r="E186" t="s">
        <v>131</v>
      </c>
    </row>
    <row r="187" spans="2:6" x14ac:dyDescent="0.45">
      <c r="B187" t="s">
        <v>132</v>
      </c>
      <c r="C187">
        <v>1.24</v>
      </c>
      <c r="D187" t="s">
        <v>133</v>
      </c>
      <c r="E187" t="s">
        <v>305</v>
      </c>
    </row>
    <row r="188" spans="2:6" x14ac:dyDescent="0.45">
      <c r="B188" t="s">
        <v>134</v>
      </c>
      <c r="C188">
        <v>0.36</v>
      </c>
      <c r="D188" t="s">
        <v>179</v>
      </c>
      <c r="E188" t="s">
        <v>316</v>
      </c>
    </row>
    <row r="189" spans="2:6" x14ac:dyDescent="0.45">
      <c r="B189" t="s">
        <v>317</v>
      </c>
      <c r="C189">
        <v>0.27200000000000002</v>
      </c>
      <c r="D189" t="s">
        <v>179</v>
      </c>
      <c r="E189" t="s">
        <v>318</v>
      </c>
    </row>
    <row r="190" spans="2:6" x14ac:dyDescent="0.45">
      <c r="B190" t="s">
        <v>319</v>
      </c>
      <c r="C190">
        <v>0.01</v>
      </c>
      <c r="D190" t="s">
        <v>18</v>
      </c>
      <c r="E190" t="s">
        <v>320</v>
      </c>
    </row>
    <row r="191" spans="2:6" x14ac:dyDescent="0.45">
      <c r="B191" t="s">
        <v>321</v>
      </c>
      <c r="C191">
        <v>0.15</v>
      </c>
      <c r="D191" t="s">
        <v>18</v>
      </c>
      <c r="E191" t="s">
        <v>322</v>
      </c>
    </row>
    <row r="192" spans="2:6" x14ac:dyDescent="0.45">
      <c r="B192" t="s">
        <v>323</v>
      </c>
      <c r="C192">
        <v>0.111</v>
      </c>
      <c r="D192" t="s">
        <v>18</v>
      </c>
      <c r="E192" t="s">
        <v>324</v>
      </c>
    </row>
    <row r="193" spans="2:6" x14ac:dyDescent="0.45">
      <c r="B193" t="s">
        <v>325</v>
      </c>
      <c r="C193">
        <v>0.186</v>
      </c>
      <c r="D193" t="s">
        <v>18</v>
      </c>
      <c r="E193" t="s">
        <v>326</v>
      </c>
    </row>
    <row r="194" spans="2:6" x14ac:dyDescent="0.45">
      <c r="B194" t="s">
        <v>327</v>
      </c>
      <c r="C194">
        <v>0.29799999999999999</v>
      </c>
      <c r="D194" t="s">
        <v>18</v>
      </c>
      <c r="E194" t="s">
        <v>328</v>
      </c>
    </row>
    <row r="195" spans="2:6" x14ac:dyDescent="0.45">
      <c r="B195" t="s">
        <v>329</v>
      </c>
      <c r="C195">
        <v>0.13</v>
      </c>
      <c r="D195" t="s">
        <v>33</v>
      </c>
      <c r="E195" t="s">
        <v>330</v>
      </c>
    </row>
    <row r="196" spans="2:6" x14ac:dyDescent="0.45">
      <c r="B196" t="s">
        <v>35</v>
      </c>
      <c r="C196">
        <v>0.27</v>
      </c>
      <c r="D196" t="s">
        <v>33</v>
      </c>
      <c r="E196" t="s">
        <v>36</v>
      </c>
    </row>
    <row r="197" spans="2:6" x14ac:dyDescent="0.45">
      <c r="B197" t="s">
        <v>37</v>
      </c>
      <c r="C197">
        <v>0.24</v>
      </c>
      <c r="D197" t="s">
        <v>33</v>
      </c>
      <c r="E197" t="s">
        <v>38</v>
      </c>
    </row>
    <row r="199" spans="2:6" x14ac:dyDescent="0.45">
      <c r="B199" s="4" t="s">
        <v>213</v>
      </c>
    </row>
    <row r="200" spans="2:6" x14ac:dyDescent="0.45">
      <c r="B200" t="s">
        <v>1</v>
      </c>
      <c r="C200" t="s">
        <v>2</v>
      </c>
      <c r="D200" t="s">
        <v>3</v>
      </c>
      <c r="E200" t="s">
        <v>5</v>
      </c>
      <c r="F200" t="s">
        <v>10</v>
      </c>
    </row>
    <row r="201" spans="2:6" x14ac:dyDescent="0.45">
      <c r="B201" t="s">
        <v>331</v>
      </c>
      <c r="C201">
        <v>0.20899999999999999</v>
      </c>
      <c r="D201" t="s">
        <v>18</v>
      </c>
      <c r="E201" t="s">
        <v>332</v>
      </c>
    </row>
    <row r="202" spans="2:6" x14ac:dyDescent="0.45">
      <c r="B202" t="s">
        <v>333</v>
      </c>
      <c r="C202">
        <v>0.95199999999999996</v>
      </c>
      <c r="D202" t="s">
        <v>18</v>
      </c>
      <c r="E202" t="s">
        <v>334</v>
      </c>
    </row>
    <row r="203" spans="2:6" x14ac:dyDescent="0.45">
      <c r="B203" t="s">
        <v>335</v>
      </c>
      <c r="C203">
        <v>1051</v>
      </c>
      <c r="D203" t="s">
        <v>18</v>
      </c>
    </row>
    <row r="205" spans="2:6" s="1" customFormat="1" x14ac:dyDescent="0.45">
      <c r="B205" s="3" t="s">
        <v>336</v>
      </c>
      <c r="C205" s="3">
        <v>0.20899999999999999</v>
      </c>
      <c r="D205" s="3" t="s">
        <v>18</v>
      </c>
    </row>
    <row r="206" spans="2:6" x14ac:dyDescent="0.45">
      <c r="B206" s="4" t="s">
        <v>0</v>
      </c>
    </row>
    <row r="207" spans="2:6" x14ac:dyDescent="0.45">
      <c r="B207" t="s">
        <v>1</v>
      </c>
      <c r="C207" t="s">
        <v>2</v>
      </c>
      <c r="D207" t="s">
        <v>3</v>
      </c>
      <c r="E207" t="s">
        <v>5</v>
      </c>
      <c r="F207" t="s">
        <v>4</v>
      </c>
    </row>
    <row r="208" spans="2:6" x14ac:dyDescent="0.45">
      <c r="B208" t="s">
        <v>331</v>
      </c>
      <c r="C208">
        <v>0.20899999999999999</v>
      </c>
      <c r="D208" t="s">
        <v>18</v>
      </c>
    </row>
    <row r="209" spans="2:6" x14ac:dyDescent="0.45">
      <c r="B209" t="s">
        <v>132</v>
      </c>
      <c r="C209">
        <v>2.59</v>
      </c>
      <c r="D209" t="s">
        <v>133</v>
      </c>
      <c r="E209" t="s">
        <v>305</v>
      </c>
    </row>
    <row r="210" spans="2:6" x14ac:dyDescent="0.45">
      <c r="B210" t="s">
        <v>134</v>
      </c>
      <c r="C210">
        <v>4.79</v>
      </c>
      <c r="D210" t="s">
        <v>179</v>
      </c>
      <c r="E210" t="s">
        <v>316</v>
      </c>
    </row>
    <row r="211" spans="2:6" x14ac:dyDescent="0.45">
      <c r="B211" t="s">
        <v>337</v>
      </c>
      <c r="C211">
        <v>8.0000000000000002E-3</v>
      </c>
      <c r="D211" t="s">
        <v>18</v>
      </c>
      <c r="E211" t="s">
        <v>338</v>
      </c>
    </row>
    <row r="212" spans="2:6" x14ac:dyDescent="0.45">
      <c r="B212" t="s">
        <v>339</v>
      </c>
      <c r="C212">
        <v>0.27400000000000002</v>
      </c>
      <c r="D212" t="s">
        <v>18</v>
      </c>
      <c r="E212" t="s">
        <v>340</v>
      </c>
    </row>
    <row r="213" spans="2:6" x14ac:dyDescent="0.45">
      <c r="B213" t="s">
        <v>341</v>
      </c>
      <c r="C213">
        <v>1.7000000000000001E-2</v>
      </c>
      <c r="D213" t="s">
        <v>18</v>
      </c>
      <c r="E213" t="s">
        <v>342</v>
      </c>
    </row>
    <row r="214" spans="2:6" x14ac:dyDescent="0.45">
      <c r="B214" t="s">
        <v>343</v>
      </c>
      <c r="C214">
        <v>0.42</v>
      </c>
      <c r="D214" t="s">
        <v>18</v>
      </c>
      <c r="E214" t="s">
        <v>344</v>
      </c>
    </row>
    <row r="215" spans="2:6" x14ac:dyDescent="0.45">
      <c r="B215" t="s">
        <v>345</v>
      </c>
      <c r="C215">
        <v>0.84</v>
      </c>
      <c r="D215" t="s">
        <v>18</v>
      </c>
      <c r="E215" t="s">
        <v>346</v>
      </c>
    </row>
    <row r="216" spans="2:6" x14ac:dyDescent="0.45">
      <c r="B216" t="s">
        <v>327</v>
      </c>
      <c r="C216">
        <v>0.01</v>
      </c>
      <c r="D216" t="s">
        <v>18</v>
      </c>
      <c r="E216" t="s">
        <v>328</v>
      </c>
    </row>
    <row r="218" spans="2:6" x14ac:dyDescent="0.45">
      <c r="B218" s="4" t="s">
        <v>213</v>
      </c>
    </row>
    <row r="219" spans="2:6" x14ac:dyDescent="0.45">
      <c r="B219" t="s">
        <v>1</v>
      </c>
      <c r="C219" t="s">
        <v>2</v>
      </c>
      <c r="D219" t="s">
        <v>3</v>
      </c>
      <c r="E219" t="s">
        <v>5</v>
      </c>
      <c r="F219" t="s">
        <v>10</v>
      </c>
    </row>
    <row r="220" spans="2:6" x14ac:dyDescent="0.45">
      <c r="B220" t="s">
        <v>242</v>
      </c>
      <c r="C220" t="s">
        <v>349</v>
      </c>
      <c r="D220" t="s">
        <v>18</v>
      </c>
      <c r="E220" t="s">
        <v>243</v>
      </c>
    </row>
    <row r="221" spans="2:6" x14ac:dyDescent="0.45">
      <c r="B221" t="s">
        <v>244</v>
      </c>
      <c r="C221" t="s">
        <v>349</v>
      </c>
      <c r="D221" t="s">
        <v>18</v>
      </c>
      <c r="E221" t="s">
        <v>245</v>
      </c>
    </row>
    <row r="222" spans="2:6" x14ac:dyDescent="0.45">
      <c r="B222" t="s">
        <v>246</v>
      </c>
      <c r="C222" t="s">
        <v>349</v>
      </c>
      <c r="D222" t="s">
        <v>18</v>
      </c>
      <c r="E222" t="s">
        <v>247</v>
      </c>
    </row>
    <row r="223" spans="2:6" x14ac:dyDescent="0.45">
      <c r="B223" t="s">
        <v>347</v>
      </c>
      <c r="C223">
        <v>8.6400000000000001E-3</v>
      </c>
      <c r="D223" t="s">
        <v>146</v>
      </c>
      <c r="E223" t="s">
        <v>348</v>
      </c>
    </row>
    <row r="226" spans="2:7" x14ac:dyDescent="0.45">
      <c r="B226" s="11" t="s">
        <v>396</v>
      </c>
      <c r="C226" s="11" t="s">
        <v>350</v>
      </c>
      <c r="D226" s="11" t="s">
        <v>351</v>
      </c>
      <c r="E226" s="11" t="s">
        <v>352</v>
      </c>
      <c r="F226" s="11" t="s">
        <v>353</v>
      </c>
      <c r="G226" s="11"/>
    </row>
    <row r="227" spans="2:7" x14ac:dyDescent="0.45">
      <c r="B227" s="11" t="s">
        <v>354</v>
      </c>
      <c r="C227" s="12">
        <v>0.18484890362999815</v>
      </c>
      <c r="D227" s="12">
        <v>0.27558952775886608</v>
      </c>
      <c r="E227" s="12">
        <v>0.24335683445373557</v>
      </c>
      <c r="F227" s="12">
        <v>0.21834248989323107</v>
      </c>
      <c r="G227" s="11" t="s">
        <v>18</v>
      </c>
    </row>
    <row r="228" spans="2:7" x14ac:dyDescent="0.45">
      <c r="B228" s="11" t="s">
        <v>355</v>
      </c>
      <c r="C228" s="12">
        <v>9.4660954486825127E-2</v>
      </c>
      <c r="D228" s="12">
        <v>2.5122238039239957E-2</v>
      </c>
      <c r="E228" s="12">
        <v>2.218396458435809E-2</v>
      </c>
      <c r="F228" s="12">
        <v>2.1037628278221209E-2</v>
      </c>
      <c r="G228" s="11" t="s">
        <v>18</v>
      </c>
    </row>
    <row r="229" spans="2:7" x14ac:dyDescent="0.45">
      <c r="B229" s="11" t="s">
        <v>356</v>
      </c>
      <c r="C229" s="12">
        <v>8.1633499170812598E-2</v>
      </c>
      <c r="D229" s="12">
        <v>0.10968001485424274</v>
      </c>
      <c r="E229" s="12">
        <v>9.6851942941465818E-2</v>
      </c>
      <c r="F229" s="12">
        <v>9.1847206385404792E-2</v>
      </c>
      <c r="G229" s="11" t="s">
        <v>18</v>
      </c>
    </row>
    <row r="231" spans="2:7" s="1" customFormat="1" x14ac:dyDescent="0.45">
      <c r="B231" s="3" t="s">
        <v>218</v>
      </c>
      <c r="C231" s="3">
        <v>1</v>
      </c>
      <c r="D231" s="3" t="s">
        <v>8</v>
      </c>
    </row>
    <row r="233" spans="2:7" x14ac:dyDescent="0.45">
      <c r="B233" t="s">
        <v>1</v>
      </c>
      <c r="C233" t="s">
        <v>2</v>
      </c>
      <c r="D233" t="s">
        <v>3</v>
      </c>
      <c r="E233" t="s">
        <v>5</v>
      </c>
      <c r="F233" t="s">
        <v>10</v>
      </c>
    </row>
    <row r="234" spans="2:7" x14ac:dyDescent="0.45">
      <c r="B234" t="s">
        <v>357</v>
      </c>
      <c r="C234">
        <v>2</v>
      </c>
      <c r="D234" t="s">
        <v>8</v>
      </c>
      <c r="E234" t="s">
        <v>358</v>
      </c>
    </row>
    <row r="235" spans="2:7" x14ac:dyDescent="0.45">
      <c r="B235" t="s">
        <v>359</v>
      </c>
      <c r="C235">
        <v>664.66</v>
      </c>
      <c r="D235" t="s">
        <v>18</v>
      </c>
      <c r="E235" t="s">
        <v>360</v>
      </c>
    </row>
    <row r="236" spans="2:7" x14ac:dyDescent="0.45">
      <c r="B236" t="s">
        <v>246</v>
      </c>
      <c r="C236">
        <v>2.5</v>
      </c>
      <c r="D236" t="s">
        <v>18</v>
      </c>
      <c r="E236" t="s">
        <v>247</v>
      </c>
    </row>
    <row r="237" spans="2:7" x14ac:dyDescent="0.45">
      <c r="B237" t="s">
        <v>248</v>
      </c>
      <c r="C237">
        <v>2946.9639999999999</v>
      </c>
      <c r="D237" t="s">
        <v>18</v>
      </c>
      <c r="E237" t="s">
        <v>249</v>
      </c>
    </row>
    <row r="238" spans="2:7" x14ac:dyDescent="0.45">
      <c r="B238" t="s">
        <v>361</v>
      </c>
      <c r="C238">
        <v>655.9</v>
      </c>
      <c r="D238" t="s">
        <v>18</v>
      </c>
      <c r="E238" t="s">
        <v>362</v>
      </c>
    </row>
    <row r="240" spans="2:7" s="1" customFormat="1" x14ac:dyDescent="0.45">
      <c r="B240" s="3" t="s">
        <v>357</v>
      </c>
      <c r="C240" s="3">
        <v>1</v>
      </c>
      <c r="D240" s="3" t="s">
        <v>8</v>
      </c>
    </row>
    <row r="242" spans="2:6" x14ac:dyDescent="0.45">
      <c r="B242" t="s">
        <v>1</v>
      </c>
      <c r="C242" t="s">
        <v>2</v>
      </c>
      <c r="D242" t="s">
        <v>3</v>
      </c>
      <c r="E242" t="s">
        <v>5</v>
      </c>
      <c r="F242" t="s">
        <v>10</v>
      </c>
    </row>
    <row r="243" spans="2:6" x14ac:dyDescent="0.45">
      <c r="B243" t="s">
        <v>238</v>
      </c>
      <c r="C243">
        <v>1.29</v>
      </c>
      <c r="D243" t="s">
        <v>18</v>
      </c>
      <c r="E243" t="s">
        <v>363</v>
      </c>
    </row>
    <row r="244" spans="2:6" x14ac:dyDescent="0.45">
      <c r="B244" t="s">
        <v>246</v>
      </c>
      <c r="C244">
        <v>0.18</v>
      </c>
      <c r="D244" t="s">
        <v>18</v>
      </c>
      <c r="E244" t="s">
        <v>247</v>
      </c>
    </row>
    <row r="245" spans="2:6" x14ac:dyDescent="0.45">
      <c r="B245" t="s">
        <v>364</v>
      </c>
      <c r="C245">
        <v>0.02</v>
      </c>
      <c r="D245" t="s">
        <v>18</v>
      </c>
      <c r="E245" t="s">
        <v>365</v>
      </c>
    </row>
    <row r="246" spans="2:6" x14ac:dyDescent="0.45">
      <c r="B246" t="s">
        <v>248</v>
      </c>
      <c r="C246">
        <v>4.32</v>
      </c>
      <c r="D246" t="s">
        <v>18</v>
      </c>
      <c r="E246" t="s">
        <v>249</v>
      </c>
    </row>
    <row r="248" spans="2:6" s="1" customFormat="1" x14ac:dyDescent="0.45">
      <c r="B248" s="3" t="s">
        <v>366</v>
      </c>
      <c r="C248" s="3">
        <v>1</v>
      </c>
      <c r="D248" s="3" t="s">
        <v>18</v>
      </c>
    </row>
    <row r="249" spans="2:6" x14ac:dyDescent="0.45">
      <c r="B249" s="4" t="s">
        <v>0</v>
      </c>
    </row>
    <row r="250" spans="2:6" x14ac:dyDescent="0.45">
      <c r="B250" t="s">
        <v>1</v>
      </c>
      <c r="C250" t="s">
        <v>2</v>
      </c>
      <c r="D250" t="s">
        <v>3</v>
      </c>
      <c r="E250" t="s">
        <v>5</v>
      </c>
      <c r="F250" t="s">
        <v>4</v>
      </c>
    </row>
    <row r="251" spans="2:6" x14ac:dyDescent="0.45">
      <c r="B251" t="s">
        <v>361</v>
      </c>
      <c r="C251">
        <v>1</v>
      </c>
      <c r="D251" t="s">
        <v>18</v>
      </c>
    </row>
    <row r="252" spans="2:6" x14ac:dyDescent="0.45">
      <c r="B252" t="s">
        <v>367</v>
      </c>
      <c r="C252" s="2">
        <v>4.13568398727465E-11</v>
      </c>
      <c r="D252" t="s">
        <v>8</v>
      </c>
      <c r="E252" t="s">
        <v>368</v>
      </c>
    </row>
    <row r="253" spans="2:6" x14ac:dyDescent="0.45">
      <c r="B253" t="s">
        <v>327</v>
      </c>
      <c r="C253">
        <v>2.3362774998550499E-2</v>
      </c>
      <c r="D253" t="s">
        <v>18</v>
      </c>
      <c r="E253" t="s">
        <v>328</v>
      </c>
    </row>
    <row r="254" spans="2:6" x14ac:dyDescent="0.45">
      <c r="B254" t="s">
        <v>327</v>
      </c>
      <c r="C254">
        <v>2.0415746089970902E-3</v>
      </c>
      <c r="D254" t="s">
        <v>18</v>
      </c>
      <c r="E254" t="s">
        <v>369</v>
      </c>
    </row>
    <row r="255" spans="2:6" x14ac:dyDescent="0.45">
      <c r="B255" t="s">
        <v>327</v>
      </c>
      <c r="C255" s="2">
        <v>8.0963308746325398E-5</v>
      </c>
      <c r="D255" t="s">
        <v>18</v>
      </c>
      <c r="E255" t="s">
        <v>370</v>
      </c>
    </row>
    <row r="256" spans="2:6" x14ac:dyDescent="0.45">
      <c r="B256" t="s">
        <v>327</v>
      </c>
      <c r="C256" s="2">
        <v>5.3111050119362003E-5</v>
      </c>
      <c r="D256" t="s">
        <v>18</v>
      </c>
      <c r="E256" t="s">
        <v>371</v>
      </c>
    </row>
    <row r="257" spans="2:6" x14ac:dyDescent="0.45">
      <c r="B257" t="s">
        <v>327</v>
      </c>
      <c r="C257" s="2">
        <v>1.5107348089529499E-4</v>
      </c>
      <c r="D257" t="s">
        <v>18</v>
      </c>
      <c r="E257" t="s">
        <v>372</v>
      </c>
    </row>
    <row r="258" spans="2:6" x14ac:dyDescent="0.45">
      <c r="B258" t="s">
        <v>327</v>
      </c>
      <c r="C258" s="2">
        <v>4.0698087496971803E-4</v>
      </c>
      <c r="D258" t="s">
        <v>18</v>
      </c>
      <c r="E258" t="s">
        <v>373</v>
      </c>
    </row>
    <row r="259" spans="2:6" x14ac:dyDescent="0.45">
      <c r="B259" t="s">
        <v>327</v>
      </c>
      <c r="C259">
        <v>1.7409145048077002E-2</v>
      </c>
      <c r="D259" t="s">
        <v>18</v>
      </c>
      <c r="E259" t="s">
        <v>374</v>
      </c>
    </row>
    <row r="260" spans="2:6" x14ac:dyDescent="0.45">
      <c r="B260" t="s">
        <v>327</v>
      </c>
      <c r="C260" s="2">
        <v>4.8989567078329303E-5</v>
      </c>
      <c r="D260" t="s">
        <v>18</v>
      </c>
      <c r="E260" t="s">
        <v>375</v>
      </c>
    </row>
    <row r="261" spans="2:6" x14ac:dyDescent="0.45">
      <c r="B261" t="s">
        <v>376</v>
      </c>
      <c r="C261">
        <v>1</v>
      </c>
      <c r="D261" t="s">
        <v>18</v>
      </c>
      <c r="E261" t="s">
        <v>377</v>
      </c>
    </row>
    <row r="263" spans="2:6" x14ac:dyDescent="0.45">
      <c r="B263" s="4" t="s">
        <v>213</v>
      </c>
    </row>
    <row r="264" spans="2:6" x14ac:dyDescent="0.45">
      <c r="B264" t="s">
        <v>1</v>
      </c>
      <c r="C264" t="s">
        <v>2</v>
      </c>
      <c r="D264" t="s">
        <v>3</v>
      </c>
      <c r="E264" t="s">
        <v>5</v>
      </c>
      <c r="F264" t="s">
        <v>10</v>
      </c>
    </row>
    <row r="265" spans="2:6" x14ac:dyDescent="0.45">
      <c r="B265" t="s">
        <v>378</v>
      </c>
      <c r="C265">
        <v>1.50185577942735E-3</v>
      </c>
      <c r="D265" t="s">
        <v>18</v>
      </c>
      <c r="E265" t="s">
        <v>379</v>
      </c>
    </row>
    <row r="266" spans="2:6" x14ac:dyDescent="0.45">
      <c r="B266" t="s">
        <v>380</v>
      </c>
      <c r="C266">
        <v>1</v>
      </c>
      <c r="D266" t="s">
        <v>18</v>
      </c>
      <c r="E266" t="s">
        <v>381</v>
      </c>
    </row>
    <row r="267" spans="2:6" x14ac:dyDescent="0.45">
      <c r="B267" t="s">
        <v>382</v>
      </c>
      <c r="C267" s="2">
        <v>4.3554612937433702E-5</v>
      </c>
      <c r="D267" t="s">
        <v>146</v>
      </c>
      <c r="E267" t="s">
        <v>383</v>
      </c>
    </row>
    <row r="269" spans="2:6" s="1" customFormat="1" x14ac:dyDescent="0.45">
      <c r="B269" s="3" t="s">
        <v>384</v>
      </c>
      <c r="C269" s="3">
        <v>1</v>
      </c>
      <c r="D269" s="3" t="s">
        <v>18</v>
      </c>
    </row>
    <row r="271" spans="2:6" x14ac:dyDescent="0.45">
      <c r="B271" t="s">
        <v>259</v>
      </c>
      <c r="C271" t="s">
        <v>385</v>
      </c>
    </row>
    <row r="273" spans="2:6" x14ac:dyDescent="0.45">
      <c r="B273" s="4" t="s">
        <v>260</v>
      </c>
    </row>
    <row r="274" spans="2:6" x14ac:dyDescent="0.45">
      <c r="B274" t="s">
        <v>1</v>
      </c>
      <c r="C274" t="s">
        <v>2</v>
      </c>
      <c r="D274" t="s">
        <v>3</v>
      </c>
      <c r="E274" t="s">
        <v>5</v>
      </c>
      <c r="F274" t="s">
        <v>10</v>
      </c>
    </row>
    <row r="275" spans="2:6" x14ac:dyDescent="0.45">
      <c r="B275" t="s">
        <v>317</v>
      </c>
      <c r="C275">
        <v>1</v>
      </c>
      <c r="D275" t="s">
        <v>179</v>
      </c>
      <c r="E275" t="s">
        <v>386</v>
      </c>
      <c r="F275" t="s">
        <v>185</v>
      </c>
    </row>
    <row r="277" spans="2:6" s="3" customFormat="1" x14ac:dyDescent="0.45">
      <c r="B277" s="3" t="s">
        <v>387</v>
      </c>
      <c r="C277" s="3">
        <v>1</v>
      </c>
      <c r="D277" s="3" t="s">
        <v>18</v>
      </c>
    </row>
    <row r="280" spans="2:6" x14ac:dyDescent="0.45">
      <c r="B280" t="s">
        <v>1</v>
      </c>
      <c r="C280" t="s">
        <v>2</v>
      </c>
      <c r="D280" t="s">
        <v>3</v>
      </c>
      <c r="E280" t="s">
        <v>5</v>
      </c>
      <c r="F280" t="s">
        <v>10</v>
      </c>
    </row>
    <row r="281" spans="2:6" x14ac:dyDescent="0.45">
      <c r="B281" t="s">
        <v>238</v>
      </c>
      <c r="C281">
        <v>0.39</v>
      </c>
      <c r="D281" t="s">
        <v>18</v>
      </c>
      <c r="E281" t="s">
        <v>363</v>
      </c>
    </row>
    <row r="282" spans="2:6" x14ac:dyDescent="0.45">
      <c r="B282" t="s">
        <v>388</v>
      </c>
      <c r="C282">
        <v>0.17</v>
      </c>
      <c r="D282" t="s">
        <v>18</v>
      </c>
      <c r="E282" t="s">
        <v>389</v>
      </c>
    </row>
    <row r="283" spans="2:6" x14ac:dyDescent="0.45">
      <c r="B283" t="s">
        <v>248</v>
      </c>
      <c r="C283">
        <v>0.44</v>
      </c>
      <c r="D283" t="s">
        <v>18</v>
      </c>
      <c r="E283" t="s">
        <v>249</v>
      </c>
    </row>
    <row r="285" spans="2:6" s="3" customFormat="1" x14ac:dyDescent="0.45">
      <c r="B285" s="3" t="s">
        <v>222</v>
      </c>
      <c r="C285" s="3">
        <v>1</v>
      </c>
      <c r="D285" s="3" t="s">
        <v>8</v>
      </c>
    </row>
    <row r="287" spans="2:6" x14ac:dyDescent="0.45">
      <c r="B287" t="s">
        <v>1</v>
      </c>
      <c r="C287" t="s">
        <v>2</v>
      </c>
      <c r="D287" t="s">
        <v>3</v>
      </c>
      <c r="E287" t="s">
        <v>5</v>
      </c>
      <c r="F287" t="s">
        <v>10</v>
      </c>
    </row>
    <row r="288" spans="2:6" x14ac:dyDescent="0.45">
      <c r="B288" t="s">
        <v>279</v>
      </c>
      <c r="C288">
        <v>0.22</v>
      </c>
      <c r="D288" t="s">
        <v>18</v>
      </c>
      <c r="E288" t="s">
        <v>280</v>
      </c>
    </row>
    <row r="289" spans="2:6" x14ac:dyDescent="0.45">
      <c r="B289" t="s">
        <v>282</v>
      </c>
      <c r="C289">
        <v>0.622</v>
      </c>
      <c r="D289" t="s">
        <v>18</v>
      </c>
      <c r="E289" t="s">
        <v>289</v>
      </c>
    </row>
    <row r="290" spans="2:6" x14ac:dyDescent="0.45">
      <c r="B290" t="s">
        <v>246</v>
      </c>
      <c r="C290">
        <v>1.6577999999999999</v>
      </c>
      <c r="D290" t="s">
        <v>18</v>
      </c>
      <c r="E290" t="s">
        <v>247</v>
      </c>
    </row>
    <row r="291" spans="2:6" x14ac:dyDescent="0.45">
      <c r="B291" t="s">
        <v>248</v>
      </c>
      <c r="C291">
        <v>30</v>
      </c>
      <c r="D291" t="s">
        <v>18</v>
      </c>
      <c r="E291" t="s">
        <v>249</v>
      </c>
    </row>
    <row r="293" spans="2:6" s="3" customFormat="1" x14ac:dyDescent="0.45">
      <c r="B293" s="3" t="s">
        <v>224</v>
      </c>
      <c r="C293" s="3">
        <v>1</v>
      </c>
      <c r="D293" s="3" t="s">
        <v>18</v>
      </c>
    </row>
    <row r="295" spans="2:6" x14ac:dyDescent="0.45">
      <c r="B295" t="s">
        <v>1</v>
      </c>
      <c r="C295" t="s">
        <v>2</v>
      </c>
      <c r="D295" t="s">
        <v>3</v>
      </c>
      <c r="E295" t="s">
        <v>5</v>
      </c>
      <c r="F295" t="s">
        <v>10</v>
      </c>
    </row>
    <row r="296" spans="2:6" x14ac:dyDescent="0.45">
      <c r="B296" t="s">
        <v>279</v>
      </c>
      <c r="C296">
        <v>1.43E-2</v>
      </c>
      <c r="D296" t="s">
        <v>18</v>
      </c>
      <c r="E296" t="s">
        <v>280</v>
      </c>
    </row>
    <row r="297" spans="2:6" x14ac:dyDescent="0.45">
      <c r="B297" t="s">
        <v>240</v>
      </c>
      <c r="C297">
        <v>0.1002</v>
      </c>
      <c r="D297" t="s">
        <v>18</v>
      </c>
      <c r="E297" t="s">
        <v>241</v>
      </c>
    </row>
    <row r="298" spans="2:6" x14ac:dyDescent="0.45">
      <c r="B298" t="s">
        <v>269</v>
      </c>
      <c r="C298">
        <v>0.1002</v>
      </c>
      <c r="D298" t="s">
        <v>18</v>
      </c>
      <c r="E298" t="s">
        <v>270</v>
      </c>
    </row>
    <row r="299" spans="2:6" x14ac:dyDescent="0.45">
      <c r="B299" t="s">
        <v>282</v>
      </c>
      <c r="C299">
        <v>2.86E-2</v>
      </c>
      <c r="D299" t="s">
        <v>18</v>
      </c>
      <c r="E299" t="s">
        <v>290</v>
      </c>
    </row>
    <row r="300" spans="2:6" x14ac:dyDescent="0.45">
      <c r="B300" t="s">
        <v>242</v>
      </c>
      <c r="C300">
        <v>8.5900000000000004E-2</v>
      </c>
      <c r="D300" t="s">
        <v>18</v>
      </c>
      <c r="E300" t="s">
        <v>243</v>
      </c>
    </row>
    <row r="301" spans="2:6" x14ac:dyDescent="0.45">
      <c r="B301" t="s">
        <v>244</v>
      </c>
      <c r="C301">
        <v>0.16619999999999999</v>
      </c>
      <c r="D301" t="s">
        <v>18</v>
      </c>
      <c r="E301" t="s">
        <v>245</v>
      </c>
    </row>
    <row r="302" spans="2:6" x14ac:dyDescent="0.45">
      <c r="B302" t="s">
        <v>246</v>
      </c>
      <c r="C302">
        <v>2.98E-2</v>
      </c>
      <c r="D302" t="s">
        <v>18</v>
      </c>
      <c r="E302" t="s">
        <v>247</v>
      </c>
    </row>
    <row r="303" spans="2:6" x14ac:dyDescent="0.45">
      <c r="B303" t="s">
        <v>248</v>
      </c>
      <c r="C303" t="s">
        <v>390</v>
      </c>
      <c r="D303" t="s">
        <v>18</v>
      </c>
      <c r="E303" t="s">
        <v>249</v>
      </c>
    </row>
    <row r="306" spans="2:6" s="3" customFormat="1" x14ac:dyDescent="0.45">
      <c r="B306" s="3" t="s">
        <v>226</v>
      </c>
      <c r="C306" s="3">
        <v>1</v>
      </c>
      <c r="D306" s="3" t="s">
        <v>18</v>
      </c>
    </row>
    <row r="308" spans="2:6" x14ac:dyDescent="0.45">
      <c r="B308" t="s">
        <v>1</v>
      </c>
      <c r="C308" t="s">
        <v>2</v>
      </c>
      <c r="D308" t="s">
        <v>3</v>
      </c>
      <c r="E308" t="s">
        <v>5</v>
      </c>
      <c r="F308" t="s">
        <v>10</v>
      </c>
    </row>
    <row r="309" spans="2:6" x14ac:dyDescent="0.45">
      <c r="B309" t="s">
        <v>238</v>
      </c>
      <c r="C309">
        <v>0.09</v>
      </c>
      <c r="D309" t="s">
        <v>18</v>
      </c>
      <c r="E309" t="s">
        <v>363</v>
      </c>
    </row>
    <row r="310" spans="2:6" x14ac:dyDescent="0.45">
      <c r="B310" t="s">
        <v>244</v>
      </c>
      <c r="C310">
        <v>0.25740000000000002</v>
      </c>
      <c r="D310" t="s">
        <v>18</v>
      </c>
      <c r="E310" t="s">
        <v>245</v>
      </c>
    </row>
    <row r="311" spans="2:6" x14ac:dyDescent="0.45">
      <c r="B311" t="s">
        <v>391</v>
      </c>
      <c r="C311">
        <v>0.14000000000000001</v>
      </c>
      <c r="D311" t="s">
        <v>18</v>
      </c>
      <c r="E311" t="s">
        <v>392</v>
      </c>
    </row>
    <row r="312" spans="2:6" x14ac:dyDescent="0.45">
      <c r="B312" t="s">
        <v>246</v>
      </c>
      <c r="C312">
        <v>2.7300000000000001E-2</v>
      </c>
      <c r="D312" t="s">
        <v>18</v>
      </c>
      <c r="E312" t="s">
        <v>247</v>
      </c>
    </row>
    <row r="313" spans="2:6" x14ac:dyDescent="0.45">
      <c r="B313" t="s">
        <v>248</v>
      </c>
      <c r="C313" t="s">
        <v>393</v>
      </c>
      <c r="D313" t="s">
        <v>18</v>
      </c>
      <c r="E313" t="s">
        <v>249</v>
      </c>
    </row>
    <row r="315" spans="2:6" s="3" customFormat="1" x14ac:dyDescent="0.45">
      <c r="B315" s="3" t="s">
        <v>228</v>
      </c>
      <c r="C315" s="3">
        <v>1</v>
      </c>
      <c r="D315" s="3" t="s">
        <v>18</v>
      </c>
    </row>
    <row r="317" spans="2:6" x14ac:dyDescent="0.45">
      <c r="B317" t="s">
        <v>1</v>
      </c>
      <c r="C317" t="s">
        <v>2</v>
      </c>
      <c r="D317" t="s">
        <v>3</v>
      </c>
      <c r="E317" t="s">
        <v>5</v>
      </c>
      <c r="F317" t="s">
        <v>10</v>
      </c>
    </row>
    <row r="318" spans="2:6" x14ac:dyDescent="0.45">
      <c r="B318" t="s">
        <v>394</v>
      </c>
      <c r="C318">
        <v>1</v>
      </c>
      <c r="D318" t="s">
        <v>18</v>
      </c>
      <c r="E318" t="s">
        <v>395</v>
      </c>
    </row>
    <row r="320" spans="2:6" s="1" customFormat="1" x14ac:dyDescent="0.45">
      <c r="B320" s="3" t="s">
        <v>397</v>
      </c>
      <c r="C320" s="3">
        <v>1</v>
      </c>
      <c r="D320" s="3" t="s">
        <v>18</v>
      </c>
    </row>
    <row r="322" spans="2:6" x14ac:dyDescent="0.45">
      <c r="B322" t="s">
        <v>259</v>
      </c>
      <c r="C322" t="s">
        <v>398</v>
      </c>
    </row>
    <row r="324" spans="2:6" x14ac:dyDescent="0.45">
      <c r="B324" s="4" t="s">
        <v>260</v>
      </c>
    </row>
    <row r="325" spans="2:6" x14ac:dyDescent="0.45">
      <c r="B325" t="s">
        <v>1</v>
      </c>
      <c r="C325" t="s">
        <v>2</v>
      </c>
      <c r="D325" t="s">
        <v>3</v>
      </c>
      <c r="E325" t="s">
        <v>5</v>
      </c>
      <c r="F325" t="s">
        <v>10</v>
      </c>
    </row>
    <row r="326" spans="2:6" x14ac:dyDescent="0.45">
      <c r="B326" t="s">
        <v>317</v>
      </c>
      <c r="C326">
        <v>38</v>
      </c>
      <c r="D326" t="s">
        <v>179</v>
      </c>
      <c r="E326" t="s">
        <v>386</v>
      </c>
      <c r="F326" t="s">
        <v>185</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451D-702C-42F9-9E51-0692D991E44E}">
  <dimension ref="A1:F125"/>
  <sheetViews>
    <sheetView workbookViewId="0">
      <selection activeCell="E38" sqref="E38"/>
    </sheetView>
  </sheetViews>
  <sheetFormatPr baseColWidth="10" defaultRowHeight="14.25" x14ac:dyDescent="0.45"/>
  <cols>
    <col min="2" max="2" width="32" customWidth="1"/>
  </cols>
  <sheetData>
    <row r="1" spans="1:6" x14ac:dyDescent="0.45">
      <c r="A1" s="7" t="s">
        <v>504</v>
      </c>
    </row>
    <row r="2" spans="1:6" s="3" customFormat="1" x14ac:dyDescent="0.45">
      <c r="A2" s="3" t="s">
        <v>495</v>
      </c>
      <c r="B2" s="3" t="s">
        <v>438</v>
      </c>
      <c r="C2" s="3">
        <v>1</v>
      </c>
      <c r="D2" s="3" t="s">
        <v>8</v>
      </c>
    </row>
    <row r="3" spans="1:6" x14ac:dyDescent="0.45">
      <c r="B3" s="4" t="s">
        <v>0</v>
      </c>
    </row>
    <row r="4" spans="1:6" x14ac:dyDescent="0.45">
      <c r="B4" t="s">
        <v>1</v>
      </c>
      <c r="C4" t="s">
        <v>2</v>
      </c>
      <c r="D4" t="s">
        <v>3</v>
      </c>
      <c r="E4" t="s">
        <v>5</v>
      </c>
      <c r="F4" t="s">
        <v>4</v>
      </c>
    </row>
    <row r="5" spans="1:6" x14ac:dyDescent="0.45">
      <c r="B5" t="s">
        <v>440</v>
      </c>
      <c r="C5">
        <v>1</v>
      </c>
      <c r="D5" t="s">
        <v>8</v>
      </c>
      <c r="E5" t="s">
        <v>441</v>
      </c>
    </row>
    <row r="7" spans="1:6" x14ac:dyDescent="0.45">
      <c r="B7" s="4" t="s">
        <v>213</v>
      </c>
    </row>
    <row r="8" spans="1:6" x14ac:dyDescent="0.45">
      <c r="B8" t="s">
        <v>1</v>
      </c>
      <c r="C8" t="s">
        <v>2</v>
      </c>
      <c r="D8" t="s">
        <v>3</v>
      </c>
      <c r="E8" t="s">
        <v>5</v>
      </c>
      <c r="F8" t="s">
        <v>10</v>
      </c>
    </row>
    <row r="9" spans="1:6" x14ac:dyDescent="0.45">
      <c r="B9" t="s">
        <v>11</v>
      </c>
      <c r="C9">
        <v>1</v>
      </c>
      <c r="D9" t="s">
        <v>8</v>
      </c>
    </row>
    <row r="10" spans="1:6" x14ac:dyDescent="0.45">
      <c r="B10" t="s">
        <v>410</v>
      </c>
      <c r="C10">
        <v>1</v>
      </c>
      <c r="D10" t="s">
        <v>8</v>
      </c>
      <c r="E10" t="s">
        <v>439</v>
      </c>
    </row>
    <row r="12" spans="1:6" s="3" customFormat="1" x14ac:dyDescent="0.45">
      <c r="B12" s="3" t="s">
        <v>445</v>
      </c>
      <c r="C12" s="3">
        <v>1</v>
      </c>
      <c r="D12" s="3" t="s">
        <v>8</v>
      </c>
    </row>
    <row r="14" spans="1:6" x14ac:dyDescent="0.45">
      <c r="B14" t="s">
        <v>1</v>
      </c>
      <c r="C14" t="s">
        <v>2</v>
      </c>
      <c r="D14" t="s">
        <v>3</v>
      </c>
      <c r="E14" t="s">
        <v>5</v>
      </c>
      <c r="F14" t="s">
        <v>4</v>
      </c>
    </row>
    <row r="15" spans="1:6" x14ac:dyDescent="0.45">
      <c r="B15" t="s">
        <v>442</v>
      </c>
      <c r="C15">
        <v>8</v>
      </c>
      <c r="D15" t="s">
        <v>8</v>
      </c>
      <c r="E15" t="s">
        <v>442</v>
      </c>
    </row>
    <row r="16" spans="1:6" x14ac:dyDescent="0.45">
      <c r="B16" t="s">
        <v>17</v>
      </c>
      <c r="C16">
        <v>30</v>
      </c>
      <c r="D16" t="s">
        <v>18</v>
      </c>
      <c r="E16" t="s">
        <v>17</v>
      </c>
    </row>
    <row r="17" spans="2:6" x14ac:dyDescent="0.45">
      <c r="B17" t="s">
        <v>19</v>
      </c>
      <c r="C17">
        <v>43.9</v>
      </c>
      <c r="D17" t="s">
        <v>20</v>
      </c>
      <c r="E17" t="s">
        <v>21</v>
      </c>
    </row>
    <row r="18" spans="2:6" x14ac:dyDescent="0.45">
      <c r="B18" t="s">
        <v>22</v>
      </c>
      <c r="C18">
        <v>1</v>
      </c>
      <c r="D18" t="s">
        <v>8</v>
      </c>
      <c r="E18" t="s">
        <v>22</v>
      </c>
    </row>
    <row r="19" spans="2:6" x14ac:dyDescent="0.45">
      <c r="B19" t="s">
        <v>23</v>
      </c>
      <c r="C19">
        <v>1</v>
      </c>
      <c r="D19" t="s">
        <v>8</v>
      </c>
      <c r="E19" t="s">
        <v>24</v>
      </c>
    </row>
    <row r="20" spans="2:6" x14ac:dyDescent="0.45">
      <c r="B20" t="s">
        <v>443</v>
      </c>
      <c r="C20">
        <v>1</v>
      </c>
      <c r="D20" t="s">
        <v>8</v>
      </c>
      <c r="E20" t="s">
        <v>443</v>
      </c>
    </row>
    <row r="21" spans="2:6" x14ac:dyDescent="0.45">
      <c r="B21" t="s">
        <v>25</v>
      </c>
      <c r="C21">
        <v>800</v>
      </c>
      <c r="D21" t="s">
        <v>18</v>
      </c>
      <c r="E21" t="s">
        <v>26</v>
      </c>
    </row>
    <row r="22" spans="2:6" x14ac:dyDescent="0.45">
      <c r="B22" t="s">
        <v>27</v>
      </c>
      <c r="C22">
        <v>5500</v>
      </c>
      <c r="D22" t="s">
        <v>18</v>
      </c>
      <c r="E22" t="s">
        <v>28</v>
      </c>
    </row>
    <row r="24" spans="2:6" s="3" customFormat="1" x14ac:dyDescent="0.45">
      <c r="B24" s="3" t="s">
        <v>444</v>
      </c>
      <c r="C24" s="3">
        <v>1</v>
      </c>
      <c r="D24" s="3" t="s">
        <v>8</v>
      </c>
    </row>
    <row r="26" spans="2:6" x14ac:dyDescent="0.45">
      <c r="B26" t="s">
        <v>1</v>
      </c>
      <c r="C26" t="s">
        <v>2</v>
      </c>
      <c r="D26" t="s">
        <v>3</v>
      </c>
      <c r="E26" t="s">
        <v>5</v>
      </c>
      <c r="F26" t="s">
        <v>4</v>
      </c>
    </row>
    <row r="27" spans="2:6" x14ac:dyDescent="0.45">
      <c r="B27" t="s">
        <v>92</v>
      </c>
      <c r="C27">
        <v>8</v>
      </c>
      <c r="D27" t="s">
        <v>8</v>
      </c>
      <c r="E27" t="s">
        <v>446</v>
      </c>
    </row>
    <row r="28" spans="2:6" x14ac:dyDescent="0.45">
      <c r="B28" t="s">
        <v>94</v>
      </c>
      <c r="C28">
        <v>17.907</v>
      </c>
      <c r="D28" t="s">
        <v>18</v>
      </c>
      <c r="E28" t="s">
        <v>95</v>
      </c>
    </row>
    <row r="29" spans="2:6" x14ac:dyDescent="0.45">
      <c r="B29" t="s">
        <v>96</v>
      </c>
      <c r="C29">
        <v>15.5</v>
      </c>
      <c r="D29" t="s">
        <v>18</v>
      </c>
      <c r="E29" t="s">
        <v>97</v>
      </c>
    </row>
    <row r="30" spans="2:6" x14ac:dyDescent="0.45">
      <c r="B30" t="s">
        <v>98</v>
      </c>
      <c r="C30">
        <v>431.8</v>
      </c>
      <c r="D30" t="s">
        <v>18</v>
      </c>
      <c r="E30" t="s">
        <v>98</v>
      </c>
    </row>
    <row r="31" spans="2:6" x14ac:dyDescent="0.45">
      <c r="B31" t="s">
        <v>99</v>
      </c>
      <c r="C31">
        <v>9.6199999999999994E-2</v>
      </c>
      <c r="D31" t="s">
        <v>33</v>
      </c>
      <c r="E31" t="s">
        <v>100</v>
      </c>
    </row>
    <row r="32" spans="2:6" x14ac:dyDescent="0.45">
      <c r="B32" t="s">
        <v>37</v>
      </c>
      <c r="C32">
        <v>0.57999999999999996</v>
      </c>
      <c r="D32" t="s">
        <v>33</v>
      </c>
      <c r="E32" t="s">
        <v>101</v>
      </c>
    </row>
    <row r="35" spans="2:6" s="3" customFormat="1" x14ac:dyDescent="0.45">
      <c r="B35" s="3" t="s">
        <v>447</v>
      </c>
      <c r="C35" s="3">
        <v>1</v>
      </c>
      <c r="D35" s="3" t="s">
        <v>8</v>
      </c>
    </row>
    <row r="37" spans="2:6" x14ac:dyDescent="0.45">
      <c r="B37" t="s">
        <v>1</v>
      </c>
      <c r="C37" t="s">
        <v>2</v>
      </c>
      <c r="D37" t="s">
        <v>3</v>
      </c>
      <c r="E37" t="s">
        <v>5</v>
      </c>
      <c r="F37" t="s">
        <v>4</v>
      </c>
    </row>
    <row r="38" spans="2:6" x14ac:dyDescent="0.45">
      <c r="B38" t="s">
        <v>102</v>
      </c>
      <c r="C38" t="s">
        <v>400</v>
      </c>
      <c r="D38" t="s">
        <v>18</v>
      </c>
      <c r="E38" t="s">
        <v>104</v>
      </c>
    </row>
    <row r="39" spans="2:6" x14ac:dyDescent="0.45">
      <c r="B39" t="s">
        <v>106</v>
      </c>
      <c r="C39">
        <v>3.1301999999999999</v>
      </c>
      <c r="D39" t="s">
        <v>18</v>
      </c>
      <c r="E39" t="s">
        <v>106</v>
      </c>
    </row>
    <row r="40" spans="2:6" x14ac:dyDescent="0.45">
      <c r="B40" t="s">
        <v>107</v>
      </c>
      <c r="C40">
        <v>6.6516999999999999</v>
      </c>
      <c r="D40" t="s">
        <v>18</v>
      </c>
      <c r="E40" t="s">
        <v>107</v>
      </c>
    </row>
    <row r="41" spans="2:6" x14ac:dyDescent="0.45">
      <c r="B41" t="s">
        <v>108</v>
      </c>
      <c r="C41">
        <v>0.95860000000000001</v>
      </c>
      <c r="D41" t="s">
        <v>18</v>
      </c>
      <c r="E41" t="s">
        <v>108</v>
      </c>
    </row>
    <row r="42" spans="2:6" x14ac:dyDescent="0.45">
      <c r="B42" t="s">
        <v>53</v>
      </c>
      <c r="C42">
        <v>2.7837999999999998</v>
      </c>
      <c r="D42" t="s">
        <v>18</v>
      </c>
      <c r="E42" t="s">
        <v>54</v>
      </c>
    </row>
    <row r="43" spans="2:6" x14ac:dyDescent="0.45">
      <c r="B43" t="s">
        <v>109</v>
      </c>
      <c r="C43" t="s">
        <v>401</v>
      </c>
      <c r="D43" t="s">
        <v>18</v>
      </c>
      <c r="E43" t="s">
        <v>111</v>
      </c>
    </row>
    <row r="44" spans="2:6" x14ac:dyDescent="0.45">
      <c r="B44" t="s">
        <v>113</v>
      </c>
      <c r="C44" s="2">
        <v>4.5800000000000002E-10</v>
      </c>
      <c r="D44" t="s">
        <v>8</v>
      </c>
      <c r="E44" t="s">
        <v>114</v>
      </c>
    </row>
    <row r="45" spans="2:6" x14ac:dyDescent="0.45">
      <c r="B45" t="s">
        <v>59</v>
      </c>
      <c r="C45">
        <v>28.4727</v>
      </c>
      <c r="D45" t="s">
        <v>18</v>
      </c>
      <c r="E45" t="s">
        <v>115</v>
      </c>
    </row>
    <row r="46" spans="2:6" x14ac:dyDescent="0.45">
      <c r="B46" t="s">
        <v>116</v>
      </c>
      <c r="C46" t="s">
        <v>402</v>
      </c>
      <c r="D46" t="s">
        <v>18</v>
      </c>
      <c r="E46" t="s">
        <v>118</v>
      </c>
    </row>
    <row r="47" spans="2:6" x14ac:dyDescent="0.45">
      <c r="B47" t="s">
        <v>120</v>
      </c>
      <c r="C47" t="s">
        <v>399</v>
      </c>
      <c r="D47" t="s">
        <v>18</v>
      </c>
      <c r="E47" t="s">
        <v>122</v>
      </c>
    </row>
    <row r="48" spans="2:6" x14ac:dyDescent="0.45">
      <c r="B48" t="s">
        <v>67</v>
      </c>
      <c r="C48">
        <v>2.7837999999999998</v>
      </c>
      <c r="D48" t="s">
        <v>18</v>
      </c>
      <c r="E48" t="s">
        <v>124</v>
      </c>
    </row>
    <row r="49" spans="2:6" x14ac:dyDescent="0.45">
      <c r="B49" t="s">
        <v>127</v>
      </c>
      <c r="C49">
        <v>0.64419999999999999</v>
      </c>
      <c r="D49" t="s">
        <v>18</v>
      </c>
      <c r="E49" t="s">
        <v>128</v>
      </c>
    </row>
    <row r="50" spans="2:6" x14ac:dyDescent="0.45">
      <c r="B50" t="s">
        <v>73</v>
      </c>
      <c r="C50">
        <v>28.4727</v>
      </c>
      <c r="D50" t="s">
        <v>18</v>
      </c>
      <c r="E50" t="s">
        <v>74</v>
      </c>
    </row>
    <row r="51" spans="2:6" x14ac:dyDescent="0.45">
      <c r="B51" t="s">
        <v>32</v>
      </c>
      <c r="C51">
        <v>3.9857</v>
      </c>
      <c r="D51" t="s">
        <v>33</v>
      </c>
      <c r="E51" t="s">
        <v>129</v>
      </c>
    </row>
    <row r="52" spans="2:6" x14ac:dyDescent="0.45">
      <c r="B52" t="s">
        <v>37</v>
      </c>
      <c r="C52">
        <v>23.914400000000001</v>
      </c>
      <c r="D52" t="s">
        <v>33</v>
      </c>
      <c r="E52" t="s">
        <v>101</v>
      </c>
    </row>
    <row r="54" spans="2:6" s="3" customFormat="1" x14ac:dyDescent="0.45">
      <c r="B54" s="3" t="s">
        <v>466</v>
      </c>
      <c r="C54" s="3">
        <v>1</v>
      </c>
      <c r="D54" s="3" t="s">
        <v>8</v>
      </c>
    </row>
    <row r="56" spans="2:6" x14ac:dyDescent="0.45">
      <c r="B56" t="s">
        <v>1</v>
      </c>
      <c r="C56" t="s">
        <v>2</v>
      </c>
      <c r="D56" t="s">
        <v>3</v>
      </c>
      <c r="E56" t="s">
        <v>5</v>
      </c>
      <c r="F56" t="s">
        <v>4</v>
      </c>
    </row>
    <row r="57" spans="2:6" x14ac:dyDescent="0.45">
      <c r="B57" t="s">
        <v>29</v>
      </c>
      <c r="C57">
        <v>37</v>
      </c>
      <c r="D57" t="s">
        <v>18</v>
      </c>
      <c r="E57" t="s">
        <v>29</v>
      </c>
    </row>
    <row r="58" spans="2:6" x14ac:dyDescent="0.45">
      <c r="B58" t="s">
        <v>448</v>
      </c>
      <c r="C58">
        <v>8</v>
      </c>
      <c r="D58" t="s">
        <v>449</v>
      </c>
      <c r="E58" t="s">
        <v>450</v>
      </c>
    </row>
    <row r="59" spans="2:6" x14ac:dyDescent="0.45">
      <c r="B59" t="s">
        <v>451</v>
      </c>
      <c r="C59" t="s">
        <v>452</v>
      </c>
      <c r="D59" t="s">
        <v>8</v>
      </c>
      <c r="E59" t="s">
        <v>453</v>
      </c>
    </row>
    <row r="60" spans="2:6" x14ac:dyDescent="0.45">
      <c r="B60" t="s">
        <v>454</v>
      </c>
      <c r="C60">
        <v>138.91999999999999</v>
      </c>
      <c r="D60" t="s">
        <v>18</v>
      </c>
      <c r="E60" t="s">
        <v>455</v>
      </c>
    </row>
    <row r="61" spans="2:6" x14ac:dyDescent="0.45">
      <c r="B61" t="s">
        <v>456</v>
      </c>
      <c r="C61">
        <v>1</v>
      </c>
      <c r="D61" t="s">
        <v>8</v>
      </c>
      <c r="E61" t="s">
        <v>457</v>
      </c>
    </row>
    <row r="62" spans="2:6" x14ac:dyDescent="0.45">
      <c r="B62" t="s">
        <v>458</v>
      </c>
      <c r="C62" t="s">
        <v>459</v>
      </c>
      <c r="D62" t="s">
        <v>18</v>
      </c>
      <c r="E62" t="s">
        <v>460</v>
      </c>
    </row>
    <row r="63" spans="2:6" x14ac:dyDescent="0.45">
      <c r="B63" t="s">
        <v>65</v>
      </c>
      <c r="C63">
        <v>1.37</v>
      </c>
      <c r="D63" t="s">
        <v>18</v>
      </c>
      <c r="E63" t="s">
        <v>461</v>
      </c>
    </row>
    <row r="64" spans="2:6" x14ac:dyDescent="0.45">
      <c r="B64" t="s">
        <v>462</v>
      </c>
      <c r="C64">
        <v>126.43</v>
      </c>
      <c r="D64" t="s">
        <v>18</v>
      </c>
      <c r="E64" t="s">
        <v>463</v>
      </c>
    </row>
    <row r="65" spans="2:6" x14ac:dyDescent="0.45">
      <c r="B65" t="s">
        <v>164</v>
      </c>
      <c r="C65">
        <v>138.91999999999999</v>
      </c>
      <c r="D65" t="s">
        <v>18</v>
      </c>
      <c r="E65" t="s">
        <v>165</v>
      </c>
    </row>
    <row r="66" spans="2:6" x14ac:dyDescent="0.45">
      <c r="B66" t="s">
        <v>32</v>
      </c>
      <c r="C66" t="s">
        <v>464</v>
      </c>
      <c r="D66" t="s">
        <v>172</v>
      </c>
      <c r="E66" t="s">
        <v>34</v>
      </c>
    </row>
    <row r="67" spans="2:6" x14ac:dyDescent="0.45">
      <c r="B67" t="s">
        <v>35</v>
      </c>
      <c r="C67" t="s">
        <v>465</v>
      </c>
      <c r="D67" t="s">
        <v>172</v>
      </c>
      <c r="E67" t="s">
        <v>36</v>
      </c>
    </row>
    <row r="68" spans="2:6" x14ac:dyDescent="0.45">
      <c r="B68" t="s">
        <v>37</v>
      </c>
      <c r="C68" t="s">
        <v>464</v>
      </c>
      <c r="D68" t="s">
        <v>172</v>
      </c>
      <c r="E68" t="s">
        <v>38</v>
      </c>
    </row>
    <row r="70" spans="2:6" s="3" customFormat="1" x14ac:dyDescent="0.45">
      <c r="B70" s="3" t="s">
        <v>467</v>
      </c>
      <c r="C70" s="3">
        <v>1</v>
      </c>
      <c r="D70" s="3" t="s">
        <v>8</v>
      </c>
    </row>
    <row r="72" spans="2:6" x14ac:dyDescent="0.45">
      <c r="B72" t="s">
        <v>1</v>
      </c>
      <c r="C72" t="s">
        <v>2</v>
      </c>
      <c r="D72" t="s">
        <v>3</v>
      </c>
      <c r="E72" t="s">
        <v>5</v>
      </c>
      <c r="F72" t="s">
        <v>4</v>
      </c>
    </row>
    <row r="73" spans="2:6" x14ac:dyDescent="0.45">
      <c r="B73" t="s">
        <v>86</v>
      </c>
      <c r="C73">
        <v>5.2</v>
      </c>
      <c r="D73" t="s">
        <v>18</v>
      </c>
      <c r="E73" t="s">
        <v>191</v>
      </c>
    </row>
    <row r="74" spans="2:6" x14ac:dyDescent="0.45">
      <c r="B74" t="s">
        <v>55</v>
      </c>
      <c r="C74">
        <v>5.2</v>
      </c>
      <c r="D74" t="s">
        <v>18</v>
      </c>
      <c r="E74" t="s">
        <v>91</v>
      </c>
    </row>
    <row r="75" spans="2:6" x14ac:dyDescent="0.45">
      <c r="B75" t="s">
        <v>166</v>
      </c>
      <c r="C75">
        <v>0.32</v>
      </c>
      <c r="D75" t="s">
        <v>18</v>
      </c>
      <c r="E75" t="s">
        <v>167</v>
      </c>
    </row>
    <row r="77" spans="2:6" s="3" customFormat="1" x14ac:dyDescent="0.45">
      <c r="B77" s="3" t="s">
        <v>482</v>
      </c>
      <c r="C77" s="3">
        <v>1</v>
      </c>
      <c r="D77" s="3" t="s">
        <v>8</v>
      </c>
    </row>
    <row r="79" spans="2:6" x14ac:dyDescent="0.45">
      <c r="B79" t="s">
        <v>1</v>
      </c>
      <c r="C79" t="s">
        <v>2</v>
      </c>
      <c r="D79" t="s">
        <v>3</v>
      </c>
      <c r="E79" t="s">
        <v>5</v>
      </c>
      <c r="F79" t="s">
        <v>4</v>
      </c>
    </row>
    <row r="80" spans="2:6" x14ac:dyDescent="0.45">
      <c r="B80" t="s">
        <v>468</v>
      </c>
      <c r="C80">
        <v>3</v>
      </c>
      <c r="D80" t="s">
        <v>8</v>
      </c>
      <c r="E80" t="s">
        <v>469</v>
      </c>
    </row>
    <row r="81" spans="2:5" x14ac:dyDescent="0.45">
      <c r="B81" t="s">
        <v>470</v>
      </c>
      <c r="C81">
        <v>0.4</v>
      </c>
      <c r="D81" t="s">
        <v>18</v>
      </c>
      <c r="E81" t="s">
        <v>471</v>
      </c>
    </row>
    <row r="82" spans="2:5" x14ac:dyDescent="0.45">
      <c r="B82" t="s">
        <v>472</v>
      </c>
      <c r="C82">
        <v>44.36</v>
      </c>
      <c r="D82" t="s">
        <v>18</v>
      </c>
      <c r="E82" t="s">
        <v>472</v>
      </c>
    </row>
    <row r="83" spans="2:5" x14ac:dyDescent="0.45">
      <c r="B83" t="s">
        <v>49</v>
      </c>
      <c r="C83">
        <v>7.44</v>
      </c>
      <c r="D83" t="s">
        <v>18</v>
      </c>
      <c r="E83" t="s">
        <v>50</v>
      </c>
    </row>
    <row r="84" spans="2:5" x14ac:dyDescent="0.45">
      <c r="B84" t="s">
        <v>473</v>
      </c>
      <c r="C84">
        <v>0.73</v>
      </c>
      <c r="D84" t="s">
        <v>18</v>
      </c>
      <c r="E84" t="s">
        <v>473</v>
      </c>
    </row>
    <row r="85" spans="2:5" x14ac:dyDescent="0.45">
      <c r="B85" t="s">
        <v>474</v>
      </c>
      <c r="C85">
        <v>153.18</v>
      </c>
      <c r="D85" t="s">
        <v>18</v>
      </c>
      <c r="E85" t="s">
        <v>475</v>
      </c>
    </row>
    <row r="86" spans="2:5" x14ac:dyDescent="0.45">
      <c r="B86" t="s">
        <v>57</v>
      </c>
      <c r="C86">
        <v>7.44</v>
      </c>
      <c r="D86" t="s">
        <v>18</v>
      </c>
      <c r="E86" t="s">
        <v>476</v>
      </c>
    </row>
    <row r="87" spans="2:5" x14ac:dyDescent="0.45">
      <c r="B87" t="s">
        <v>82</v>
      </c>
      <c r="C87">
        <v>0.4</v>
      </c>
      <c r="D87" t="s">
        <v>18</v>
      </c>
      <c r="E87" t="s">
        <v>204</v>
      </c>
    </row>
    <row r="88" spans="2:5" x14ac:dyDescent="0.45">
      <c r="B88" t="s">
        <v>477</v>
      </c>
      <c r="C88">
        <v>29.96</v>
      </c>
      <c r="D88" t="s">
        <v>18</v>
      </c>
      <c r="E88" t="s">
        <v>478</v>
      </c>
    </row>
    <row r="89" spans="2:5" x14ac:dyDescent="0.45">
      <c r="B89" t="s">
        <v>164</v>
      </c>
      <c r="C89">
        <v>37.83</v>
      </c>
      <c r="D89" t="s">
        <v>18</v>
      </c>
      <c r="E89" t="s">
        <v>165</v>
      </c>
    </row>
    <row r="90" spans="2:5" x14ac:dyDescent="0.45">
      <c r="B90" t="s">
        <v>164</v>
      </c>
      <c r="C90">
        <v>34.46</v>
      </c>
      <c r="D90" t="s">
        <v>18</v>
      </c>
      <c r="E90" t="s">
        <v>165</v>
      </c>
    </row>
    <row r="91" spans="2:5" x14ac:dyDescent="0.45">
      <c r="B91" t="s">
        <v>479</v>
      </c>
      <c r="C91">
        <v>80.89</v>
      </c>
      <c r="D91" t="s">
        <v>18</v>
      </c>
      <c r="E91" t="s">
        <v>480</v>
      </c>
    </row>
    <row r="92" spans="2:5" x14ac:dyDescent="0.45">
      <c r="B92" t="s">
        <v>166</v>
      </c>
      <c r="C92">
        <v>6.8000000000000005E-2</v>
      </c>
      <c r="D92" t="s">
        <v>18</v>
      </c>
      <c r="E92" t="s">
        <v>167</v>
      </c>
    </row>
    <row r="93" spans="2:5" x14ac:dyDescent="0.45">
      <c r="B93" t="s">
        <v>84</v>
      </c>
      <c r="C93">
        <v>9</v>
      </c>
      <c r="D93" t="s">
        <v>18</v>
      </c>
      <c r="E93" t="s">
        <v>481</v>
      </c>
    </row>
    <row r="95" spans="2:5" s="3" customFormat="1" x14ac:dyDescent="0.45">
      <c r="B95" s="3" t="s">
        <v>483</v>
      </c>
      <c r="C95" s="3">
        <v>1</v>
      </c>
      <c r="D95" s="3" t="s">
        <v>18</v>
      </c>
    </row>
    <row r="97" spans="2:6" x14ac:dyDescent="0.45">
      <c r="B97" t="s">
        <v>1</v>
      </c>
      <c r="C97" t="s">
        <v>2</v>
      </c>
      <c r="D97" t="s">
        <v>3</v>
      </c>
      <c r="E97" t="s">
        <v>5</v>
      </c>
      <c r="F97" t="s">
        <v>4</v>
      </c>
    </row>
    <row r="98" spans="2:6" x14ac:dyDescent="0.45">
      <c r="B98" t="s">
        <v>199</v>
      </c>
      <c r="C98">
        <v>4.0399999999999998E-2</v>
      </c>
      <c r="D98" t="s">
        <v>18</v>
      </c>
      <c r="E98" t="s">
        <v>200</v>
      </c>
    </row>
    <row r="99" spans="2:6" x14ac:dyDescent="0.45">
      <c r="B99" t="s">
        <v>49</v>
      </c>
      <c r="C99">
        <v>0.14419999999999999</v>
      </c>
      <c r="D99" t="s">
        <v>18</v>
      </c>
      <c r="E99" t="s">
        <v>50</v>
      </c>
    </row>
    <row r="100" spans="2:6" x14ac:dyDescent="0.45">
      <c r="B100" t="s">
        <v>474</v>
      </c>
      <c r="C100">
        <v>0.81540000000000001</v>
      </c>
      <c r="D100" t="s">
        <v>18</v>
      </c>
      <c r="E100" t="s">
        <v>475</v>
      </c>
    </row>
    <row r="101" spans="2:6" x14ac:dyDescent="0.45">
      <c r="B101" t="s">
        <v>57</v>
      </c>
      <c r="C101">
        <v>0.14419999999999999</v>
      </c>
      <c r="D101" t="s">
        <v>18</v>
      </c>
      <c r="E101" t="s">
        <v>476</v>
      </c>
    </row>
    <row r="102" spans="2:6" x14ac:dyDescent="0.45">
      <c r="B102" t="s">
        <v>484</v>
      </c>
      <c r="C102">
        <v>0.81540000000000001</v>
      </c>
      <c r="D102" t="s">
        <v>18</v>
      </c>
      <c r="E102" t="s">
        <v>485</v>
      </c>
    </row>
    <row r="104" spans="2:6" s="3" customFormat="1" x14ac:dyDescent="0.45">
      <c r="B104" s="3" t="s">
        <v>473</v>
      </c>
      <c r="C104" s="3">
        <v>1</v>
      </c>
      <c r="D104" s="3" t="s">
        <v>18</v>
      </c>
    </row>
    <row r="106" spans="2:6" x14ac:dyDescent="0.45">
      <c r="B106" t="s">
        <v>1</v>
      </c>
      <c r="C106" t="s">
        <v>2</v>
      </c>
      <c r="D106" t="s">
        <v>3</v>
      </c>
      <c r="E106" t="s">
        <v>5</v>
      </c>
      <c r="F106" t="s">
        <v>4</v>
      </c>
    </row>
    <row r="107" spans="2:6" x14ac:dyDescent="0.45">
      <c r="B107" t="s">
        <v>474</v>
      </c>
      <c r="C107">
        <v>0.53249999999999997</v>
      </c>
      <c r="D107" t="s">
        <v>18</v>
      </c>
      <c r="E107" t="s">
        <v>475</v>
      </c>
    </row>
    <row r="108" spans="2:6" x14ac:dyDescent="0.45">
      <c r="B108" t="s">
        <v>164</v>
      </c>
      <c r="C108">
        <v>0.53249999999999997</v>
      </c>
      <c r="D108" t="s">
        <v>18</v>
      </c>
      <c r="E108" t="s">
        <v>165</v>
      </c>
    </row>
    <row r="109" spans="2:6" x14ac:dyDescent="0.45">
      <c r="B109" t="s">
        <v>486</v>
      </c>
      <c r="C109">
        <v>0.46750000000000003</v>
      </c>
      <c r="D109" t="s">
        <v>18</v>
      </c>
      <c r="E109" t="s">
        <v>487</v>
      </c>
    </row>
    <row r="111" spans="2:6" s="3" customFormat="1" x14ac:dyDescent="0.45">
      <c r="B111" s="3" t="s">
        <v>477</v>
      </c>
      <c r="C111" s="3">
        <v>1</v>
      </c>
      <c r="D111" s="3" t="s">
        <v>18</v>
      </c>
    </row>
    <row r="113" spans="2:6" x14ac:dyDescent="0.45">
      <c r="B113" t="s">
        <v>1</v>
      </c>
      <c r="C113" t="s">
        <v>2</v>
      </c>
      <c r="D113" t="s">
        <v>3</v>
      </c>
      <c r="E113" t="s">
        <v>5</v>
      </c>
      <c r="F113" t="s">
        <v>4</v>
      </c>
    </row>
    <row r="114" spans="2:6" x14ac:dyDescent="0.45">
      <c r="B114" t="s">
        <v>45</v>
      </c>
      <c r="C114">
        <v>0.44019999999999998</v>
      </c>
      <c r="D114" t="s">
        <v>18</v>
      </c>
      <c r="E114" t="s">
        <v>488</v>
      </c>
    </row>
    <row r="115" spans="2:6" x14ac:dyDescent="0.45">
      <c r="B115" t="s">
        <v>77</v>
      </c>
      <c r="C115">
        <v>0.48209999999999997</v>
      </c>
      <c r="D115" t="s">
        <v>18</v>
      </c>
      <c r="E115" t="s">
        <v>489</v>
      </c>
    </row>
    <row r="116" spans="2:6" x14ac:dyDescent="0.45">
      <c r="B116" t="s">
        <v>49</v>
      </c>
      <c r="C116">
        <v>7.7700000000000005E-2</v>
      </c>
      <c r="D116" t="s">
        <v>18</v>
      </c>
      <c r="E116" t="s">
        <v>50</v>
      </c>
    </row>
    <row r="117" spans="2:6" x14ac:dyDescent="0.45">
      <c r="B117" t="s">
        <v>55</v>
      </c>
      <c r="C117">
        <v>0.44019999999999998</v>
      </c>
      <c r="D117" t="s">
        <v>18</v>
      </c>
      <c r="E117" t="s">
        <v>91</v>
      </c>
    </row>
    <row r="118" spans="2:6" x14ac:dyDescent="0.45">
      <c r="B118" t="s">
        <v>57</v>
      </c>
      <c r="C118">
        <v>7.7700000000000005E-2</v>
      </c>
      <c r="D118" t="s">
        <v>18</v>
      </c>
      <c r="E118" t="s">
        <v>476</v>
      </c>
    </row>
    <row r="119" spans="2:6" x14ac:dyDescent="0.45">
      <c r="B119" t="s">
        <v>82</v>
      </c>
      <c r="C119">
        <v>0.48209999999999997</v>
      </c>
      <c r="D119" t="s">
        <v>18</v>
      </c>
      <c r="E119" t="s">
        <v>204</v>
      </c>
    </row>
    <row r="121" spans="2:6" s="3" customFormat="1" x14ac:dyDescent="0.45">
      <c r="B121" s="3" t="s">
        <v>490</v>
      </c>
      <c r="C121" s="3">
        <v>1</v>
      </c>
      <c r="D121" s="3" t="s">
        <v>18</v>
      </c>
    </row>
    <row r="123" spans="2:6" x14ac:dyDescent="0.45">
      <c r="B123" t="s">
        <v>1</v>
      </c>
      <c r="C123" t="s">
        <v>2</v>
      </c>
      <c r="D123" t="s">
        <v>3</v>
      </c>
      <c r="E123" t="s">
        <v>5</v>
      </c>
      <c r="F123" t="s">
        <v>4</v>
      </c>
    </row>
    <row r="124" spans="2:6" x14ac:dyDescent="0.45">
      <c r="B124" t="s">
        <v>423</v>
      </c>
      <c r="C124">
        <v>0.5</v>
      </c>
      <c r="D124" t="s">
        <v>18</v>
      </c>
      <c r="E124" t="s">
        <v>491</v>
      </c>
    </row>
    <row r="125" spans="2:6" x14ac:dyDescent="0.45">
      <c r="B125" t="s">
        <v>492</v>
      </c>
      <c r="C125">
        <v>0.5</v>
      </c>
      <c r="D125" t="s">
        <v>18</v>
      </c>
      <c r="E125" t="s">
        <v>493</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2F23-99A5-4076-BEBE-9B95C3618C37}">
  <dimension ref="A1:F93"/>
  <sheetViews>
    <sheetView workbookViewId="0">
      <selection activeCell="B7" sqref="B7"/>
    </sheetView>
  </sheetViews>
  <sheetFormatPr baseColWidth="10" defaultRowHeight="14.25" x14ac:dyDescent="0.45"/>
  <cols>
    <col min="2" max="2" width="34.86328125" customWidth="1"/>
  </cols>
  <sheetData>
    <row r="1" spans="1:6" x14ac:dyDescent="0.45">
      <c r="A1" s="7" t="s">
        <v>505</v>
      </c>
    </row>
    <row r="2" spans="1:6" s="3" customFormat="1" x14ac:dyDescent="0.45">
      <c r="A2" s="3" t="s">
        <v>495</v>
      </c>
      <c r="B2" s="3" t="s">
        <v>405</v>
      </c>
      <c r="C2" s="3">
        <v>1</v>
      </c>
      <c r="D2" s="3" t="s">
        <v>8</v>
      </c>
    </row>
    <row r="4" spans="1:6" x14ac:dyDescent="0.45">
      <c r="B4" t="s">
        <v>1</v>
      </c>
      <c r="C4" t="s">
        <v>2</v>
      </c>
      <c r="D4" t="s">
        <v>3</v>
      </c>
      <c r="E4" t="s">
        <v>5</v>
      </c>
      <c r="F4" t="s">
        <v>10</v>
      </c>
    </row>
    <row r="5" spans="1:6" x14ac:dyDescent="0.45">
      <c r="B5" t="s">
        <v>282</v>
      </c>
      <c r="C5">
        <v>0.64419999999999999</v>
      </c>
      <c r="D5" t="s">
        <v>18</v>
      </c>
      <c r="E5" t="s">
        <v>289</v>
      </c>
    </row>
    <row r="6" spans="1:6" x14ac:dyDescent="0.45">
      <c r="B6" t="s">
        <v>242</v>
      </c>
      <c r="C6">
        <v>4.5114000000000001</v>
      </c>
      <c r="D6" t="s">
        <v>18</v>
      </c>
      <c r="E6" t="s">
        <v>243</v>
      </c>
    </row>
    <row r="7" spans="1:6" x14ac:dyDescent="0.45">
      <c r="B7" t="s">
        <v>311</v>
      </c>
      <c r="C7" t="s">
        <v>399</v>
      </c>
      <c r="D7" t="s">
        <v>18</v>
      </c>
      <c r="E7" t="s">
        <v>315</v>
      </c>
    </row>
    <row r="8" spans="1:6" x14ac:dyDescent="0.45">
      <c r="B8" t="s">
        <v>311</v>
      </c>
      <c r="C8" t="s">
        <v>400</v>
      </c>
      <c r="D8" t="s">
        <v>18</v>
      </c>
      <c r="E8" t="s">
        <v>312</v>
      </c>
    </row>
    <row r="9" spans="1:6" x14ac:dyDescent="0.45">
      <c r="B9" t="s">
        <v>311</v>
      </c>
      <c r="C9" t="s">
        <v>401</v>
      </c>
      <c r="D9" t="s">
        <v>18</v>
      </c>
      <c r="E9" t="s">
        <v>313</v>
      </c>
    </row>
    <row r="10" spans="1:6" x14ac:dyDescent="0.45">
      <c r="B10" t="s">
        <v>311</v>
      </c>
      <c r="C10" t="s">
        <v>402</v>
      </c>
      <c r="D10" t="s">
        <v>18</v>
      </c>
      <c r="E10" t="s">
        <v>314</v>
      </c>
    </row>
    <row r="11" spans="1:6" x14ac:dyDescent="0.45">
      <c r="B11" t="s">
        <v>244</v>
      </c>
      <c r="C11">
        <v>4.7213000000000003</v>
      </c>
      <c r="D11" t="s">
        <v>18</v>
      </c>
      <c r="E11" t="s">
        <v>245</v>
      </c>
    </row>
    <row r="12" spans="1:6" x14ac:dyDescent="0.45">
      <c r="B12" t="s">
        <v>246</v>
      </c>
      <c r="C12">
        <v>4.2251000000000003</v>
      </c>
      <c r="D12" t="s">
        <v>18</v>
      </c>
      <c r="E12" t="s">
        <v>247</v>
      </c>
    </row>
    <row r="13" spans="1:6" x14ac:dyDescent="0.45">
      <c r="B13" t="s">
        <v>248</v>
      </c>
      <c r="C13">
        <v>28.4727</v>
      </c>
      <c r="D13" t="s">
        <v>18</v>
      </c>
      <c r="E13" t="s">
        <v>249</v>
      </c>
    </row>
    <row r="15" spans="1:6" s="3" customFormat="1" x14ac:dyDescent="0.45">
      <c r="B15" s="3" t="s">
        <v>404</v>
      </c>
      <c r="C15" s="3">
        <v>1</v>
      </c>
      <c r="D15" s="3" t="s">
        <v>8</v>
      </c>
    </row>
    <row r="17" spans="2:6" x14ac:dyDescent="0.45">
      <c r="B17" t="s">
        <v>1</v>
      </c>
      <c r="C17" t="s">
        <v>2</v>
      </c>
      <c r="D17" t="s">
        <v>3</v>
      </c>
      <c r="E17" t="s">
        <v>5</v>
      </c>
      <c r="F17" t="s">
        <v>10</v>
      </c>
    </row>
    <row r="18" spans="2:6" x14ac:dyDescent="0.45">
      <c r="B18" t="s">
        <v>238</v>
      </c>
      <c r="C18">
        <v>15.5</v>
      </c>
      <c r="D18" t="s">
        <v>18</v>
      </c>
      <c r="E18" t="s">
        <v>363</v>
      </c>
    </row>
    <row r="19" spans="2:6" x14ac:dyDescent="0.45">
      <c r="B19" t="s">
        <v>277</v>
      </c>
      <c r="C19">
        <v>8</v>
      </c>
      <c r="D19" t="s">
        <v>8</v>
      </c>
      <c r="E19" t="s">
        <v>403</v>
      </c>
    </row>
    <row r="20" spans="2:6" x14ac:dyDescent="0.45">
      <c r="B20" t="s">
        <v>279</v>
      </c>
      <c r="C20">
        <v>17.907</v>
      </c>
      <c r="D20" t="s">
        <v>18</v>
      </c>
      <c r="E20" t="s">
        <v>280</v>
      </c>
    </row>
    <row r="21" spans="2:6" x14ac:dyDescent="0.45">
      <c r="B21" t="s">
        <v>248</v>
      </c>
      <c r="C21">
        <v>431.8</v>
      </c>
      <c r="D21" t="s">
        <v>18</v>
      </c>
      <c r="E21" t="s">
        <v>249</v>
      </c>
    </row>
    <row r="23" spans="2:6" s="3" customFormat="1" x14ac:dyDescent="0.45">
      <c r="B23" s="3" t="s">
        <v>406</v>
      </c>
      <c r="C23" s="3">
        <v>1</v>
      </c>
      <c r="D23" s="3" t="s">
        <v>8</v>
      </c>
    </row>
    <row r="25" spans="2:6" x14ac:dyDescent="0.45">
      <c r="B25" t="s">
        <v>1</v>
      </c>
      <c r="C25" t="s">
        <v>2</v>
      </c>
      <c r="D25" t="s">
        <v>3</v>
      </c>
      <c r="E25" t="s">
        <v>5</v>
      </c>
      <c r="F25" t="s">
        <v>10</v>
      </c>
    </row>
    <row r="26" spans="2:6" x14ac:dyDescent="0.45">
      <c r="B26" t="s">
        <v>242</v>
      </c>
      <c r="C26">
        <v>5.2</v>
      </c>
      <c r="D26" t="s">
        <v>18</v>
      </c>
      <c r="E26" t="s">
        <v>243</v>
      </c>
    </row>
    <row r="27" spans="2:6" x14ac:dyDescent="0.45">
      <c r="B27" t="s">
        <v>246</v>
      </c>
      <c r="C27">
        <v>0.32</v>
      </c>
      <c r="D27" t="s">
        <v>18</v>
      </c>
      <c r="E27" t="s">
        <v>247</v>
      </c>
    </row>
    <row r="29" spans="2:6" s="3" customFormat="1" x14ac:dyDescent="0.45">
      <c r="B29" s="3" t="s">
        <v>410</v>
      </c>
      <c r="C29" s="3">
        <v>1</v>
      </c>
      <c r="D29" s="3" t="s">
        <v>411</v>
      </c>
    </row>
    <row r="30" spans="2:6" x14ac:dyDescent="0.45">
      <c r="B30" s="4" t="s">
        <v>0</v>
      </c>
    </row>
    <row r="31" spans="2:6" x14ac:dyDescent="0.45">
      <c r="B31" t="s">
        <v>1</v>
      </c>
      <c r="C31" t="s">
        <v>2</v>
      </c>
      <c r="D31" t="s">
        <v>3</v>
      </c>
      <c r="E31" t="s">
        <v>5</v>
      </c>
      <c r="F31" t="s">
        <v>4</v>
      </c>
    </row>
    <row r="32" spans="2:6" x14ac:dyDescent="0.45">
      <c r="B32" t="s">
        <v>410</v>
      </c>
      <c r="C32">
        <v>1</v>
      </c>
      <c r="D32" t="s">
        <v>8</v>
      </c>
    </row>
    <row r="33" spans="2:6" x14ac:dyDescent="0.45">
      <c r="B33" t="s">
        <v>32</v>
      </c>
      <c r="C33">
        <f>500*28.5</f>
        <v>14250</v>
      </c>
      <c r="D33" t="s">
        <v>33</v>
      </c>
      <c r="E33" t="s">
        <v>34</v>
      </c>
    </row>
    <row r="35" spans="2:6" x14ac:dyDescent="0.45">
      <c r="B35" s="4" t="s">
        <v>213</v>
      </c>
    </row>
    <row r="36" spans="2:6" x14ac:dyDescent="0.45">
      <c r="B36" t="s">
        <v>1</v>
      </c>
      <c r="C36" t="s">
        <v>2</v>
      </c>
      <c r="D36" t="s">
        <v>3</v>
      </c>
      <c r="E36" t="s">
        <v>5</v>
      </c>
      <c r="F36" t="s">
        <v>10</v>
      </c>
    </row>
    <row r="37" spans="2:6" x14ac:dyDescent="0.45">
      <c r="B37" t="s">
        <v>216</v>
      </c>
      <c r="C37">
        <v>8</v>
      </c>
      <c r="D37" t="s">
        <v>8</v>
      </c>
      <c r="E37" t="s">
        <v>407</v>
      </c>
    </row>
    <row r="38" spans="2:6" x14ac:dyDescent="0.45">
      <c r="B38" t="s">
        <v>218</v>
      </c>
      <c r="C38">
        <v>1</v>
      </c>
      <c r="D38" t="s">
        <v>8</v>
      </c>
      <c r="E38" t="s">
        <v>219</v>
      </c>
    </row>
    <row r="39" spans="2:6" x14ac:dyDescent="0.45">
      <c r="B39" t="s">
        <v>220</v>
      </c>
      <c r="C39">
        <v>30</v>
      </c>
      <c r="D39" t="s">
        <v>18</v>
      </c>
      <c r="E39" t="s">
        <v>221</v>
      </c>
    </row>
    <row r="40" spans="2:6" x14ac:dyDescent="0.45">
      <c r="B40" t="s">
        <v>222</v>
      </c>
      <c r="C40">
        <v>1</v>
      </c>
      <c r="D40" t="s">
        <v>8</v>
      </c>
      <c r="E40" t="s">
        <v>223</v>
      </c>
    </row>
    <row r="41" spans="2:6" x14ac:dyDescent="0.45">
      <c r="B41" t="s">
        <v>408</v>
      </c>
      <c r="C41">
        <v>1</v>
      </c>
      <c r="D41" t="s">
        <v>8</v>
      </c>
      <c r="E41" t="s">
        <v>409</v>
      </c>
    </row>
    <row r="42" spans="2:6" x14ac:dyDescent="0.45">
      <c r="B42" t="s">
        <v>224</v>
      </c>
      <c r="C42">
        <v>800</v>
      </c>
      <c r="D42" t="s">
        <v>18</v>
      </c>
      <c r="E42" t="s">
        <v>225</v>
      </c>
    </row>
    <row r="43" spans="2:6" x14ac:dyDescent="0.45">
      <c r="B43" t="s">
        <v>226</v>
      </c>
      <c r="C43">
        <v>5500</v>
      </c>
      <c r="D43" t="s">
        <v>18</v>
      </c>
      <c r="E43" t="s">
        <v>227</v>
      </c>
    </row>
    <row r="44" spans="2:6" x14ac:dyDescent="0.45">
      <c r="B44" t="s">
        <v>228</v>
      </c>
      <c r="C44">
        <v>43.9</v>
      </c>
      <c r="D44" t="s">
        <v>20</v>
      </c>
      <c r="E44" t="s">
        <v>229</v>
      </c>
    </row>
    <row r="46" spans="2:6" s="3" customFormat="1" x14ac:dyDescent="0.45">
      <c r="B46" s="3" t="s">
        <v>412</v>
      </c>
      <c r="C46" s="3">
        <v>1.1000000000000001</v>
      </c>
      <c r="D46" s="3" t="s">
        <v>18</v>
      </c>
    </row>
    <row r="47" spans="2:6" x14ac:dyDescent="0.45">
      <c r="B47" s="4" t="s">
        <v>0</v>
      </c>
    </row>
    <row r="48" spans="2:6" x14ac:dyDescent="0.45">
      <c r="B48" t="s">
        <v>1</v>
      </c>
      <c r="C48" t="s">
        <v>2</v>
      </c>
      <c r="D48" t="s">
        <v>3</v>
      </c>
      <c r="E48" t="s">
        <v>5</v>
      </c>
      <c r="F48" t="s">
        <v>4</v>
      </c>
    </row>
    <row r="49" spans="2:6" x14ac:dyDescent="0.45">
      <c r="B49" t="s">
        <v>413</v>
      </c>
      <c r="C49">
        <v>1.1000000000000001</v>
      </c>
      <c r="D49" t="s">
        <v>18</v>
      </c>
    </row>
    <row r="50" spans="2:6" x14ac:dyDescent="0.45">
      <c r="B50" t="s">
        <v>414</v>
      </c>
      <c r="C50">
        <v>4.6199999999999998E-2</v>
      </c>
      <c r="D50" t="s">
        <v>18</v>
      </c>
      <c r="E50" t="s">
        <v>415</v>
      </c>
    </row>
    <row r="51" spans="2:6" x14ac:dyDescent="0.45">
      <c r="B51" t="s">
        <v>416</v>
      </c>
      <c r="C51">
        <v>5.4999999999999997E-3</v>
      </c>
      <c r="D51" t="s">
        <v>18</v>
      </c>
      <c r="E51" t="s">
        <v>417</v>
      </c>
    </row>
    <row r="52" spans="2:6" x14ac:dyDescent="0.45">
      <c r="B52" t="s">
        <v>132</v>
      </c>
      <c r="C52">
        <v>1</v>
      </c>
      <c r="D52" t="s">
        <v>179</v>
      </c>
      <c r="E52" t="s">
        <v>305</v>
      </c>
    </row>
    <row r="53" spans="2:6" x14ac:dyDescent="0.45">
      <c r="B53" t="s">
        <v>134</v>
      </c>
      <c r="C53">
        <v>1</v>
      </c>
      <c r="D53" t="s">
        <v>179</v>
      </c>
      <c r="E53" t="s">
        <v>418</v>
      </c>
    </row>
    <row r="54" spans="2:6" x14ac:dyDescent="0.45">
      <c r="B54" t="s">
        <v>337</v>
      </c>
      <c r="C54">
        <v>1.38E-2</v>
      </c>
      <c r="D54" t="s">
        <v>18</v>
      </c>
      <c r="E54" t="s">
        <v>419</v>
      </c>
    </row>
    <row r="55" spans="2:6" x14ac:dyDescent="0.45">
      <c r="B55" t="s">
        <v>420</v>
      </c>
      <c r="C55">
        <v>2.06E-2</v>
      </c>
      <c r="D55" t="s">
        <v>18</v>
      </c>
      <c r="E55" t="s">
        <v>421</v>
      </c>
    </row>
    <row r="56" spans="2:6" x14ac:dyDescent="0.45">
      <c r="B56" t="s">
        <v>99</v>
      </c>
      <c r="C56">
        <v>0.33</v>
      </c>
      <c r="D56" t="s">
        <v>33</v>
      </c>
      <c r="E56" t="s">
        <v>422</v>
      </c>
    </row>
    <row r="58" spans="2:6" x14ac:dyDescent="0.45">
      <c r="B58" s="4" t="s">
        <v>213</v>
      </c>
    </row>
    <row r="59" spans="2:6" x14ac:dyDescent="0.45">
      <c r="B59" t="s">
        <v>1</v>
      </c>
      <c r="C59" t="s">
        <v>2</v>
      </c>
      <c r="D59" t="s">
        <v>3</v>
      </c>
      <c r="E59" t="s">
        <v>5</v>
      </c>
      <c r="F59" t="s">
        <v>10</v>
      </c>
    </row>
    <row r="60" spans="2:6" x14ac:dyDescent="0.45">
      <c r="B60" t="s">
        <v>423</v>
      </c>
      <c r="C60">
        <v>1</v>
      </c>
      <c r="D60" t="s">
        <v>18</v>
      </c>
      <c r="E60" t="s">
        <v>424</v>
      </c>
      <c r="F60" t="s">
        <v>185</v>
      </c>
    </row>
    <row r="62" spans="2:6" s="3" customFormat="1" x14ac:dyDescent="0.45">
      <c r="B62" s="3" t="s">
        <v>408</v>
      </c>
      <c r="C62" s="3">
        <v>1</v>
      </c>
      <c r="D62" s="3" t="s">
        <v>8</v>
      </c>
    </row>
    <row r="64" spans="2:6" x14ac:dyDescent="0.45">
      <c r="B64" t="s">
        <v>1</v>
      </c>
      <c r="C64" t="s">
        <v>2</v>
      </c>
      <c r="D64" t="s">
        <v>3</v>
      </c>
      <c r="E64" t="s">
        <v>5</v>
      </c>
      <c r="F64" t="s">
        <v>10</v>
      </c>
    </row>
    <row r="65" spans="2:6" x14ac:dyDescent="0.45">
      <c r="B65" t="s">
        <v>230</v>
      </c>
      <c r="C65">
        <v>37</v>
      </c>
      <c r="D65" t="s">
        <v>18</v>
      </c>
      <c r="E65" t="s">
        <v>231</v>
      </c>
    </row>
    <row r="66" spans="2:6" x14ac:dyDescent="0.45">
      <c r="B66" t="s">
        <v>279</v>
      </c>
      <c r="C66">
        <v>0.52</v>
      </c>
      <c r="D66" t="s">
        <v>18</v>
      </c>
      <c r="E66" t="s">
        <v>280</v>
      </c>
    </row>
    <row r="67" spans="2:6" x14ac:dyDescent="0.45">
      <c r="B67" t="s">
        <v>406</v>
      </c>
      <c r="C67">
        <v>144</v>
      </c>
      <c r="D67" t="s">
        <v>8</v>
      </c>
      <c r="E67" t="s">
        <v>425</v>
      </c>
    </row>
    <row r="68" spans="2:6" x14ac:dyDescent="0.45">
      <c r="B68" t="s">
        <v>426</v>
      </c>
      <c r="C68">
        <v>1</v>
      </c>
      <c r="D68" t="s">
        <v>8</v>
      </c>
      <c r="E68" t="s">
        <v>427</v>
      </c>
    </row>
    <row r="69" spans="2:6" x14ac:dyDescent="0.45">
      <c r="B69" t="s">
        <v>428</v>
      </c>
      <c r="C69">
        <v>126.43</v>
      </c>
      <c r="D69" t="s">
        <v>18</v>
      </c>
      <c r="E69" t="s">
        <v>429</v>
      </c>
    </row>
    <row r="70" spans="2:6" x14ac:dyDescent="0.45">
      <c r="B70" t="s">
        <v>246</v>
      </c>
      <c r="C70">
        <v>109.37</v>
      </c>
      <c r="D70" t="s">
        <v>18</v>
      </c>
      <c r="E70" t="s">
        <v>247</v>
      </c>
    </row>
    <row r="71" spans="2:6" x14ac:dyDescent="0.45">
      <c r="B71" t="s">
        <v>248</v>
      </c>
      <c r="C71">
        <v>138.91999999999999</v>
      </c>
      <c r="D71" t="s">
        <v>18</v>
      </c>
      <c r="E71" t="s">
        <v>249</v>
      </c>
    </row>
    <row r="73" spans="2:6" s="3" customFormat="1" x14ac:dyDescent="0.45">
      <c r="B73" s="3" t="s">
        <v>434</v>
      </c>
      <c r="C73" s="3">
        <v>1</v>
      </c>
      <c r="D73" s="3" t="s">
        <v>8</v>
      </c>
    </row>
    <row r="75" spans="2:6" x14ac:dyDescent="0.45">
      <c r="B75" t="s">
        <v>1</v>
      </c>
      <c r="C75" t="s">
        <v>2</v>
      </c>
      <c r="D75" t="s">
        <v>3</v>
      </c>
      <c r="E75" t="s">
        <v>5</v>
      </c>
      <c r="F75" t="s">
        <v>10</v>
      </c>
    </row>
    <row r="76" spans="2:6" x14ac:dyDescent="0.45">
      <c r="B76" t="s">
        <v>430</v>
      </c>
      <c r="C76">
        <v>9</v>
      </c>
      <c r="D76" t="s">
        <v>18</v>
      </c>
      <c r="E76" t="s">
        <v>431</v>
      </c>
    </row>
    <row r="77" spans="2:6" x14ac:dyDescent="0.45">
      <c r="B77" t="s">
        <v>242</v>
      </c>
      <c r="C77">
        <v>13.182399999999999</v>
      </c>
      <c r="D77" t="s">
        <v>18</v>
      </c>
      <c r="E77" t="s">
        <v>243</v>
      </c>
    </row>
    <row r="78" spans="2:6" x14ac:dyDescent="0.45">
      <c r="B78" t="s">
        <v>244</v>
      </c>
      <c r="C78">
        <v>16.723500000000001</v>
      </c>
      <c r="D78" t="s">
        <v>18</v>
      </c>
      <c r="E78" t="s">
        <v>245</v>
      </c>
    </row>
    <row r="79" spans="2:6" x14ac:dyDescent="0.45">
      <c r="B79" t="s">
        <v>391</v>
      </c>
      <c r="C79">
        <v>1.7921</v>
      </c>
      <c r="D79" t="s">
        <v>18</v>
      </c>
      <c r="E79" t="s">
        <v>392</v>
      </c>
    </row>
    <row r="80" spans="2:6" x14ac:dyDescent="0.45">
      <c r="B80" t="s">
        <v>246</v>
      </c>
      <c r="C80">
        <v>0.104</v>
      </c>
      <c r="D80" t="s">
        <v>18</v>
      </c>
      <c r="E80" t="s">
        <v>247</v>
      </c>
    </row>
    <row r="81" spans="2:6" x14ac:dyDescent="0.45">
      <c r="B81" t="s">
        <v>248</v>
      </c>
      <c r="C81">
        <f xml:space="preserve"> 15.2808+193.008</f>
        <v>208.28880000000001</v>
      </c>
      <c r="D81" t="s">
        <v>18</v>
      </c>
      <c r="E81" t="s">
        <v>249</v>
      </c>
    </row>
    <row r="82" spans="2:6" x14ac:dyDescent="0.45">
      <c r="B82" t="s">
        <v>432</v>
      </c>
      <c r="C82">
        <v>0.34310000000000002</v>
      </c>
      <c r="D82" t="s">
        <v>18</v>
      </c>
      <c r="E82" t="s">
        <v>433</v>
      </c>
    </row>
    <row r="84" spans="2:6" s="3" customFormat="1" x14ac:dyDescent="0.45">
      <c r="B84" s="3" t="s">
        <v>428</v>
      </c>
    </row>
    <row r="85" spans="2:6" x14ac:dyDescent="0.45">
      <c r="B85" s="4" t="s">
        <v>0</v>
      </c>
    </row>
    <row r="86" spans="2:6" x14ac:dyDescent="0.45">
      <c r="B86" t="s">
        <v>1</v>
      </c>
      <c r="C86" t="s">
        <v>2</v>
      </c>
      <c r="D86" t="s">
        <v>3</v>
      </c>
      <c r="E86" t="s">
        <v>5</v>
      </c>
      <c r="F86" t="s">
        <v>4</v>
      </c>
    </row>
    <row r="87" spans="2:6" x14ac:dyDescent="0.45">
      <c r="B87" t="s">
        <v>428</v>
      </c>
      <c r="C87">
        <v>1</v>
      </c>
      <c r="D87" t="s">
        <v>18</v>
      </c>
    </row>
    <row r="88" spans="2:6" x14ac:dyDescent="0.45">
      <c r="B88" t="s">
        <v>134</v>
      </c>
      <c r="C88">
        <v>3</v>
      </c>
      <c r="D88" t="s">
        <v>179</v>
      </c>
    </row>
    <row r="90" spans="2:6" x14ac:dyDescent="0.45">
      <c r="B90" s="4" t="s">
        <v>213</v>
      </c>
    </row>
    <row r="91" spans="2:6" x14ac:dyDescent="0.45">
      <c r="B91" t="s">
        <v>1</v>
      </c>
      <c r="C91" t="s">
        <v>2</v>
      </c>
      <c r="D91" t="s">
        <v>3</v>
      </c>
      <c r="E91" t="s">
        <v>5</v>
      </c>
      <c r="F91" t="s">
        <v>10</v>
      </c>
    </row>
    <row r="92" spans="2:6" x14ac:dyDescent="0.45">
      <c r="B92" t="s">
        <v>413</v>
      </c>
      <c r="C92">
        <v>0.5</v>
      </c>
      <c r="D92" t="s">
        <v>18</v>
      </c>
      <c r="E92" t="s">
        <v>435</v>
      </c>
    </row>
    <row r="93" spans="2:6" x14ac:dyDescent="0.45">
      <c r="B93" t="s">
        <v>347</v>
      </c>
      <c r="C93">
        <v>0.5</v>
      </c>
      <c r="D93" t="s">
        <v>436</v>
      </c>
      <c r="E93" t="s">
        <v>437</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4EF9-5800-4C8E-9FFB-B3C18C7BD24B}">
  <dimension ref="A1:J158"/>
  <sheetViews>
    <sheetView zoomScaleNormal="100" workbookViewId="0">
      <selection activeCell="B71" sqref="B71:J83"/>
    </sheetView>
  </sheetViews>
  <sheetFormatPr baseColWidth="10" defaultRowHeight="14.25" x14ac:dyDescent="0.45"/>
  <cols>
    <col min="1" max="1" width="10.6640625" style="14"/>
    <col min="2" max="2" width="17.265625" bestFit="1" customWidth="1"/>
  </cols>
  <sheetData>
    <row r="1" spans="1:10" x14ac:dyDescent="0.45">
      <c r="A1" s="7" t="s">
        <v>507</v>
      </c>
    </row>
    <row r="2" spans="1:10" s="1" customFormat="1" x14ac:dyDescent="0.45">
      <c r="A2" s="3" t="s">
        <v>508</v>
      </c>
      <c r="B2" s="1" t="s">
        <v>534</v>
      </c>
    </row>
    <row r="4" spans="1:10" x14ac:dyDescent="0.45">
      <c r="B4" s="29"/>
      <c r="C4" s="58" t="s">
        <v>350</v>
      </c>
      <c r="D4" s="58"/>
      <c r="E4" s="58" t="s">
        <v>509</v>
      </c>
      <c r="F4" s="58"/>
      <c r="G4" s="58" t="s">
        <v>352</v>
      </c>
      <c r="H4" s="58"/>
      <c r="I4" s="58" t="s">
        <v>510</v>
      </c>
      <c r="J4" s="59"/>
    </row>
    <row r="5" spans="1:10" x14ac:dyDescent="0.45">
      <c r="B5" s="31"/>
      <c r="C5" s="16" t="s">
        <v>511</v>
      </c>
      <c r="D5" s="16" t="s">
        <v>512</v>
      </c>
      <c r="E5" s="16" t="s">
        <v>511</v>
      </c>
      <c r="F5" s="16" t="s">
        <v>512</v>
      </c>
      <c r="G5" s="16" t="s">
        <v>511</v>
      </c>
      <c r="H5" s="16" t="s">
        <v>512</v>
      </c>
      <c r="I5" s="16" t="s">
        <v>511</v>
      </c>
      <c r="J5" s="17" t="s">
        <v>512</v>
      </c>
    </row>
    <row r="6" spans="1:10" x14ac:dyDescent="0.45">
      <c r="B6" s="29" t="s">
        <v>513</v>
      </c>
      <c r="C6" s="44">
        <v>95.438548543591565</v>
      </c>
      <c r="D6" s="44">
        <v>95.438570738607382</v>
      </c>
      <c r="E6" s="44">
        <v>68.696028634664003</v>
      </c>
      <c r="F6" s="44">
        <v>68.669764190488905</v>
      </c>
      <c r="G6" s="44">
        <v>70.840835649941994</v>
      </c>
      <c r="H6" s="44">
        <v>70.875405597588099</v>
      </c>
      <c r="I6" s="44">
        <v>72.657944629282539</v>
      </c>
      <c r="J6" s="45">
        <v>72.670629975790447</v>
      </c>
    </row>
    <row r="7" spans="1:10" x14ac:dyDescent="0.45">
      <c r="B7" s="31" t="s">
        <v>514</v>
      </c>
      <c r="C7" s="32">
        <v>9.7228314359670662</v>
      </c>
      <c r="D7" s="32">
        <v>6.5703768081968121</v>
      </c>
      <c r="E7" s="32">
        <v>16.236184533844096</v>
      </c>
      <c r="F7" s="32">
        <v>10.967643417900106</v>
      </c>
      <c r="G7" s="32">
        <v>13.378616055887349</v>
      </c>
      <c r="H7" s="32">
        <v>9.0451686219940513</v>
      </c>
      <c r="I7" s="32">
        <v>12.038346780946014</v>
      </c>
      <c r="J7" s="33">
        <v>8.1365555533363505</v>
      </c>
    </row>
    <row r="8" spans="1:10" x14ac:dyDescent="0.45">
      <c r="B8" s="31" t="s">
        <v>515</v>
      </c>
      <c r="C8" s="32">
        <v>8.0472501756467949</v>
      </c>
      <c r="D8" s="32">
        <v>6.5929167844222007</v>
      </c>
      <c r="E8" s="32">
        <v>13.438126506906144</v>
      </c>
      <c r="F8" s="32">
        <v>11.00526841706214</v>
      </c>
      <c r="G8" s="32">
        <v>11.073016241690667</v>
      </c>
      <c r="H8" s="32">
        <v>9.0761984840022905</v>
      </c>
      <c r="I8" s="32">
        <v>9.9637218731475627</v>
      </c>
      <c r="J8" s="33">
        <v>8.1644683769221871</v>
      </c>
    </row>
    <row r="9" spans="1:10" x14ac:dyDescent="0.45">
      <c r="B9" s="31" t="s">
        <v>516</v>
      </c>
      <c r="C9" s="32">
        <v>9.0636447064409893</v>
      </c>
      <c r="D9" s="32">
        <v>8.2922706888701132</v>
      </c>
      <c r="E9" s="32">
        <v>15.135406694248786</v>
      </c>
      <c r="F9" s="32">
        <v>13.841925766995006</v>
      </c>
      <c r="G9" s="32">
        <v>12.471575116062668</v>
      </c>
      <c r="H9" s="32">
        <v>11.415629396853546</v>
      </c>
      <c r="I9" s="32">
        <v>11.222173169822316</v>
      </c>
      <c r="J9" s="33">
        <v>10.268896760857761</v>
      </c>
    </row>
    <row r="10" spans="1:10" x14ac:dyDescent="0.45">
      <c r="B10" s="31" t="s">
        <v>22</v>
      </c>
      <c r="C10" s="32">
        <v>5.1061747958604649</v>
      </c>
      <c r="D10" s="32">
        <v>3.503705046095678</v>
      </c>
      <c r="E10" s="32">
        <v>8.5268161639609232</v>
      </c>
      <c r="F10" s="32">
        <v>5.8485820081330742</v>
      </c>
      <c r="G10" s="32">
        <v>7.0260965191038665</v>
      </c>
      <c r="H10" s="32">
        <v>4.8234072213528147</v>
      </c>
      <c r="I10" s="32">
        <v>6.3222224227091184</v>
      </c>
      <c r="J10" s="33">
        <v>4.3388821649462326</v>
      </c>
    </row>
    <row r="11" spans="1:10" x14ac:dyDescent="0.45">
      <c r="B11" s="31" t="s">
        <v>517</v>
      </c>
      <c r="C11" s="32">
        <v>15.21892619607185</v>
      </c>
      <c r="D11" s="32">
        <v>14.008599034913962</v>
      </c>
      <c r="E11" s="32">
        <v>24.94939358088649</v>
      </c>
      <c r="F11" s="32">
        <v>23.383943339081522</v>
      </c>
      <c r="G11" s="32">
        <v>20.558300310650601</v>
      </c>
      <c r="H11" s="32">
        <v>19.285064483764625</v>
      </c>
      <c r="I11" s="32">
        <v>18.498770525480865</v>
      </c>
      <c r="J11" s="33">
        <v>17.34782457679016</v>
      </c>
    </row>
    <row r="12" spans="1:10" x14ac:dyDescent="0.45">
      <c r="B12" s="31" t="s">
        <v>518</v>
      </c>
      <c r="C12" s="32">
        <v>2.9965272766026696</v>
      </c>
      <c r="D12" s="32">
        <v>2.0561277589454754</v>
      </c>
      <c r="E12" s="32">
        <v>5.0039096269480252</v>
      </c>
      <c r="F12" s="32">
        <v>3.4322043834116811</v>
      </c>
      <c r="G12" s="32">
        <v>4.1232215326052328</v>
      </c>
      <c r="H12" s="32">
        <v>2.8305868644887093</v>
      </c>
      <c r="I12" s="32">
        <v>3.7101573478751346</v>
      </c>
      <c r="J12" s="33">
        <v>2.5462463149064716</v>
      </c>
    </row>
    <row r="13" spans="1:10" x14ac:dyDescent="0.45">
      <c r="B13" s="31" t="s">
        <v>519</v>
      </c>
      <c r="C13" s="32">
        <v>4.4240544403898401</v>
      </c>
      <c r="D13" s="32">
        <v>2.6436385563029821</v>
      </c>
      <c r="E13" s="32">
        <v>7.3877413956019904</v>
      </c>
      <c r="F13" s="32">
        <v>4.4129105312760437</v>
      </c>
      <c r="G13" s="32">
        <v>6.0874989099762464</v>
      </c>
      <c r="H13" s="32">
        <v>3.6393889141232769</v>
      </c>
      <c r="I13" s="32">
        <v>5.4776534882809838</v>
      </c>
      <c r="J13" s="33">
        <v>3.2738018844624288</v>
      </c>
    </row>
    <row r="14" spans="1:10" x14ac:dyDescent="0.45">
      <c r="B14" s="31" t="s">
        <v>520</v>
      </c>
      <c r="C14" s="32">
        <v>1.1046332240304118</v>
      </c>
      <c r="D14" s="32">
        <v>0.75796641436127654</v>
      </c>
      <c r="E14" s="32">
        <v>1.8446302381866746</v>
      </c>
      <c r="F14" s="32">
        <v>1.2652402743611153</v>
      </c>
      <c r="G14" s="32">
        <v>1.5199753162658198</v>
      </c>
      <c r="H14" s="32">
        <v>1.0434613155142929</v>
      </c>
      <c r="I14" s="32">
        <v>1.3677042437904918</v>
      </c>
      <c r="J14" s="33">
        <v>0.93864264075698223</v>
      </c>
    </row>
    <row r="15" spans="1:10" x14ac:dyDescent="0.45">
      <c r="B15" s="30" t="s">
        <v>521</v>
      </c>
      <c r="C15" s="34">
        <v>0.36135995384890407</v>
      </c>
      <c r="D15" s="34">
        <v>0.24795443641875181</v>
      </c>
      <c r="E15" s="34">
        <v>0.60343603943573498</v>
      </c>
      <c r="F15" s="34">
        <v>0.41389952538307284</v>
      </c>
      <c r="G15" s="34">
        <v>0.49723129649689213</v>
      </c>
      <c r="H15" s="34">
        <v>0.34134871612880602</v>
      </c>
      <c r="I15" s="34">
        <v>0.44741868311007238</v>
      </c>
      <c r="J15" s="35">
        <v>0.3070592609069962</v>
      </c>
    </row>
    <row r="16" spans="1:10" x14ac:dyDescent="0.45">
      <c r="B16" s="30" t="s">
        <v>533</v>
      </c>
      <c r="C16" s="34">
        <v>151.48395074845058</v>
      </c>
      <c r="D16" s="34">
        <v>140.11212626713464</v>
      </c>
      <c r="E16" s="34">
        <v>161.82167341468286</v>
      </c>
      <c r="F16" s="34">
        <v>143.24138185409268</v>
      </c>
      <c r="G16" s="34">
        <v>147.57636694868134</v>
      </c>
      <c r="H16" s="34">
        <v>132.37565961581052</v>
      </c>
      <c r="I16" s="34">
        <v>141.7061131644451</v>
      </c>
      <c r="J16" s="35">
        <v>127.993007509676</v>
      </c>
    </row>
    <row r="19" spans="1:10" s="1" customFormat="1" x14ac:dyDescent="0.45">
      <c r="A19" s="3" t="s">
        <v>522</v>
      </c>
      <c r="B19" s="1" t="s">
        <v>535</v>
      </c>
    </row>
    <row r="20" spans="1:10" s="13" customFormat="1" x14ac:dyDescent="0.45">
      <c r="A20" s="14"/>
    </row>
    <row r="21" spans="1:10" x14ac:dyDescent="0.45">
      <c r="B21" s="29"/>
      <c r="C21" s="58" t="s">
        <v>350</v>
      </c>
      <c r="D21" s="58"/>
      <c r="E21" s="58" t="s">
        <v>509</v>
      </c>
      <c r="F21" s="58"/>
      <c r="G21" s="58" t="s">
        <v>352</v>
      </c>
      <c r="H21" s="58"/>
      <c r="I21" s="58" t="s">
        <v>510</v>
      </c>
      <c r="J21" s="59"/>
    </row>
    <row r="22" spans="1:10" x14ac:dyDescent="0.45">
      <c r="B22" s="31"/>
      <c r="C22" s="16" t="s">
        <v>511</v>
      </c>
      <c r="D22" s="16" t="s">
        <v>512</v>
      </c>
      <c r="E22" s="16" t="s">
        <v>511</v>
      </c>
      <c r="F22" s="16" t="s">
        <v>512</v>
      </c>
      <c r="G22" s="16" t="s">
        <v>511</v>
      </c>
      <c r="H22" s="16" t="s">
        <v>512</v>
      </c>
      <c r="I22" s="16" t="s">
        <v>511</v>
      </c>
      <c r="J22" s="17" t="s">
        <v>512</v>
      </c>
    </row>
    <row r="23" spans="1:10" x14ac:dyDescent="0.45">
      <c r="B23" s="29" t="s">
        <v>513</v>
      </c>
      <c r="C23" s="44">
        <v>4.9237155180804262</v>
      </c>
      <c r="D23" s="44">
        <v>4.9237166631307847</v>
      </c>
      <c r="E23" s="44">
        <v>2.6748021881235275</v>
      </c>
      <c r="F23" s="44">
        <v>2.6737795352254383</v>
      </c>
      <c r="G23" s="44">
        <v>2.2150466424551598</v>
      </c>
      <c r="H23" s="44">
        <v>2.2161275733301422</v>
      </c>
      <c r="I23" s="44">
        <v>2.8605938057091844</v>
      </c>
      <c r="J23" s="45">
        <v>2.861093236622458</v>
      </c>
    </row>
    <row r="24" spans="1:10" x14ac:dyDescent="0.45">
      <c r="B24" s="31" t="s">
        <v>514</v>
      </c>
      <c r="C24" s="32">
        <v>2.7248639239916672</v>
      </c>
      <c r="D24" s="32">
        <v>1.1484545021337098</v>
      </c>
      <c r="E24" s="32">
        <v>4.5502582031705989</v>
      </c>
      <c r="F24" s="32">
        <v>1.9170650068913151</v>
      </c>
      <c r="G24" s="32">
        <v>3.7494127594125599</v>
      </c>
      <c r="H24" s="32">
        <v>1.5810302711295652</v>
      </c>
      <c r="I24" s="32">
        <v>3.3737967241264486</v>
      </c>
      <c r="J24" s="33">
        <v>1.4222112566562992</v>
      </c>
    </row>
    <row r="25" spans="1:10" x14ac:dyDescent="0.45">
      <c r="B25" s="31" t="s">
        <v>515</v>
      </c>
      <c r="C25" s="32">
        <v>0.83653528348304196</v>
      </c>
      <c r="D25" s="32">
        <v>0.72636941461133675</v>
      </c>
      <c r="E25" s="32">
        <v>1.3969327063988344</v>
      </c>
      <c r="F25" s="32">
        <v>1.2124967808828579</v>
      </c>
      <c r="G25" s="32">
        <v>1.1510725500726138</v>
      </c>
      <c r="H25" s="32">
        <v>0.99996302020637995</v>
      </c>
      <c r="I25" s="32">
        <v>1.0357581434367125</v>
      </c>
      <c r="J25" s="33">
        <v>0.89951387367266311</v>
      </c>
    </row>
    <row r="26" spans="1:10" x14ac:dyDescent="0.45">
      <c r="B26" s="31" t="s">
        <v>516</v>
      </c>
      <c r="C26" s="32">
        <v>0.67373044451881303</v>
      </c>
      <c r="D26" s="32">
        <v>0.61639168328314164</v>
      </c>
      <c r="E26" s="32">
        <v>1.1250644316235274</v>
      </c>
      <c r="F26" s="32">
        <v>1.0289157510076414</v>
      </c>
      <c r="G26" s="32">
        <v>0.92705309165787997</v>
      </c>
      <c r="H26" s="32">
        <v>0.84856118229552857</v>
      </c>
      <c r="I26" s="32">
        <v>0.83418094630283746</v>
      </c>
      <c r="J26" s="33">
        <v>0.76332078357997524</v>
      </c>
    </row>
    <row r="27" spans="1:10" x14ac:dyDescent="0.45">
      <c r="B27" s="31" t="s">
        <v>22</v>
      </c>
      <c r="C27" s="32">
        <v>0.25691213698427273</v>
      </c>
      <c r="D27" s="32">
        <v>0.17628545569665524</v>
      </c>
      <c r="E27" s="32">
        <v>0.42901832583781396</v>
      </c>
      <c r="F27" s="32">
        <v>0.29426562193981132</v>
      </c>
      <c r="G27" s="32">
        <v>0.35351110049035872</v>
      </c>
      <c r="H27" s="32">
        <v>0.24268496601168923</v>
      </c>
      <c r="I27" s="32">
        <v>0.31809637116709055</v>
      </c>
      <c r="J27" s="33">
        <v>0.21830656679108112</v>
      </c>
    </row>
    <row r="28" spans="1:10" x14ac:dyDescent="0.45">
      <c r="B28" s="31" t="s">
        <v>517</v>
      </c>
      <c r="C28" s="32">
        <v>5.9471710194618215</v>
      </c>
      <c r="D28" s="32">
        <v>5.4742058099483044</v>
      </c>
      <c r="E28" s="32">
        <v>9.9284212659770237</v>
      </c>
      <c r="F28" s="32">
        <v>9.137852983531964</v>
      </c>
      <c r="G28" s="32">
        <v>8.1810191231650684</v>
      </c>
      <c r="H28" s="32">
        <v>7.5361149090729986</v>
      </c>
      <c r="I28" s="32">
        <v>7.3614449218641873</v>
      </c>
      <c r="J28" s="33">
        <v>6.7790906036741463</v>
      </c>
    </row>
    <row r="29" spans="1:10" x14ac:dyDescent="0.45">
      <c r="B29" s="31" t="s">
        <v>518</v>
      </c>
      <c r="C29" s="32">
        <v>2.2305830329930713E-2</v>
      </c>
      <c r="D29" s="32">
        <v>1.5305596343409875E-2</v>
      </c>
      <c r="E29" s="32">
        <v>3.7248571036388671E-2</v>
      </c>
      <c r="F29" s="32">
        <v>2.5548964373460933E-2</v>
      </c>
      <c r="G29" s="32">
        <v>3.0692822533984403E-2</v>
      </c>
      <c r="H29" s="32">
        <v>2.1070587551934323E-2</v>
      </c>
      <c r="I29" s="32">
        <v>2.7618016677250452E-2</v>
      </c>
      <c r="J29" s="33">
        <v>1.8953986743917867E-2</v>
      </c>
    </row>
    <row r="30" spans="1:10" x14ac:dyDescent="0.45">
      <c r="B30" s="31" t="s">
        <v>519</v>
      </c>
      <c r="C30" s="32">
        <v>0.76330568895027118</v>
      </c>
      <c r="D30" s="32">
        <v>0.13719644455258675</v>
      </c>
      <c r="E30" s="32">
        <v>1.2746463931985113</v>
      </c>
      <c r="F30" s="32">
        <v>0.22901604062940176</v>
      </c>
      <c r="G30" s="32">
        <v>1.0503086279955733</v>
      </c>
      <c r="H30" s="32">
        <v>0.188872725498481</v>
      </c>
      <c r="I30" s="32">
        <v>0.9450887474465266</v>
      </c>
      <c r="J30" s="33">
        <v>0.16989991980822602</v>
      </c>
    </row>
    <row r="31" spans="1:10" x14ac:dyDescent="0.45">
      <c r="B31" s="31" t="s">
        <v>520</v>
      </c>
      <c r="C31" s="32">
        <v>4.2570509202354792E-2</v>
      </c>
      <c r="D31" s="32">
        <v>2.9210615356934942E-2</v>
      </c>
      <c r="E31" s="32">
        <v>7.1088617308786572E-2</v>
      </c>
      <c r="F31" s="32">
        <v>4.8760006100810382E-2</v>
      </c>
      <c r="G31" s="32">
        <v>5.8577020662440138E-2</v>
      </c>
      <c r="H31" s="32">
        <v>4.0213057663001692E-2</v>
      </c>
      <c r="I31" s="32">
        <v>5.2708776840828135E-2</v>
      </c>
      <c r="J31" s="33">
        <v>3.6173540960749366E-2</v>
      </c>
    </row>
    <row r="32" spans="1:10" x14ac:dyDescent="0.45">
      <c r="B32" s="30" t="s">
        <v>521</v>
      </c>
      <c r="C32" s="34">
        <v>8.8357304088099164E-2</v>
      </c>
      <c r="D32" s="34">
        <v>6.0628150145528026E-2</v>
      </c>
      <c r="E32" s="34">
        <v>0.14754811944812582</v>
      </c>
      <c r="F32" s="34">
        <v>0.10120392654704505</v>
      </c>
      <c r="G32" s="34">
        <v>0.12157965042529709</v>
      </c>
      <c r="H32" s="34">
        <v>8.3464290909664521E-2</v>
      </c>
      <c r="I32" s="34">
        <v>0.10939980542161443</v>
      </c>
      <c r="J32" s="35">
        <v>7.5080064074840858E-2</v>
      </c>
    </row>
    <row r="33" spans="1:10" x14ac:dyDescent="0.45">
      <c r="B33" s="30" t="s">
        <v>533</v>
      </c>
      <c r="C33" s="34">
        <v>16.1911103550026</v>
      </c>
      <c r="D33" s="34">
        <v>13.247136185056865</v>
      </c>
      <c r="E33" s="34">
        <v>21.635028822123139</v>
      </c>
      <c r="F33" s="34">
        <v>16.668904617129744</v>
      </c>
      <c r="G33" s="34">
        <v>17.838273388870935</v>
      </c>
      <c r="H33" s="34">
        <v>13.758102583669384</v>
      </c>
      <c r="I33" s="34">
        <v>16.918686258992679</v>
      </c>
      <c r="J33" s="35">
        <v>13.243643832584358</v>
      </c>
    </row>
    <row r="36" spans="1:10" s="1" customFormat="1" x14ac:dyDescent="0.45">
      <c r="A36" s="3" t="s">
        <v>523</v>
      </c>
    </row>
    <row r="37" spans="1:10" s="9" customFormat="1" x14ac:dyDescent="0.45">
      <c r="A37" s="5"/>
    </row>
    <row r="38" spans="1:10" x14ac:dyDescent="0.45">
      <c r="B38" s="46" t="s">
        <v>539</v>
      </c>
      <c r="C38" s="36" t="s">
        <v>524</v>
      </c>
      <c r="D38" s="36" t="s">
        <v>525</v>
      </c>
      <c r="E38" s="36" t="s">
        <v>526</v>
      </c>
      <c r="F38" s="37" t="s">
        <v>527</v>
      </c>
      <c r="H38" s="13" t="s">
        <v>536</v>
      </c>
    </row>
    <row r="39" spans="1:10" x14ac:dyDescent="0.45">
      <c r="B39" s="38">
        <v>0.5</v>
      </c>
      <c r="C39" s="32">
        <v>16.344954055865632</v>
      </c>
      <c r="D39" s="32">
        <v>17.718479606778711</v>
      </c>
      <c r="E39" s="32">
        <v>20.564821712285333</v>
      </c>
      <c r="F39" s="33">
        <v>47.249278951409892</v>
      </c>
    </row>
    <row r="40" spans="1:10" x14ac:dyDescent="0.45">
      <c r="B40" s="38">
        <v>1</v>
      </c>
      <c r="C40" s="32">
        <v>13.691552423419909</v>
      </c>
      <c r="D40" s="32">
        <v>15.003003804973538</v>
      </c>
      <c r="E40" s="32">
        <v>17.718479606778711</v>
      </c>
      <c r="F40" s="33">
        <v>43.030593330748289</v>
      </c>
    </row>
    <row r="41" spans="1:10" x14ac:dyDescent="0.45">
      <c r="B41" s="38">
        <v>1.5</v>
      </c>
      <c r="C41" s="32">
        <v>12.409571859429279</v>
      </c>
      <c r="D41" s="32">
        <v>13.69155242341991</v>
      </c>
      <c r="E41" s="32">
        <v>16.344954055865632</v>
      </c>
      <c r="F41" s="33">
        <v>41.010377681417381</v>
      </c>
    </row>
    <row r="42" spans="1:10" x14ac:dyDescent="0.45">
      <c r="B42" s="39">
        <v>1.7</v>
      </c>
      <c r="C42" s="34">
        <v>12.409571859429281</v>
      </c>
      <c r="D42" s="34">
        <v>13.691552423419909</v>
      </c>
      <c r="E42" s="34">
        <v>16.344954055865632</v>
      </c>
      <c r="F42" s="35">
        <v>41.010377681417381</v>
      </c>
    </row>
    <row r="43" spans="1:10" x14ac:dyDescent="0.45">
      <c r="B43" s="13"/>
    </row>
    <row r="44" spans="1:10" x14ac:dyDescent="0.45">
      <c r="B44" s="13"/>
    </row>
    <row r="45" spans="1:10" x14ac:dyDescent="0.45">
      <c r="B45" s="13"/>
    </row>
    <row r="46" spans="1:10" x14ac:dyDescent="0.45">
      <c r="B46" s="46" t="s">
        <v>540</v>
      </c>
      <c r="C46" s="36" t="s">
        <v>524</v>
      </c>
      <c r="D46" s="36" t="s">
        <v>525</v>
      </c>
      <c r="E46" s="36" t="s">
        <v>526</v>
      </c>
      <c r="F46" s="37" t="s">
        <v>527</v>
      </c>
      <c r="H46" s="13" t="s">
        <v>536</v>
      </c>
    </row>
    <row r="47" spans="1:10" x14ac:dyDescent="0.45">
      <c r="B47" s="38">
        <v>0.5</v>
      </c>
      <c r="C47" s="32">
        <v>11.15607975241622</v>
      </c>
      <c r="D47" s="32">
        <v>12.409571859429281</v>
      </c>
      <c r="E47" s="32">
        <v>13.691552423419909</v>
      </c>
      <c r="F47" s="33">
        <v>28.319279371518103</v>
      </c>
    </row>
    <row r="48" spans="1:10" x14ac:dyDescent="0.45">
      <c r="B48" s="38">
        <v>1</v>
      </c>
      <c r="C48" s="32">
        <v>8.7308450236300832</v>
      </c>
      <c r="D48" s="32">
        <v>9.9301369224803686</v>
      </c>
      <c r="E48" s="32">
        <v>11.15607975241622</v>
      </c>
      <c r="F48" s="33">
        <v>25.101179442936495</v>
      </c>
    </row>
    <row r="49" spans="2:8" x14ac:dyDescent="0.45">
      <c r="B49" s="38">
        <v>1.5</v>
      </c>
      <c r="C49" s="32">
        <v>7.557344348410985</v>
      </c>
      <c r="D49" s="32">
        <v>8.7308450236300814</v>
      </c>
      <c r="E49" s="32">
        <v>9.9301369224803704</v>
      </c>
      <c r="F49" s="33">
        <v>23.551723921767572</v>
      </c>
    </row>
    <row r="50" spans="2:8" x14ac:dyDescent="0.45">
      <c r="B50" s="39">
        <v>1.7</v>
      </c>
      <c r="C50" s="34">
        <v>7.5573443484109859</v>
      </c>
      <c r="D50" s="34">
        <v>8.7308450236300832</v>
      </c>
      <c r="E50" s="34">
        <v>9.9301369224803722</v>
      </c>
      <c r="F50" s="35">
        <v>23.551723921767579</v>
      </c>
    </row>
    <row r="51" spans="2:8" x14ac:dyDescent="0.45">
      <c r="B51" s="13"/>
    </row>
    <row r="52" spans="2:8" x14ac:dyDescent="0.45">
      <c r="B52" s="13"/>
    </row>
    <row r="53" spans="2:8" x14ac:dyDescent="0.45">
      <c r="B53" s="13"/>
    </row>
    <row r="54" spans="2:8" x14ac:dyDescent="0.45">
      <c r="B54" s="46" t="s">
        <v>539</v>
      </c>
      <c r="C54" s="36" t="s">
        <v>524</v>
      </c>
      <c r="D54" s="36" t="s">
        <v>525</v>
      </c>
      <c r="E54" s="36" t="s">
        <v>526</v>
      </c>
      <c r="F54" s="37" t="s">
        <v>527</v>
      </c>
      <c r="H54" s="13" t="s">
        <v>537</v>
      </c>
    </row>
    <row r="55" spans="2:8" x14ac:dyDescent="0.45">
      <c r="B55" s="38">
        <v>0.5</v>
      </c>
      <c r="C55" s="40">
        <v>0.68287639146512769</v>
      </c>
      <c r="D55" s="40">
        <v>0.74026096217648296</v>
      </c>
      <c r="E55" s="40">
        <v>0.85917838581929162</v>
      </c>
      <c r="F55" s="41">
        <v>1.9740292324706212</v>
      </c>
    </row>
    <row r="56" spans="2:8" x14ac:dyDescent="0.45">
      <c r="B56" s="38">
        <v>1</v>
      </c>
      <c r="C56" s="40">
        <v>0.57201983440910042</v>
      </c>
      <c r="D56" s="40">
        <v>0.62681100628736675</v>
      </c>
      <c r="E56" s="40">
        <v>0.74026096217648296</v>
      </c>
      <c r="F56" s="41">
        <v>1.7977766224286016</v>
      </c>
    </row>
    <row r="57" spans="2:8" x14ac:dyDescent="0.45">
      <c r="B57" s="38">
        <v>1.5</v>
      </c>
      <c r="C57" s="40">
        <v>0.5184599248202334</v>
      </c>
      <c r="D57" s="40">
        <v>0.57201983440910054</v>
      </c>
      <c r="E57" s="40">
        <v>0.68287639146512791</v>
      </c>
      <c r="F57" s="41">
        <v>1.7133739640986203</v>
      </c>
    </row>
    <row r="58" spans="2:8" x14ac:dyDescent="0.45">
      <c r="B58" s="39">
        <v>1.7</v>
      </c>
      <c r="C58" s="42">
        <v>0.5184599248202334</v>
      </c>
      <c r="D58" s="42">
        <v>0.57201983440910042</v>
      </c>
      <c r="E58" s="42">
        <v>0.6828763914651278</v>
      </c>
      <c r="F58" s="43">
        <v>1.7133739640986201</v>
      </c>
    </row>
    <row r="59" spans="2:8" x14ac:dyDescent="0.45">
      <c r="B59" s="13"/>
    </row>
    <row r="60" spans="2:8" x14ac:dyDescent="0.45">
      <c r="B60" s="13"/>
    </row>
    <row r="61" spans="2:8" x14ac:dyDescent="0.45">
      <c r="B61" s="13"/>
    </row>
    <row r="62" spans="2:8" x14ac:dyDescent="0.45">
      <c r="B62" s="46" t="s">
        <v>540</v>
      </c>
      <c r="C62" s="36" t="s">
        <v>524</v>
      </c>
      <c r="D62" s="36" t="s">
        <v>525</v>
      </c>
      <c r="E62" s="36" t="s">
        <v>526</v>
      </c>
      <c r="F62" s="37" t="s">
        <v>527</v>
      </c>
      <c r="H62" s="13" t="s">
        <v>537</v>
      </c>
    </row>
    <row r="63" spans="2:8" x14ac:dyDescent="0.45">
      <c r="B63" s="38">
        <v>0.5</v>
      </c>
      <c r="C63" s="40">
        <v>0.46609023544445216</v>
      </c>
      <c r="D63" s="40">
        <v>0.51845992482023329</v>
      </c>
      <c r="E63" s="40">
        <v>0.57201983440910031</v>
      </c>
      <c r="F63" s="41">
        <v>1.1831521361282247</v>
      </c>
    </row>
    <row r="64" spans="2:8" x14ac:dyDescent="0.45">
      <c r="B64" s="38">
        <v>1</v>
      </c>
      <c r="C64" s="40">
        <v>0.36476627121739713</v>
      </c>
      <c r="D64" s="40">
        <v>0.41487152825275397</v>
      </c>
      <c r="E64" s="40">
        <v>0.46609023544445216</v>
      </c>
      <c r="F64" s="41">
        <v>1.0487030297500173</v>
      </c>
    </row>
    <row r="65" spans="1:10" x14ac:dyDescent="0.45">
      <c r="B65" s="38">
        <v>1.5</v>
      </c>
      <c r="C65" s="40">
        <v>0.31573854659140294</v>
      </c>
      <c r="D65" s="40">
        <v>0.36476627121739719</v>
      </c>
      <c r="E65" s="40">
        <v>0.41487152825275397</v>
      </c>
      <c r="F65" s="41">
        <v>0.98396827482717641</v>
      </c>
    </row>
    <row r="66" spans="1:10" x14ac:dyDescent="0.45">
      <c r="B66" s="39">
        <v>1.7</v>
      </c>
      <c r="C66" s="42">
        <v>0.31573854659140294</v>
      </c>
      <c r="D66" s="42">
        <v>0.36476627121739719</v>
      </c>
      <c r="E66" s="42">
        <v>0.41487152825275408</v>
      </c>
      <c r="F66" s="43">
        <v>0.98396827482717664</v>
      </c>
    </row>
    <row r="69" spans="1:10" s="1" customFormat="1" x14ac:dyDescent="0.45">
      <c r="A69" s="3" t="s">
        <v>528</v>
      </c>
      <c r="B69" s="1" t="s">
        <v>534</v>
      </c>
    </row>
    <row r="70" spans="1:10" s="9" customFormat="1" x14ac:dyDescent="0.45">
      <c r="A70" s="5"/>
    </row>
    <row r="71" spans="1:10" x14ac:dyDescent="0.45">
      <c r="B71" s="29"/>
      <c r="C71" s="58" t="s">
        <v>350</v>
      </c>
      <c r="D71" s="58"/>
      <c r="E71" s="58" t="s">
        <v>351</v>
      </c>
      <c r="F71" s="58"/>
      <c r="G71" s="58" t="s">
        <v>352</v>
      </c>
      <c r="H71" s="58"/>
      <c r="I71" s="58" t="s">
        <v>510</v>
      </c>
      <c r="J71" s="59"/>
    </row>
    <row r="72" spans="1:10" x14ac:dyDescent="0.45">
      <c r="B72" s="31"/>
      <c r="C72" s="16" t="s">
        <v>511</v>
      </c>
      <c r="D72" s="16" t="s">
        <v>512</v>
      </c>
      <c r="E72" s="16" t="s">
        <v>511</v>
      </c>
      <c r="F72" s="16" t="s">
        <v>512</v>
      </c>
      <c r="G72" s="16" t="s">
        <v>511</v>
      </c>
      <c r="H72" s="16" t="s">
        <v>512</v>
      </c>
      <c r="I72" s="16" t="s">
        <v>511</v>
      </c>
      <c r="J72" s="17" t="s">
        <v>512</v>
      </c>
    </row>
    <row r="73" spans="1:10" x14ac:dyDescent="0.45">
      <c r="B73" s="29" t="s">
        <v>513</v>
      </c>
      <c r="C73" s="44">
        <v>0.33393530681076455</v>
      </c>
      <c r="D73" s="44">
        <v>0.33393538446815824</v>
      </c>
      <c r="E73" s="44">
        <v>-5.4786470433744574</v>
      </c>
      <c r="F73" s="44">
        <v>-5.4765524008893287</v>
      </c>
      <c r="G73" s="44">
        <v>-2.6205250701015133</v>
      </c>
      <c r="H73" s="44">
        <v>-2.6218038722740364</v>
      </c>
      <c r="I73" s="44">
        <v>-4.3737637310715121</v>
      </c>
      <c r="J73" s="45">
        <v>-4.374527346231412</v>
      </c>
    </row>
    <row r="74" spans="1:10" x14ac:dyDescent="0.45">
      <c r="B74" s="31" t="s">
        <v>514</v>
      </c>
      <c r="C74" s="32">
        <v>-3.3077659806673054</v>
      </c>
      <c r="D74" s="32">
        <v>-3.3070795423720512</v>
      </c>
      <c r="E74" s="32">
        <v>-5.5236480453857366</v>
      </c>
      <c r="F74" s="32">
        <v>-5.5203636312289301</v>
      </c>
      <c r="G74" s="32">
        <v>-4.5514859893992199</v>
      </c>
      <c r="H74" s="32">
        <v>-4.552720944373057</v>
      </c>
      <c r="I74" s="32">
        <v>-4.095887668944445</v>
      </c>
      <c r="J74" s="33">
        <v>-4.0957564673052698</v>
      </c>
    </row>
    <row r="75" spans="1:10" x14ac:dyDescent="0.45">
      <c r="B75" s="31" t="s">
        <v>515</v>
      </c>
      <c r="C75" s="32">
        <v>-1.530877429715586</v>
      </c>
      <c r="D75" s="32">
        <v>-1.2674715775732344</v>
      </c>
      <c r="E75" s="32">
        <v>-2.5564166787487865</v>
      </c>
      <c r="F75" s="32">
        <v>-2.1157350195947267</v>
      </c>
      <c r="G75" s="32">
        <v>-2.1064873432888009</v>
      </c>
      <c r="H75" s="32">
        <v>-1.7448762038170726</v>
      </c>
      <c r="I75" s="32">
        <v>-1.9040233042511101</v>
      </c>
      <c r="J75" s="33">
        <v>-1.576151330384274</v>
      </c>
    </row>
    <row r="76" spans="1:10" x14ac:dyDescent="0.45">
      <c r="B76" s="31" t="s">
        <v>516</v>
      </c>
      <c r="C76" s="32">
        <v>-0.56259637536859497</v>
      </c>
      <c r="D76" s="32">
        <v>-0.51471583278460109</v>
      </c>
      <c r="E76" s="32">
        <v>-0.93948132585891586</v>
      </c>
      <c r="F76" s="32">
        <v>-0.85919268868800225</v>
      </c>
      <c r="G76" s="32">
        <v>-0.77413261250805332</v>
      </c>
      <c r="H76" s="32">
        <v>-0.70858820366861319</v>
      </c>
      <c r="I76" s="32">
        <v>-0.68532139827129568</v>
      </c>
      <c r="J76" s="33">
        <v>-0.62710622803200911</v>
      </c>
    </row>
    <row r="77" spans="1:10" x14ac:dyDescent="0.45">
      <c r="B77" s="31" t="s">
        <v>22</v>
      </c>
      <c r="C77" s="32">
        <v>-1.3734110619632993</v>
      </c>
      <c r="D77" s="32">
        <v>-0.94239376060246671</v>
      </c>
      <c r="E77" s="32">
        <v>-2.2934631325988915</v>
      </c>
      <c r="F77" s="32">
        <v>-1.5730967990522864</v>
      </c>
      <c r="G77" s="32">
        <v>-1.8898136212614733</v>
      </c>
      <c r="H77" s="32">
        <v>-1.2973548887378672</v>
      </c>
      <c r="I77" s="32">
        <v>-1.7003890108514157</v>
      </c>
      <c r="J77" s="33">
        <v>-1.1669610873155001</v>
      </c>
    </row>
    <row r="78" spans="1:10" x14ac:dyDescent="0.45">
      <c r="B78" s="31" t="s">
        <v>517</v>
      </c>
      <c r="C78" s="32">
        <v>-3.7844693216533574</v>
      </c>
      <c r="D78" s="32">
        <v>-3.4834989409875665</v>
      </c>
      <c r="E78" s="32">
        <v>-6.3196963429553232</v>
      </c>
      <c r="F78" s="32">
        <v>-5.8148528382300775</v>
      </c>
      <c r="G78" s="32">
        <v>-5.2074297865953465</v>
      </c>
      <c r="H78" s="32">
        <v>-4.7955903041145538</v>
      </c>
      <c r="I78" s="32">
        <v>-4.6709968303693765</v>
      </c>
      <c r="J78" s="33">
        <v>-4.3002775847979002</v>
      </c>
    </row>
    <row r="79" spans="1:10" x14ac:dyDescent="0.45">
      <c r="B79" s="31" t="s">
        <v>518</v>
      </c>
      <c r="C79" s="32">
        <v>0.13321038981238517</v>
      </c>
      <c r="D79" s="32">
        <v>9.1405001520199786E-2</v>
      </c>
      <c r="E79" s="32">
        <v>0.22244841793912623</v>
      </c>
      <c r="F79" s="32">
        <v>0.15257838211584906</v>
      </c>
      <c r="G79" s="32">
        <v>0.18329749638184001</v>
      </c>
      <c r="H79" s="32">
        <v>0.12583352154359678</v>
      </c>
      <c r="I79" s="32">
        <v>0.16493475979169825</v>
      </c>
      <c r="J79" s="33">
        <v>0.11319318426215645</v>
      </c>
    </row>
    <row r="80" spans="1:10" x14ac:dyDescent="0.45">
      <c r="B80" s="31" t="s">
        <v>519</v>
      </c>
      <c r="C80" s="32">
        <v>-1.6893197657655523</v>
      </c>
      <c r="D80" s="32">
        <v>-0.77377574878899269</v>
      </c>
      <c r="E80" s="32">
        <v>-2.8209999972011004</v>
      </c>
      <c r="F80" s="32">
        <v>-1.2916301067450222</v>
      </c>
      <c r="G80" s="32">
        <v>-2.3245039976938933</v>
      </c>
      <c r="H80" s="32">
        <v>-1.0652253786532082</v>
      </c>
      <c r="I80" s="32">
        <v>-2.2514834253014158</v>
      </c>
      <c r="J80" s="33">
        <v>-0.95821615808624938</v>
      </c>
    </row>
    <row r="81" spans="1:10" x14ac:dyDescent="0.45">
      <c r="B81" s="31" t="s">
        <v>520</v>
      </c>
      <c r="C81" s="32">
        <v>-4.2571907834096562E-2</v>
      </c>
      <c r="D81" s="32">
        <v>-2.9211575056374801E-2</v>
      </c>
      <c r="E81" s="32">
        <v>-7.1090952888005668E-2</v>
      </c>
      <c r="F81" s="32">
        <v>-4.876160808522486E-2</v>
      </c>
      <c r="G81" s="32">
        <v>-5.8578945179716603E-2</v>
      </c>
      <c r="H81" s="32">
        <v>-4.0214378841910987E-2</v>
      </c>
      <c r="I81" s="32">
        <v>-5.2740905212050986E-2</v>
      </c>
      <c r="J81" s="33">
        <v>-3.6195590361667106E-2</v>
      </c>
    </row>
    <row r="82" spans="1:10" x14ac:dyDescent="0.45">
      <c r="B82" s="30" t="s">
        <v>530</v>
      </c>
      <c r="C82" s="34">
        <v>1.0547411950689636</v>
      </c>
      <c r="D82" s="34">
        <v>0.8660911055332452</v>
      </c>
      <c r="E82" s="34">
        <v>1.7613153937078536</v>
      </c>
      <c r="F82" s="34">
        <v>1.4457281051094064</v>
      </c>
      <c r="G82" s="34">
        <v>1.4513238844180449</v>
      </c>
      <c r="H82" s="34">
        <v>1.1923121489445041</v>
      </c>
      <c r="I82" s="34">
        <v>1.3063980824970578</v>
      </c>
      <c r="J82" s="35">
        <v>1.0728620100214137</v>
      </c>
    </row>
    <row r="83" spans="1:10" x14ac:dyDescent="0.45">
      <c r="B83" s="30" t="s">
        <v>529</v>
      </c>
      <c r="C83" s="34">
        <v>-10.769124951275678</v>
      </c>
      <c r="D83" s="34">
        <v>-9.026715486643683</v>
      </c>
      <c r="E83" s="34">
        <v>-24.01967970736424</v>
      </c>
      <c r="F83" s="34">
        <v>-21.101878605288345</v>
      </c>
      <c r="G83" s="34">
        <v>-17.898335985228133</v>
      </c>
      <c r="H83" s="34">
        <v>-15.508228503992219</v>
      </c>
      <c r="I83" s="34">
        <v>-18.263273431983865</v>
      </c>
      <c r="J83" s="35">
        <v>-15.949136598230712</v>
      </c>
    </row>
    <row r="86" spans="1:10" s="1" customFormat="1" x14ac:dyDescent="0.45">
      <c r="A86" s="3" t="s">
        <v>531</v>
      </c>
      <c r="B86" s="1" t="s">
        <v>535</v>
      </c>
    </row>
    <row r="87" spans="1:10" s="9" customFormat="1" x14ac:dyDescent="0.45">
      <c r="A87" s="5"/>
    </row>
    <row r="88" spans="1:10" x14ac:dyDescent="0.45">
      <c r="B88" s="29"/>
      <c r="C88" s="58" t="s">
        <v>350</v>
      </c>
      <c r="D88" s="58"/>
      <c r="E88" s="58" t="s">
        <v>351</v>
      </c>
      <c r="F88" s="58"/>
      <c r="G88" s="58" t="s">
        <v>352</v>
      </c>
      <c r="H88" s="58"/>
      <c r="I88" s="58" t="s">
        <v>510</v>
      </c>
      <c r="J88" s="59"/>
    </row>
    <row r="89" spans="1:10" x14ac:dyDescent="0.45">
      <c r="B89" s="31"/>
      <c r="C89" s="16" t="s">
        <v>511</v>
      </c>
      <c r="D89" s="16" t="s">
        <v>512</v>
      </c>
      <c r="E89" s="16" t="s">
        <v>511</v>
      </c>
      <c r="F89" s="16" t="s">
        <v>512</v>
      </c>
      <c r="G89" s="16" t="s">
        <v>511</v>
      </c>
      <c r="H89" s="16" t="s">
        <v>512</v>
      </c>
      <c r="I89" s="16" t="s">
        <v>511</v>
      </c>
      <c r="J89" s="17" t="s">
        <v>512</v>
      </c>
    </row>
    <row r="90" spans="1:10" x14ac:dyDescent="0.45">
      <c r="B90" s="29" t="s">
        <v>513</v>
      </c>
      <c r="C90" s="44">
        <v>-1.9834965003546123</v>
      </c>
      <c r="D90" s="44">
        <v>-1.9834969616329721</v>
      </c>
      <c r="E90" s="44">
        <v>-0.20977923697087217</v>
      </c>
      <c r="F90" s="44">
        <v>-0.20969903240634741</v>
      </c>
      <c r="G90" s="44">
        <v>-9.7893244661295342E-2</v>
      </c>
      <c r="H90" s="44">
        <v>-9.7941016039367043E-2</v>
      </c>
      <c r="I90" s="44">
        <v>-0.89138427000945408</v>
      </c>
      <c r="J90" s="45">
        <v>-0.89153989673950196</v>
      </c>
    </row>
    <row r="91" spans="1:10" x14ac:dyDescent="0.45">
      <c r="B91" s="31" t="s">
        <v>514</v>
      </c>
      <c r="C91" s="32">
        <v>-2.5185187807351936</v>
      </c>
      <c r="D91" s="32">
        <v>-2.5179939091597476</v>
      </c>
      <c r="E91" s="32">
        <v>-4.2056818474413049</v>
      </c>
      <c r="F91" s="32">
        <v>-4.2031774021934201</v>
      </c>
      <c r="G91" s="32">
        <v>-3.4654818422916378</v>
      </c>
      <c r="H91" s="32">
        <v>-3.466419074943992</v>
      </c>
      <c r="I91" s="32">
        <v>-3.1183098760277987</v>
      </c>
      <c r="J91" s="33">
        <v>-3.1182072405094274</v>
      </c>
    </row>
    <row r="92" spans="1:10" x14ac:dyDescent="0.45">
      <c r="B92" s="31" t="s">
        <v>515</v>
      </c>
      <c r="C92" s="32">
        <v>-0.73342114350932219</v>
      </c>
      <c r="D92" s="32">
        <v>-0.65074857176293177</v>
      </c>
      <c r="E92" s="32">
        <v>-1.2247421037242798</v>
      </c>
      <c r="F92" s="32">
        <v>-1.0862662063611823</v>
      </c>
      <c r="G92" s="32">
        <v>-1.0091874934688068</v>
      </c>
      <c r="H92" s="32">
        <v>-0.89585890336972096</v>
      </c>
      <c r="I92" s="32">
        <v>-0.89988907024420484</v>
      </c>
      <c r="J92" s="33">
        <v>-0.79834848333752606</v>
      </c>
    </row>
    <row r="93" spans="1:10" x14ac:dyDescent="0.45">
      <c r="B93" s="31" t="s">
        <v>516</v>
      </c>
      <c r="C93" s="32">
        <v>-0.38610723135399566</v>
      </c>
      <c r="D93" s="32">
        <v>-0.3532470414515293</v>
      </c>
      <c r="E93" s="32">
        <v>-0.6447615902222088</v>
      </c>
      <c r="F93" s="32">
        <v>-0.58965987829422317</v>
      </c>
      <c r="G93" s="32">
        <v>-0.53128355034310004</v>
      </c>
      <c r="H93" s="32">
        <v>-0.48630073257949202</v>
      </c>
      <c r="I93" s="32">
        <v>-0.45600173623719437</v>
      </c>
      <c r="J93" s="33">
        <v>-0.41726630674208731</v>
      </c>
    </row>
    <row r="94" spans="1:10" x14ac:dyDescent="0.45">
      <c r="B94" s="31" t="s">
        <v>22</v>
      </c>
      <c r="C94" s="32">
        <v>-3.1489925767156687E-2</v>
      </c>
      <c r="D94" s="32">
        <v>-2.1607449063634074E-2</v>
      </c>
      <c r="E94" s="32">
        <v>-5.2585118756805348E-2</v>
      </c>
      <c r="F94" s="32">
        <v>-3.6068372243846507E-2</v>
      </c>
      <c r="G94" s="32">
        <v>-4.3330137855607603E-2</v>
      </c>
      <c r="H94" s="32">
        <v>-2.974609006105771E-2</v>
      </c>
      <c r="I94" s="32">
        <v>-3.875733945513947E-2</v>
      </c>
      <c r="J94" s="33">
        <v>-2.6598799864848702E-2</v>
      </c>
    </row>
    <row r="95" spans="1:10" x14ac:dyDescent="0.45">
      <c r="B95" s="31" t="s">
        <v>517</v>
      </c>
      <c r="C95" s="32">
        <v>-4.4729048178588418</v>
      </c>
      <c r="D95" s="32">
        <v>-4.1171847019600731</v>
      </c>
      <c r="E95" s="32">
        <v>-7.4693167832205827</v>
      </c>
      <c r="F95" s="32">
        <v>-6.8726368387879573</v>
      </c>
      <c r="G95" s="32">
        <v>-6.154717029373753</v>
      </c>
      <c r="H95" s="32">
        <v>-5.6679595347806409</v>
      </c>
      <c r="I95" s="32">
        <v>-5.5049581986536058</v>
      </c>
      <c r="J95" s="33">
        <v>-5.0680506124527378</v>
      </c>
    </row>
    <row r="96" spans="1:10" x14ac:dyDescent="0.45">
      <c r="B96" s="31" t="s">
        <v>518</v>
      </c>
      <c r="C96" s="32">
        <v>1.9937121033700337E-4</v>
      </c>
      <c r="D96" s="32">
        <v>1.3680258581634739E-4</v>
      </c>
      <c r="E96" s="32">
        <v>3.3293056483460357E-4</v>
      </c>
      <c r="F96" s="32">
        <v>2.2835858942040624E-4</v>
      </c>
      <c r="G96" s="32">
        <v>2.7433478542371196E-4</v>
      </c>
      <c r="H96" s="32">
        <v>1.883305163091817E-4</v>
      </c>
      <c r="I96" s="32">
        <v>2.468519364940432E-4</v>
      </c>
      <c r="J96" s="33">
        <v>1.69412177083401E-4</v>
      </c>
    </row>
    <row r="97" spans="1:10" x14ac:dyDescent="0.45">
      <c r="B97" s="31" t="s">
        <v>519</v>
      </c>
      <c r="C97" s="32">
        <v>-0.31997662698619572</v>
      </c>
      <c r="D97" s="32">
        <v>-2.6972757015984276E-2</v>
      </c>
      <c r="E97" s="32">
        <v>-0.53432990137500735</v>
      </c>
      <c r="F97" s="32">
        <v>-4.502444678361759E-2</v>
      </c>
      <c r="G97" s="32">
        <v>-0.44028783873300603</v>
      </c>
      <c r="H97" s="32">
        <v>-3.7132289750151266E-2</v>
      </c>
      <c r="I97" s="32">
        <v>-0.39364998310854826</v>
      </c>
      <c r="J97" s="33">
        <v>-3.3318519032586043E-2</v>
      </c>
    </row>
    <row r="98" spans="1:10" x14ac:dyDescent="0.45">
      <c r="B98" s="31" t="s">
        <v>520</v>
      </c>
      <c r="C98" s="32">
        <v>-4.5830355348707698E-2</v>
      </c>
      <c r="D98" s="32">
        <v>-3.1447424680762261E-2</v>
      </c>
      <c r="E98" s="32">
        <v>-7.6532243883278811E-2</v>
      </c>
      <c r="F98" s="32">
        <v>-5.2493814339474414E-2</v>
      </c>
      <c r="G98" s="32">
        <v>-6.3062568959821735E-2</v>
      </c>
      <c r="H98" s="32">
        <v>-4.3292381436948878E-2</v>
      </c>
      <c r="I98" s="32">
        <v>-5.6745258359585785E-2</v>
      </c>
      <c r="J98" s="33">
        <v>-3.8943740504499544E-2</v>
      </c>
    </row>
    <row r="99" spans="1:10" x14ac:dyDescent="0.45">
      <c r="B99" s="30" t="s">
        <v>530</v>
      </c>
      <c r="C99" s="34">
        <v>-6.4374250113609366E-2</v>
      </c>
      <c r="D99" s="34">
        <v>-4.3680675364731955E-2</v>
      </c>
      <c r="E99" s="34">
        <v>-0.10749874776256642</v>
      </c>
      <c r="F99" s="34">
        <v>-7.2914246113813669E-2</v>
      </c>
      <c r="G99" s="34">
        <v>-8.8578968156397681E-2</v>
      </c>
      <c r="H99" s="34">
        <v>-6.0133396566243794E-2</v>
      </c>
      <c r="I99" s="34">
        <v>-7.8653097380134915E-2</v>
      </c>
      <c r="J99" s="35">
        <v>-5.3370824452534521E-2</v>
      </c>
    </row>
    <row r="100" spans="1:10" x14ac:dyDescent="0.45">
      <c r="B100" s="30" t="s">
        <v>529</v>
      </c>
      <c r="C100" s="34">
        <v>-10.555920260817297</v>
      </c>
      <c r="D100" s="34">
        <v>-9.7462426895065501</v>
      </c>
      <c r="E100" s="34">
        <v>-14.524894642792072</v>
      </c>
      <c r="F100" s="34">
        <v>-13.16771187893446</v>
      </c>
      <c r="G100" s="34">
        <v>-11.893548339058004</v>
      </c>
      <c r="H100" s="34">
        <v>-10.784595089011304</v>
      </c>
      <c r="I100" s="34">
        <v>-11.438101977539173</v>
      </c>
      <c r="J100" s="35">
        <v>-10.445475011458665</v>
      </c>
    </row>
    <row r="103" spans="1:10" s="1" customFormat="1" x14ac:dyDescent="0.45">
      <c r="A103" s="3" t="s">
        <v>532</v>
      </c>
      <c r="B103" s="1" t="s">
        <v>536</v>
      </c>
    </row>
    <row r="105" spans="1:10" x14ac:dyDescent="0.45">
      <c r="B105" s="29"/>
      <c r="C105" s="58" t="s">
        <v>350</v>
      </c>
      <c r="D105" s="58"/>
      <c r="E105" s="58" t="s">
        <v>351</v>
      </c>
      <c r="F105" s="58"/>
      <c r="G105" s="58" t="s">
        <v>352</v>
      </c>
      <c r="H105" s="58"/>
      <c r="I105" s="58" t="s">
        <v>510</v>
      </c>
      <c r="J105" s="59"/>
    </row>
    <row r="106" spans="1:10" x14ac:dyDescent="0.45">
      <c r="B106" s="31"/>
      <c r="C106" s="16" t="s">
        <v>511</v>
      </c>
      <c r="D106" s="16" t="s">
        <v>512</v>
      </c>
      <c r="E106" s="16" t="s">
        <v>511</v>
      </c>
      <c r="F106" s="16" t="s">
        <v>512</v>
      </c>
      <c r="G106" s="16" t="s">
        <v>511</v>
      </c>
      <c r="H106" s="16" t="s">
        <v>512</v>
      </c>
      <c r="I106" s="16" t="s">
        <v>511</v>
      </c>
      <c r="J106" s="17" t="s">
        <v>512</v>
      </c>
    </row>
    <row r="107" spans="1:10" x14ac:dyDescent="0.45">
      <c r="B107" s="29" t="s">
        <v>541</v>
      </c>
      <c r="C107" s="44">
        <v>30.516509014595201</v>
      </c>
      <c r="D107" s="44">
        <v>26.657558270002784</v>
      </c>
      <c r="E107" s="44">
        <v>32.599047827293077</v>
      </c>
      <c r="F107" s="44">
        <v>27.252926532361617</v>
      </c>
      <c r="G107" s="44">
        <v>29.729324526325815</v>
      </c>
      <c r="H107" s="44">
        <v>25.185627780785868</v>
      </c>
      <c r="I107" s="44">
        <v>28.54675929984792</v>
      </c>
      <c r="J107" s="45">
        <v>24.351789861049468</v>
      </c>
    </row>
    <row r="108" spans="1:10" x14ac:dyDescent="0.45">
      <c r="B108" s="31" t="s">
        <v>542</v>
      </c>
      <c r="C108" s="32">
        <v>17.718479606778711</v>
      </c>
      <c r="D108" s="32">
        <v>11.15607975241622</v>
      </c>
      <c r="E108" s="32">
        <v>17.718479606778711</v>
      </c>
      <c r="F108" s="32">
        <v>11.156079752416217</v>
      </c>
      <c r="G108" s="32">
        <v>17.718479606778711</v>
      </c>
      <c r="H108" s="32">
        <v>11.15607975241622</v>
      </c>
      <c r="I108" s="32">
        <v>17.718479606778711</v>
      </c>
      <c r="J108" s="33">
        <v>11.15607975241622</v>
      </c>
    </row>
    <row r="109" spans="1:10" x14ac:dyDescent="0.45">
      <c r="B109" s="31" t="s">
        <v>543</v>
      </c>
      <c r="C109" s="32">
        <v>7.0019830903488236</v>
      </c>
      <c r="D109" s="32">
        <v>6.7462252653336172</v>
      </c>
      <c r="E109" s="32">
        <v>5.1983149986354666</v>
      </c>
      <c r="F109" s="32">
        <v>5.5127219995408385</v>
      </c>
      <c r="G109" s="32">
        <v>7.1072704206106971</v>
      </c>
      <c r="H109" s="32">
        <v>7.1577294543156018</v>
      </c>
      <c r="I109" s="32">
        <v>12.056150919595979</v>
      </c>
      <c r="J109" s="33">
        <v>12.265506585197965</v>
      </c>
    </row>
    <row r="110" spans="1:10" x14ac:dyDescent="0.45">
      <c r="B110" s="30" t="s">
        <v>544</v>
      </c>
      <c r="C110" s="34">
        <v>-2.1694449942134728</v>
      </c>
      <c r="D110" s="34">
        <v>-1.7174116222685851</v>
      </c>
      <c r="E110" s="34">
        <v>-4.8387751223537947</v>
      </c>
      <c r="F110" s="34">
        <v>-4.0148170862420738</v>
      </c>
      <c r="G110" s="34">
        <v>-3.6056277166051838</v>
      </c>
      <c r="H110" s="34">
        <v>-2.9505761993896917</v>
      </c>
      <c r="I110" s="34">
        <v>-3.6791445269911085</v>
      </c>
      <c r="J110" s="35">
        <v>-3.0344628231032558</v>
      </c>
    </row>
    <row r="111" spans="1:10" x14ac:dyDescent="0.45">
      <c r="B111" s="30" t="s">
        <v>545</v>
      </c>
      <c r="C111" s="34">
        <v>53.067526717509267</v>
      </c>
      <c r="D111" s="34">
        <v>42.842451665484035</v>
      </c>
      <c r="E111" s="34">
        <v>50.677067310353465</v>
      </c>
      <c r="F111" s="34">
        <v>39.906911198076592</v>
      </c>
      <c r="G111" s="34">
        <v>50.949446837110038</v>
      </c>
      <c r="H111" s="34">
        <v>40.548860788127996</v>
      </c>
      <c r="I111" s="34">
        <v>54.642245299231504</v>
      </c>
      <c r="J111" s="35">
        <v>44.738913375560401</v>
      </c>
    </row>
    <row r="114" spans="1:10" s="1" customFormat="1" x14ac:dyDescent="0.45">
      <c r="A114" s="3" t="s">
        <v>546</v>
      </c>
      <c r="B114" s="1" t="s">
        <v>537</v>
      </c>
    </row>
    <row r="116" spans="1:10" x14ac:dyDescent="0.45">
      <c r="B116" s="29"/>
      <c r="C116" s="58" t="s">
        <v>350</v>
      </c>
      <c r="D116" s="58"/>
      <c r="E116" s="58" t="s">
        <v>351</v>
      </c>
      <c r="F116" s="58"/>
      <c r="G116" s="58" t="s">
        <v>352</v>
      </c>
      <c r="H116" s="58"/>
      <c r="I116" s="58" t="s">
        <v>510</v>
      </c>
      <c r="J116" s="59"/>
    </row>
    <row r="117" spans="1:10" x14ac:dyDescent="0.45">
      <c r="B117" s="31"/>
      <c r="C117" s="16" t="s">
        <v>511</v>
      </c>
      <c r="D117" s="16" t="s">
        <v>512</v>
      </c>
      <c r="E117" s="16" t="s">
        <v>511</v>
      </c>
      <c r="F117" s="16" t="s">
        <v>512</v>
      </c>
      <c r="G117" s="16" t="s">
        <v>511</v>
      </c>
      <c r="H117" s="16" t="s">
        <v>512</v>
      </c>
      <c r="I117" s="16" t="s">
        <v>511</v>
      </c>
      <c r="J117" s="17" t="s">
        <v>512</v>
      </c>
    </row>
    <row r="118" spans="1:10" x14ac:dyDescent="0.45">
      <c r="B118" s="29" t="s">
        <v>541</v>
      </c>
      <c r="C118" s="47">
        <v>3.2795059748369653</v>
      </c>
      <c r="D118" s="47">
        <v>2.5319186330293748</v>
      </c>
      <c r="E118" s="47">
        <v>4.3583861446662242</v>
      </c>
      <c r="F118" s="47">
        <v>3.1714049880383834</v>
      </c>
      <c r="G118" s="47">
        <v>3.5935280799498255</v>
      </c>
      <c r="H118" s="47">
        <v>2.6175994261167013</v>
      </c>
      <c r="I118" s="47">
        <v>3.4082768450831344</v>
      </c>
      <c r="J118" s="48">
        <v>2.5197191462299005</v>
      </c>
    </row>
    <row r="119" spans="1:10" x14ac:dyDescent="0.45">
      <c r="B119" s="31" t="s">
        <v>542</v>
      </c>
      <c r="C119" s="40">
        <v>0.74026096217648296</v>
      </c>
      <c r="D119" s="40">
        <v>0.46609023544445216</v>
      </c>
      <c r="E119" s="40">
        <v>0.74026096217648285</v>
      </c>
      <c r="F119" s="40">
        <v>0.46609023544445216</v>
      </c>
      <c r="G119" s="40">
        <v>0.74026096217648307</v>
      </c>
      <c r="H119" s="40">
        <v>0.46609023544445216</v>
      </c>
      <c r="I119" s="40">
        <v>0.74026096217648296</v>
      </c>
      <c r="J119" s="41">
        <v>0.46609023544445216</v>
      </c>
    </row>
    <row r="120" spans="1:10" x14ac:dyDescent="0.45">
      <c r="B120" s="31" t="s">
        <v>543</v>
      </c>
      <c r="C120" s="40">
        <v>0.2167500826544877</v>
      </c>
      <c r="D120" s="40">
        <v>0.36005230789995629</v>
      </c>
      <c r="E120" s="40">
        <v>0.19777906208393589</v>
      </c>
      <c r="F120" s="40">
        <v>0.2493474966300406</v>
      </c>
      <c r="G120" s="40">
        <v>0.22276666869932266</v>
      </c>
      <c r="H120" s="40">
        <v>0.2597469532591074</v>
      </c>
      <c r="I120" s="40">
        <v>0.35267075012909443</v>
      </c>
      <c r="J120" s="41">
        <v>0.50827159208706152</v>
      </c>
    </row>
    <row r="121" spans="1:10" x14ac:dyDescent="0.45">
      <c r="B121" s="30" t="s">
        <v>544</v>
      </c>
      <c r="C121" s="42">
        <v>-2.1264948148302372</v>
      </c>
      <c r="D121" s="42">
        <v>-1.8543079698452338</v>
      </c>
      <c r="E121" s="42">
        <v>-2.9260464630926815</v>
      </c>
      <c r="F121" s="42">
        <v>-2.5052724274989457</v>
      </c>
      <c r="G121" s="42">
        <v>-2.3959605840165192</v>
      </c>
      <c r="H121" s="42">
        <v>-2.0518636014100662</v>
      </c>
      <c r="I121" s="42">
        <v>-2.304210712638834</v>
      </c>
      <c r="J121" s="43">
        <v>-1.9873430387097919</v>
      </c>
    </row>
    <row r="122" spans="1:10" x14ac:dyDescent="0.45">
      <c r="B122" s="30" t="s">
        <v>545</v>
      </c>
      <c r="C122" s="42">
        <v>2.1100222048376986</v>
      </c>
      <c r="D122" s="42">
        <v>1.5037532065285495</v>
      </c>
      <c r="E122" s="42">
        <v>2.3703797058339613</v>
      </c>
      <c r="F122" s="42">
        <v>1.3815702926139304</v>
      </c>
      <c r="G122" s="42">
        <v>2.1605951268091124</v>
      </c>
      <c r="H122" s="42">
        <v>1.2915730134101948</v>
      </c>
      <c r="I122" s="42">
        <v>2.1969978447498781</v>
      </c>
      <c r="J122" s="43">
        <v>1.5067379350516221</v>
      </c>
    </row>
    <row r="125" spans="1:10" s="1" customFormat="1" x14ac:dyDescent="0.45">
      <c r="A125" s="3" t="s">
        <v>538</v>
      </c>
    </row>
    <row r="126" spans="1:10" x14ac:dyDescent="0.45">
      <c r="H126" s="9"/>
    </row>
    <row r="127" spans="1:10" x14ac:dyDescent="0.45">
      <c r="B127" s="46" t="s">
        <v>539</v>
      </c>
      <c r="C127" s="36" t="s">
        <v>350</v>
      </c>
      <c r="D127" s="36" t="s">
        <v>509</v>
      </c>
      <c r="E127" s="36" t="s">
        <v>352</v>
      </c>
      <c r="F127" s="37" t="s">
        <v>510</v>
      </c>
      <c r="H127" s="13" t="s">
        <v>536</v>
      </c>
    </row>
    <row r="128" spans="1:10" x14ac:dyDescent="0.45">
      <c r="B128" s="38">
        <v>0.5</v>
      </c>
      <c r="C128" s="32">
        <v>93.098206540846604</v>
      </c>
      <c r="D128" s="32">
        <v>88.157309732523558</v>
      </c>
      <c r="E128" s="32">
        <v>85.062792495934275</v>
      </c>
      <c r="F128" s="33">
        <v>82.198381864355596</v>
      </c>
      <c r="H128" s="13"/>
    </row>
    <row r="129" spans="2:8" x14ac:dyDescent="0.45">
      <c r="B129" s="38">
        <v>1</v>
      </c>
      <c r="C129" s="32">
        <v>53.067526717509267</v>
      </c>
      <c r="D129" s="32">
        <v>50.677067310353465</v>
      </c>
      <c r="E129" s="32">
        <v>50.949446837110038</v>
      </c>
      <c r="F129" s="33">
        <v>54.642245299231504</v>
      </c>
      <c r="H129" s="13"/>
    </row>
    <row r="130" spans="2:8" x14ac:dyDescent="0.45">
      <c r="B130" s="38">
        <v>1.5</v>
      </c>
      <c r="C130" s="32">
        <v>42.560885502087764</v>
      </c>
      <c r="D130" s="32">
        <v>39.991872810052435</v>
      </c>
      <c r="E130" s="32">
        <v>44.851823023510356</v>
      </c>
      <c r="F130" s="33">
        <v>48.922762476103991</v>
      </c>
      <c r="H130" s="13"/>
    </row>
    <row r="131" spans="2:8" x14ac:dyDescent="0.45">
      <c r="B131" s="39">
        <v>1.7</v>
      </c>
      <c r="C131" s="34">
        <v>41.832248945564899</v>
      </c>
      <c r="D131" s="34">
        <v>38.76475771906771</v>
      </c>
      <c r="E131" s="34">
        <v>43.815209443821942</v>
      </c>
      <c r="F131" s="35">
        <v>47.96921649403248</v>
      </c>
      <c r="H131" s="13"/>
    </row>
    <row r="132" spans="2:8" x14ac:dyDescent="0.45">
      <c r="H132" s="13"/>
    </row>
    <row r="133" spans="2:8" x14ac:dyDescent="0.45">
      <c r="H133" s="13"/>
    </row>
    <row r="134" spans="2:8" x14ac:dyDescent="0.45">
      <c r="H134" s="13"/>
    </row>
    <row r="135" spans="2:8" x14ac:dyDescent="0.45">
      <c r="B135" s="46" t="s">
        <v>540</v>
      </c>
      <c r="C135" s="36" t="s">
        <v>350</v>
      </c>
      <c r="D135" s="36" t="s">
        <v>509</v>
      </c>
      <c r="E135" s="36" t="s">
        <v>352</v>
      </c>
      <c r="F135" s="37" t="s">
        <v>510</v>
      </c>
      <c r="H135" s="13" t="s">
        <v>536</v>
      </c>
    </row>
    <row r="136" spans="2:8" x14ac:dyDescent="0.45">
      <c r="B136" s="38">
        <v>0.5</v>
      </c>
      <c r="C136" s="32">
        <v>78.504996952967787</v>
      </c>
      <c r="D136" s="32">
        <v>71.592609287879554</v>
      </c>
      <c r="E136" s="32">
        <v>69.749187825742453</v>
      </c>
      <c r="F136" s="33">
        <v>67.572915292303975</v>
      </c>
      <c r="H136" s="13"/>
    </row>
    <row r="137" spans="2:8" x14ac:dyDescent="0.45">
      <c r="B137" s="38">
        <v>1</v>
      </c>
      <c r="C137" s="32">
        <v>42.842451665484035</v>
      </c>
      <c r="D137" s="32">
        <v>39.906911198076592</v>
      </c>
      <c r="E137" s="32">
        <v>40.548860788127996</v>
      </c>
      <c r="F137" s="33">
        <v>44.738913375560401</v>
      </c>
      <c r="H137" s="13"/>
    </row>
    <row r="138" spans="2:8" x14ac:dyDescent="0.45">
      <c r="B138" s="38">
        <v>1.5</v>
      </c>
      <c r="C138" s="32">
        <v>33.545604555622603</v>
      </c>
      <c r="D138" s="32">
        <v>30.39106702324117</v>
      </c>
      <c r="E138" s="32">
        <v>35.33485936312303</v>
      </c>
      <c r="F138" s="33">
        <v>39.350002578074083</v>
      </c>
      <c r="H138" s="13"/>
    </row>
    <row r="139" spans="2:8" x14ac:dyDescent="0.45">
      <c r="B139" s="39">
        <v>1.7</v>
      </c>
      <c r="C139" s="34">
        <v>34.133994998299976</v>
      </c>
      <c r="D139" s="34">
        <v>30.253230347094238</v>
      </c>
      <c r="E139" s="34">
        <v>36.093105506654346</v>
      </c>
      <c r="F139" s="35">
        <v>40.780702196056239</v>
      </c>
      <c r="H139" s="13"/>
    </row>
    <row r="140" spans="2:8" x14ac:dyDescent="0.45">
      <c r="H140" s="13"/>
    </row>
    <row r="141" spans="2:8" x14ac:dyDescent="0.45">
      <c r="H141" s="13"/>
    </row>
    <row r="142" spans="2:8" x14ac:dyDescent="0.45">
      <c r="H142" s="13"/>
    </row>
    <row r="143" spans="2:8" x14ac:dyDescent="0.45">
      <c r="B143" s="46" t="s">
        <v>539</v>
      </c>
      <c r="C143" s="36" t="s">
        <v>350</v>
      </c>
      <c r="D143" s="36" t="s">
        <v>509</v>
      </c>
      <c r="E143" s="36" t="s">
        <v>352</v>
      </c>
      <c r="F143" s="37" t="s">
        <v>510</v>
      </c>
      <c r="H143" s="13" t="s">
        <v>537</v>
      </c>
    </row>
    <row r="144" spans="2:8" x14ac:dyDescent="0.45">
      <c r="B144" s="38">
        <v>0.5</v>
      </c>
      <c r="C144" s="40">
        <v>3.6687573339251518</v>
      </c>
      <c r="D144" s="40">
        <v>4.2013661175762778</v>
      </c>
      <c r="E144" s="40">
        <v>3.6576459669035533</v>
      </c>
      <c r="F144" s="41">
        <v>3.439307594034398</v>
      </c>
      <c r="H144" s="13"/>
    </row>
    <row r="145" spans="1:8" x14ac:dyDescent="0.45">
      <c r="B145" s="38">
        <v>1</v>
      </c>
      <c r="C145" s="40">
        <v>2.1100222048376986</v>
      </c>
      <c r="D145" s="40">
        <v>2.3703797058339613</v>
      </c>
      <c r="E145" s="40">
        <v>2.1605951268091124</v>
      </c>
      <c r="F145" s="41">
        <v>2.1969978447498781</v>
      </c>
      <c r="H145" s="13"/>
    </row>
    <row r="146" spans="1:8" x14ac:dyDescent="0.45">
      <c r="B146" s="38">
        <v>1.5</v>
      </c>
      <c r="C146" s="40">
        <v>1.6751968202969236</v>
      </c>
      <c r="D146" s="40">
        <v>1.8322425274798935</v>
      </c>
      <c r="E146" s="40">
        <v>1.8239060152340951</v>
      </c>
      <c r="F146" s="41">
        <v>1.8806069004622992</v>
      </c>
      <c r="H146" s="13"/>
    </row>
    <row r="147" spans="1:8" x14ac:dyDescent="0.45">
      <c r="B147" s="39">
        <v>1.7</v>
      </c>
      <c r="C147" s="42">
        <v>1.630769966644751</v>
      </c>
      <c r="D147" s="42">
        <v>1.7576519314018459</v>
      </c>
      <c r="E147" s="42">
        <v>1.76157737095772</v>
      </c>
      <c r="F147" s="43">
        <v>1.822727270753328</v>
      </c>
      <c r="H147" s="13"/>
    </row>
    <row r="148" spans="1:8" x14ac:dyDescent="0.45">
      <c r="H148" s="13"/>
    </row>
    <row r="149" spans="1:8" x14ac:dyDescent="0.45">
      <c r="H149" s="13"/>
    </row>
    <row r="150" spans="1:8" x14ac:dyDescent="0.45">
      <c r="H150" s="13"/>
    </row>
    <row r="151" spans="1:8" x14ac:dyDescent="0.45">
      <c r="B151" s="46" t="s">
        <v>540</v>
      </c>
      <c r="C151" s="36" t="s">
        <v>350</v>
      </c>
      <c r="D151" s="36" t="s">
        <v>509</v>
      </c>
      <c r="E151" s="36" t="s">
        <v>352</v>
      </c>
      <c r="F151" s="37" t="s">
        <v>510</v>
      </c>
      <c r="H151" s="13" t="s">
        <v>537</v>
      </c>
    </row>
    <row r="152" spans="1:8" x14ac:dyDescent="0.45">
      <c r="B152" s="38">
        <v>0.5</v>
      </c>
      <c r="C152" s="40">
        <v>2.3917006102715601</v>
      </c>
      <c r="D152" s="40">
        <v>2.3382541366341325</v>
      </c>
      <c r="E152" s="40">
        <v>2.070659042421938</v>
      </c>
      <c r="F152" s="41">
        <v>1.9752411374362016</v>
      </c>
      <c r="H152" s="13"/>
    </row>
    <row r="153" spans="1:8" x14ac:dyDescent="0.45">
      <c r="B153" s="38">
        <v>1</v>
      </c>
      <c r="C153" s="40">
        <v>1.5037532065285495</v>
      </c>
      <c r="D153" s="40">
        <v>1.3815702926139304</v>
      </c>
      <c r="E153" s="40">
        <v>1.2915730134101948</v>
      </c>
      <c r="F153" s="41">
        <v>1.5067379350516221</v>
      </c>
      <c r="H153" s="13"/>
    </row>
    <row r="154" spans="1:8" x14ac:dyDescent="0.45">
      <c r="B154" s="38">
        <v>1.5</v>
      </c>
      <c r="C154" s="40">
        <v>1.0850383104122137</v>
      </c>
      <c r="D154" s="40">
        <v>1.0542714701677736</v>
      </c>
      <c r="E154" s="40">
        <v>1.1255799338830188</v>
      </c>
      <c r="F154" s="41">
        <v>1.2147388687733267</v>
      </c>
    </row>
    <row r="155" spans="1:8" x14ac:dyDescent="0.45">
      <c r="B155" s="39">
        <v>1.7</v>
      </c>
      <c r="C155" s="42">
        <v>1.0745384551790287</v>
      </c>
      <c r="D155" s="42">
        <v>1.0363237294377454</v>
      </c>
      <c r="E155" s="42">
        <v>1.109959372593164</v>
      </c>
      <c r="F155" s="43">
        <v>1.1991182911048119</v>
      </c>
    </row>
    <row r="158" spans="1:8" s="1" customFormat="1" x14ac:dyDescent="0.45">
      <c r="A158" s="3"/>
    </row>
  </sheetData>
  <mergeCells count="24">
    <mergeCell ref="G105:H105"/>
    <mergeCell ref="E105:F105"/>
    <mergeCell ref="C105:D105"/>
    <mergeCell ref="I105:J105"/>
    <mergeCell ref="C116:D116"/>
    <mergeCell ref="I116:J116"/>
    <mergeCell ref="E116:F116"/>
    <mergeCell ref="G116:H116"/>
    <mergeCell ref="C88:D88"/>
    <mergeCell ref="I88:J88"/>
    <mergeCell ref="E88:F88"/>
    <mergeCell ref="G88:H88"/>
    <mergeCell ref="E71:F71"/>
    <mergeCell ref="G71:H71"/>
    <mergeCell ref="C21:D21"/>
    <mergeCell ref="I21:J21"/>
    <mergeCell ref="C4:D4"/>
    <mergeCell ref="I4:J4"/>
    <mergeCell ref="C71:D71"/>
    <mergeCell ref="I71:J71"/>
    <mergeCell ref="E4:F4"/>
    <mergeCell ref="G4:H4"/>
    <mergeCell ref="G21:H21"/>
    <mergeCell ref="E21:F2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3405-5F9E-4625-B15C-5A7CF3F89AA6}">
  <dimension ref="A1:S31"/>
  <sheetViews>
    <sheetView workbookViewId="0"/>
  </sheetViews>
  <sheetFormatPr baseColWidth="10" defaultRowHeight="14.25" x14ac:dyDescent="0.45"/>
  <cols>
    <col min="2" max="2" width="41.6640625" bestFit="1" customWidth="1"/>
    <col min="3" max="3" width="19" bestFit="1" customWidth="1"/>
  </cols>
  <sheetData>
    <row r="1" spans="1:19" s="1" customFormat="1" x14ac:dyDescent="0.45">
      <c r="A1" s="6" t="s">
        <v>593</v>
      </c>
    </row>
    <row r="4" spans="1:19" x14ac:dyDescent="0.45">
      <c r="B4" s="29"/>
      <c r="C4" s="20"/>
      <c r="D4" s="63" t="s">
        <v>350</v>
      </c>
      <c r="E4" s="58"/>
      <c r="F4" s="58"/>
      <c r="G4" s="59"/>
      <c r="H4" s="63" t="s">
        <v>351</v>
      </c>
      <c r="I4" s="58"/>
      <c r="J4" s="58"/>
      <c r="K4" s="59"/>
      <c r="L4" s="58" t="s">
        <v>352</v>
      </c>
      <c r="M4" s="58"/>
      <c r="N4" s="58"/>
      <c r="O4" s="58"/>
      <c r="P4" s="63" t="s">
        <v>510</v>
      </c>
      <c r="Q4" s="58"/>
      <c r="R4" s="58"/>
      <c r="S4" s="59"/>
    </row>
    <row r="5" spans="1:19" x14ac:dyDescent="0.45">
      <c r="B5" s="31"/>
      <c r="C5" s="16"/>
      <c r="D5" s="64" t="s">
        <v>511</v>
      </c>
      <c r="E5" s="65"/>
      <c r="F5" s="65" t="s">
        <v>512</v>
      </c>
      <c r="G5" s="66"/>
      <c r="H5" s="60" t="s">
        <v>511</v>
      </c>
      <c r="I5" s="61"/>
      <c r="J5" s="61" t="s">
        <v>512</v>
      </c>
      <c r="K5" s="62"/>
      <c r="L5" s="61" t="s">
        <v>511</v>
      </c>
      <c r="M5" s="61"/>
      <c r="N5" s="61" t="s">
        <v>512</v>
      </c>
      <c r="O5" s="61"/>
      <c r="P5" s="60" t="s">
        <v>511</v>
      </c>
      <c r="Q5" s="61"/>
      <c r="R5" s="61" t="s">
        <v>512</v>
      </c>
      <c r="S5" s="62"/>
    </row>
    <row r="6" spans="1:19" x14ac:dyDescent="0.45">
      <c r="B6" s="53" t="s">
        <v>549</v>
      </c>
      <c r="C6" s="11" t="s">
        <v>3</v>
      </c>
      <c r="D6" s="53" t="s">
        <v>550</v>
      </c>
      <c r="E6" s="36" t="s">
        <v>551</v>
      </c>
      <c r="F6" s="36" t="s">
        <v>552</v>
      </c>
      <c r="G6" s="37" t="s">
        <v>551</v>
      </c>
      <c r="H6" s="53" t="s">
        <v>550</v>
      </c>
      <c r="I6" s="36" t="s">
        <v>551</v>
      </c>
      <c r="J6" s="36" t="s">
        <v>552</v>
      </c>
      <c r="K6" s="37" t="s">
        <v>551</v>
      </c>
      <c r="L6" s="36" t="s">
        <v>550</v>
      </c>
      <c r="M6" s="36" t="s">
        <v>551</v>
      </c>
      <c r="N6" s="36" t="s">
        <v>550</v>
      </c>
      <c r="O6" s="36" t="s">
        <v>551</v>
      </c>
      <c r="P6" s="53" t="s">
        <v>550</v>
      </c>
      <c r="Q6" s="36" t="s">
        <v>551</v>
      </c>
      <c r="R6" s="36" t="s">
        <v>550</v>
      </c>
      <c r="S6" s="37" t="s">
        <v>551</v>
      </c>
    </row>
    <row r="7" spans="1:19" x14ac:dyDescent="0.45">
      <c r="B7" s="31" t="s">
        <v>553</v>
      </c>
      <c r="C7" s="54" t="s">
        <v>554</v>
      </c>
      <c r="D7" s="49">
        <v>3466.5228806999899</v>
      </c>
      <c r="E7" s="49">
        <v>1.6795168995639487</v>
      </c>
      <c r="F7" s="49">
        <v>4649.8467802293198</v>
      </c>
      <c r="G7" s="49">
        <v>1.5458267221507047</v>
      </c>
      <c r="H7" s="55">
        <v>2280.1020454193599</v>
      </c>
      <c r="I7" s="49">
        <v>1.8447427551936568</v>
      </c>
      <c r="J7" s="49">
        <v>2920.8037101551899</v>
      </c>
      <c r="K7" s="50">
        <v>1.6208677636821254</v>
      </c>
      <c r="L7" s="49">
        <v>2343.0175221588001</v>
      </c>
      <c r="M7" s="49">
        <v>1.5620116814392</v>
      </c>
      <c r="N7" s="49">
        <v>3012.4996390954798</v>
      </c>
      <c r="O7" s="49">
        <v>1.378718370295414</v>
      </c>
      <c r="P7" s="55">
        <v>2548.7903796138098</v>
      </c>
      <c r="Q7" s="49">
        <v>1.5289684340814695</v>
      </c>
      <c r="R7" s="49">
        <v>3312.3741828283901</v>
      </c>
      <c r="S7" s="50">
        <v>1.3636781320824991</v>
      </c>
    </row>
    <row r="8" spans="1:19" x14ac:dyDescent="0.45">
      <c r="B8" s="31" t="s">
        <v>555</v>
      </c>
      <c r="C8" s="38" t="s">
        <v>556</v>
      </c>
      <c r="D8" s="49">
        <v>312662.87434482999</v>
      </c>
      <c r="E8" s="49">
        <v>151.48395074846414</v>
      </c>
      <c r="F8" s="49">
        <v>421457.27581118402</v>
      </c>
      <c r="G8" s="49">
        <v>140.11212626701595</v>
      </c>
      <c r="H8" s="55">
        <v>200586.001543288</v>
      </c>
      <c r="I8" s="49">
        <v>162.28640901560519</v>
      </c>
      <c r="J8" s="49">
        <v>258120.97010108401</v>
      </c>
      <c r="K8" s="50">
        <v>143.24138185409768</v>
      </c>
      <c r="L8" s="49">
        <v>221938.963625734</v>
      </c>
      <c r="M8" s="49">
        <v>147.95930908382266</v>
      </c>
      <c r="N8" s="49">
        <v>289240.81626054202</v>
      </c>
      <c r="O8" s="49">
        <v>132.3756596158087</v>
      </c>
      <c r="P8" s="55">
        <v>236798.503847838</v>
      </c>
      <c r="Q8" s="49">
        <v>142.05069217026875</v>
      </c>
      <c r="R8" s="49">
        <v>310895.01524101099</v>
      </c>
      <c r="S8" s="50">
        <v>127.99300750967929</v>
      </c>
    </row>
    <row r="9" spans="1:19" x14ac:dyDescent="0.45">
      <c r="B9" s="31" t="s">
        <v>557</v>
      </c>
      <c r="C9" s="38" t="s">
        <v>556</v>
      </c>
      <c r="D9" s="49">
        <v>1205.15068667731</v>
      </c>
      <c r="E9" s="49">
        <v>0.58389083656846419</v>
      </c>
      <c r="F9" s="49">
        <v>1503.0089139014499</v>
      </c>
      <c r="G9" s="49">
        <v>0.49967051658957773</v>
      </c>
      <c r="H9" s="55">
        <v>1134.46213906657</v>
      </c>
      <c r="I9" s="49">
        <v>0.91784962707651296</v>
      </c>
      <c r="J9" s="49">
        <v>1399.9911432762201</v>
      </c>
      <c r="K9" s="50">
        <v>0.77690962445961165</v>
      </c>
      <c r="L9" s="49">
        <v>1138.1354785174101</v>
      </c>
      <c r="M9" s="49">
        <v>0.75875698567827343</v>
      </c>
      <c r="N9" s="49">
        <v>1405.3456987519401</v>
      </c>
      <c r="O9" s="49">
        <v>0.64317880949745543</v>
      </c>
      <c r="P9" s="55">
        <v>1174.9331347741099</v>
      </c>
      <c r="Q9" s="49">
        <v>0.70481891708104971</v>
      </c>
      <c r="R9" s="49">
        <v>1458.9705417304399</v>
      </c>
      <c r="S9" s="50">
        <v>0.60064657955143674</v>
      </c>
    </row>
    <row r="10" spans="1:19" x14ac:dyDescent="0.45">
      <c r="B10" s="31" t="s">
        <v>558</v>
      </c>
      <c r="C10" s="38" t="s">
        <v>556</v>
      </c>
      <c r="D10" s="49">
        <v>311036.46088348201</v>
      </c>
      <c r="E10" s="49">
        <v>150.6959597303692</v>
      </c>
      <c r="F10" s="49">
        <v>419392.26104201801</v>
      </c>
      <c r="G10" s="49">
        <v>139.42561869747939</v>
      </c>
      <c r="H10" s="55">
        <v>199140.01640297001</v>
      </c>
      <c r="I10" s="49">
        <v>161.11651812538025</v>
      </c>
      <c r="J10" s="49">
        <v>256318.90303358401</v>
      </c>
      <c r="K10" s="50">
        <v>142.24134463572921</v>
      </c>
      <c r="L10" s="49">
        <v>220479.68475970201</v>
      </c>
      <c r="M10" s="49">
        <v>146.98645650646802</v>
      </c>
      <c r="N10" s="49">
        <v>287419.37324780098</v>
      </c>
      <c r="O10" s="49">
        <v>131.54204725299815</v>
      </c>
      <c r="P10" s="55">
        <v>235258.26170775699</v>
      </c>
      <c r="Q10" s="49">
        <v>141.12673167831852</v>
      </c>
      <c r="R10" s="49">
        <v>308955.58422130102</v>
      </c>
      <c r="S10" s="50">
        <v>127.19455916891766</v>
      </c>
    </row>
    <row r="11" spans="1:19" x14ac:dyDescent="0.45">
      <c r="B11" s="31" t="s">
        <v>559</v>
      </c>
      <c r="C11" s="38" t="s">
        <v>556</v>
      </c>
      <c r="D11" s="49">
        <v>421.26277467063801</v>
      </c>
      <c r="E11" s="49">
        <v>0.20410018152647191</v>
      </c>
      <c r="F11" s="49">
        <v>562.00585526437703</v>
      </c>
      <c r="G11" s="49">
        <v>0.18683705294693384</v>
      </c>
      <c r="H11" s="55">
        <v>311.52300125198798</v>
      </c>
      <c r="I11" s="49">
        <v>0.25204126314885761</v>
      </c>
      <c r="J11" s="49">
        <v>402.075924223507</v>
      </c>
      <c r="K11" s="50">
        <v>0.22312759390871642</v>
      </c>
      <c r="L11" s="49">
        <v>321.14338751514299</v>
      </c>
      <c r="M11" s="49">
        <v>0.21409559167676198</v>
      </c>
      <c r="N11" s="49">
        <v>416.09731398935202</v>
      </c>
      <c r="O11" s="49">
        <v>0.19043355331320458</v>
      </c>
      <c r="P11" s="55">
        <v>365.30900530668299</v>
      </c>
      <c r="Q11" s="49">
        <v>0.21914157486903599</v>
      </c>
      <c r="R11" s="49">
        <v>480.46047797931902</v>
      </c>
      <c r="S11" s="50">
        <v>0.1978017612100943</v>
      </c>
    </row>
    <row r="12" spans="1:19" x14ac:dyDescent="0.45">
      <c r="B12" s="31" t="s">
        <v>560</v>
      </c>
      <c r="C12" s="38" t="s">
        <v>561</v>
      </c>
      <c r="D12" s="49">
        <v>4101876.1652165698</v>
      </c>
      <c r="E12" s="49">
        <v>1987.3431033026015</v>
      </c>
      <c r="F12" s="49">
        <v>5235981.4966932004</v>
      </c>
      <c r="G12" s="49">
        <v>1740.6853379964098</v>
      </c>
      <c r="H12" s="55">
        <v>2749398.2916137101</v>
      </c>
      <c r="I12" s="49">
        <v>2224.4322747683741</v>
      </c>
      <c r="J12" s="49">
        <v>3264930.94648758</v>
      </c>
      <c r="K12" s="50">
        <v>1811.837373189556</v>
      </c>
      <c r="L12" s="49">
        <v>2849434.3870683401</v>
      </c>
      <c r="M12" s="49">
        <v>1899.6229247122267</v>
      </c>
      <c r="N12" s="49">
        <v>3410723.9745704001</v>
      </c>
      <c r="O12" s="49">
        <v>1560.9720707416018</v>
      </c>
      <c r="P12" s="55">
        <v>2877971.8755619898</v>
      </c>
      <c r="Q12" s="49">
        <v>1726.4378377696401</v>
      </c>
      <c r="R12" s="49">
        <v>3452305.6491108402</v>
      </c>
      <c r="S12" s="50">
        <v>1421.2868049035983</v>
      </c>
    </row>
    <row r="13" spans="1:19" x14ac:dyDescent="0.45">
      <c r="B13" s="31" t="s">
        <v>562</v>
      </c>
      <c r="C13" s="38" t="s">
        <v>561</v>
      </c>
      <c r="D13" s="49">
        <v>4035405.8873538501</v>
      </c>
      <c r="E13" s="49">
        <v>1955.1385113148499</v>
      </c>
      <c r="F13" s="49">
        <v>5146303.6622801498</v>
      </c>
      <c r="G13" s="49">
        <v>1710.8722281516455</v>
      </c>
      <c r="H13" s="55">
        <v>2701143.7020897102</v>
      </c>
      <c r="I13" s="49">
        <v>2185.391344732775</v>
      </c>
      <c r="J13" s="49">
        <v>3201799.9301679898</v>
      </c>
      <c r="K13" s="50">
        <v>1776.8035128568201</v>
      </c>
      <c r="L13" s="49">
        <v>2769942.8956328402</v>
      </c>
      <c r="M13" s="49">
        <v>1846.6285970885601</v>
      </c>
      <c r="N13" s="49">
        <v>3302068.9245043099</v>
      </c>
      <c r="O13" s="49">
        <v>1511.2443590408741</v>
      </c>
      <c r="P13" s="55">
        <v>2830837.1318880399</v>
      </c>
      <c r="Q13" s="49">
        <v>1698.1626466035032</v>
      </c>
      <c r="R13" s="49">
        <v>3390806.7583884499</v>
      </c>
      <c r="S13" s="50">
        <v>1395.9682002422601</v>
      </c>
    </row>
    <row r="14" spans="1:19" x14ac:dyDescent="0.45">
      <c r="B14" s="31" t="s">
        <v>563</v>
      </c>
      <c r="C14" s="38" t="s">
        <v>561</v>
      </c>
      <c r="D14" s="49">
        <v>66470.277862717805</v>
      </c>
      <c r="E14" s="49">
        <v>32.204591987750874</v>
      </c>
      <c r="F14" s="49">
        <v>89677.8344130529</v>
      </c>
      <c r="G14" s="49">
        <v>29.813109844764927</v>
      </c>
      <c r="H14" s="55">
        <v>48254.589523999603</v>
      </c>
      <c r="I14" s="49">
        <v>39.040930035598386</v>
      </c>
      <c r="J14" s="49">
        <v>63131.016319589398</v>
      </c>
      <c r="K14" s="50">
        <v>35.033860332735514</v>
      </c>
      <c r="L14" s="49">
        <v>79491.491435504897</v>
      </c>
      <c r="M14" s="49">
        <v>52.994327623669932</v>
      </c>
      <c r="N14" s="49">
        <v>108655.05006609199</v>
      </c>
      <c r="O14" s="49">
        <v>49.727711700728598</v>
      </c>
      <c r="P14" s="55">
        <v>47134.743673943798</v>
      </c>
      <c r="Q14" s="49">
        <v>28.275191166133052</v>
      </c>
      <c r="R14" s="49">
        <v>61498.890722388103</v>
      </c>
      <c r="S14" s="50">
        <v>25.318604661337218</v>
      </c>
    </row>
    <row r="15" spans="1:19" x14ac:dyDescent="0.45">
      <c r="B15" s="31" t="s">
        <v>564</v>
      </c>
      <c r="C15" s="38" t="s">
        <v>565</v>
      </c>
      <c r="D15" s="49">
        <v>3904598.6579056899</v>
      </c>
      <c r="E15" s="49">
        <v>1891.7629156519815</v>
      </c>
      <c r="F15" s="49">
        <v>5276066.8718525497</v>
      </c>
      <c r="G15" s="49">
        <v>1754.0115930360871</v>
      </c>
      <c r="H15" s="55">
        <v>2595940.7765260199</v>
      </c>
      <c r="I15" s="49">
        <v>2100.2757091634467</v>
      </c>
      <c r="J15" s="49">
        <v>3368882.8926374898</v>
      </c>
      <c r="K15" s="50">
        <v>1869.5243577344561</v>
      </c>
      <c r="L15" s="49">
        <v>2829050.1005243701</v>
      </c>
      <c r="M15" s="49">
        <v>1886.03340034958</v>
      </c>
      <c r="N15" s="49">
        <v>3708618.2807036601</v>
      </c>
      <c r="O15" s="49">
        <v>1697.3081376218124</v>
      </c>
      <c r="P15" s="55">
        <v>3028481.1665602801</v>
      </c>
      <c r="Q15" s="49">
        <v>1816.725354865195</v>
      </c>
      <c r="R15" s="49">
        <v>3999241.4672965598</v>
      </c>
      <c r="S15" s="50">
        <v>1646.4559354864389</v>
      </c>
    </row>
    <row r="16" spans="1:19" x14ac:dyDescent="0.45">
      <c r="B16" s="31" t="s">
        <v>566</v>
      </c>
      <c r="C16" s="38" t="s">
        <v>567</v>
      </c>
      <c r="D16" s="49">
        <v>237.211866569384</v>
      </c>
      <c r="E16" s="49">
        <v>0.11492822992702713</v>
      </c>
      <c r="F16" s="49">
        <v>304.908517032801</v>
      </c>
      <c r="G16" s="49">
        <v>0.10136586337526629</v>
      </c>
      <c r="H16" s="55">
        <v>173.30071036626001</v>
      </c>
      <c r="I16" s="49">
        <v>0.14021093071703883</v>
      </c>
      <c r="J16" s="49">
        <v>211.766852141762</v>
      </c>
      <c r="K16" s="50">
        <v>0.11751767599431853</v>
      </c>
      <c r="L16" s="49">
        <v>178.156917668326</v>
      </c>
      <c r="M16" s="49">
        <v>0.11877127844555067</v>
      </c>
      <c r="N16" s="49">
        <v>218.84435875565899</v>
      </c>
      <c r="O16" s="49">
        <v>0.10015760126117117</v>
      </c>
      <c r="P16" s="55">
        <v>181.20750846388501</v>
      </c>
      <c r="Q16" s="49">
        <v>0.10870276452542592</v>
      </c>
      <c r="R16" s="49">
        <v>223.28968014025901</v>
      </c>
      <c r="S16" s="50">
        <v>9.1926587130613011E-2</v>
      </c>
    </row>
    <row r="17" spans="2:19" x14ac:dyDescent="0.45">
      <c r="B17" s="31" t="s">
        <v>568</v>
      </c>
      <c r="C17" s="38" t="s">
        <v>569</v>
      </c>
      <c r="D17" s="49">
        <v>422.75235213869598</v>
      </c>
      <c r="E17" s="49">
        <v>0.20482187603618993</v>
      </c>
      <c r="F17" s="49">
        <v>569.01074418677001</v>
      </c>
      <c r="G17" s="49">
        <v>0.18916580591315493</v>
      </c>
      <c r="H17" s="55">
        <v>270.68473871086201</v>
      </c>
      <c r="I17" s="49">
        <v>0.21900059766250971</v>
      </c>
      <c r="J17" s="49">
        <v>347.39348055852298</v>
      </c>
      <c r="K17" s="50">
        <v>0.19278217567065647</v>
      </c>
      <c r="L17" s="49">
        <v>286.386341430139</v>
      </c>
      <c r="M17" s="49">
        <v>0.19092422762009267</v>
      </c>
      <c r="N17" s="49">
        <v>370.277285649558</v>
      </c>
      <c r="O17" s="49">
        <v>0.16946328862679999</v>
      </c>
      <c r="P17" s="55">
        <v>304.45748299151302</v>
      </c>
      <c r="Q17" s="49">
        <v>0.18263796220246731</v>
      </c>
      <c r="R17" s="49">
        <v>396.61174340723898</v>
      </c>
      <c r="S17" s="50">
        <v>0.16328190342002427</v>
      </c>
    </row>
    <row r="18" spans="2:19" x14ac:dyDescent="0.45">
      <c r="B18" s="31" t="s">
        <v>570</v>
      </c>
      <c r="C18" s="38" t="s">
        <v>571</v>
      </c>
      <c r="D18" s="49">
        <v>4555.5544874034103</v>
      </c>
      <c r="E18" s="49">
        <v>2.2071484919590167</v>
      </c>
      <c r="F18" s="49">
        <v>6099.6027769835</v>
      </c>
      <c r="G18" s="49">
        <v>2.0277934763907912</v>
      </c>
      <c r="H18" s="55">
        <v>2964.3503913674399</v>
      </c>
      <c r="I18" s="49">
        <v>2.3983417405885437</v>
      </c>
      <c r="J18" s="49">
        <v>3780.6452901757798</v>
      </c>
      <c r="K18" s="50">
        <v>2.0980273530387237</v>
      </c>
      <c r="L18" s="49">
        <v>3172.73341576658</v>
      </c>
      <c r="M18" s="49">
        <v>2.1151556105110534</v>
      </c>
      <c r="N18" s="49">
        <v>4084.34454779208</v>
      </c>
      <c r="O18" s="49">
        <v>1.8692652392641098</v>
      </c>
      <c r="P18" s="55">
        <v>3369.89442730771</v>
      </c>
      <c r="Q18" s="49">
        <v>2.0215323499146431</v>
      </c>
      <c r="R18" s="49">
        <v>4371.6611727751397</v>
      </c>
      <c r="S18" s="50">
        <v>1.7997781691128611</v>
      </c>
    </row>
    <row r="19" spans="2:19" x14ac:dyDescent="0.45">
      <c r="B19" s="31" t="s">
        <v>572</v>
      </c>
      <c r="C19" s="38" t="s">
        <v>573</v>
      </c>
      <c r="D19" s="49">
        <v>3.3547978835764199E-4</v>
      </c>
      <c r="E19" s="49">
        <v>1.6253865715002033E-7</v>
      </c>
      <c r="F19" s="49">
        <v>4.4349208055675699E-4</v>
      </c>
      <c r="G19" s="49">
        <v>1.4743752678083677E-7</v>
      </c>
      <c r="H19" s="55">
        <v>2.5310124904899799E-4</v>
      </c>
      <c r="I19" s="49">
        <v>2.0477447334061326E-7</v>
      </c>
      <c r="J19" s="49">
        <v>3.2343697897050202E-4</v>
      </c>
      <c r="K19" s="50">
        <v>1.7948777967286459E-7</v>
      </c>
      <c r="L19" s="49">
        <v>2.7238939032845499E-4</v>
      </c>
      <c r="M19" s="49">
        <v>1.8159292688563666E-7</v>
      </c>
      <c r="N19" s="49">
        <v>3.51547512299799E-4</v>
      </c>
      <c r="O19" s="49">
        <v>1.6089130997702473E-7</v>
      </c>
      <c r="P19" s="55">
        <v>2.76500613459173E-4</v>
      </c>
      <c r="Q19" s="49">
        <v>1.658671946365765E-7</v>
      </c>
      <c r="R19" s="49">
        <v>3.5753775444371302E-4</v>
      </c>
      <c r="S19" s="50">
        <v>1.4719545263224084E-7</v>
      </c>
    </row>
    <row r="20" spans="2:19" x14ac:dyDescent="0.45">
      <c r="B20" s="31" t="s">
        <v>574</v>
      </c>
      <c r="C20" s="38" t="s">
        <v>573</v>
      </c>
      <c r="D20" s="49">
        <v>2.3212029464625799E-4</v>
      </c>
      <c r="E20" s="49">
        <v>1.1246138306504747E-7</v>
      </c>
      <c r="F20" s="49">
        <v>3.0495957951504602E-4</v>
      </c>
      <c r="G20" s="49">
        <v>1.0138283893452328E-7</v>
      </c>
      <c r="H20" s="55">
        <v>1.6566703171691201E-4</v>
      </c>
      <c r="I20" s="49">
        <v>1.34034815304945E-7</v>
      </c>
      <c r="J20" s="49">
        <v>2.0811314050083799E-4</v>
      </c>
      <c r="K20" s="50">
        <v>1.1549008906816759E-7</v>
      </c>
      <c r="L20" s="49">
        <v>1.6995414756178901E-4</v>
      </c>
      <c r="M20" s="49">
        <v>1.1330276504119267E-7</v>
      </c>
      <c r="N20" s="49">
        <v>2.1436126823864201E-4</v>
      </c>
      <c r="O20" s="49">
        <v>9.8105843587479174E-8</v>
      </c>
      <c r="P20" s="55">
        <v>1.7432747403609499E-4</v>
      </c>
      <c r="Q20" s="49">
        <v>1.0457556930779544E-7</v>
      </c>
      <c r="R20" s="49">
        <v>2.20734298633745E-4</v>
      </c>
      <c r="S20" s="50">
        <v>9.0874556868565255E-8</v>
      </c>
    </row>
    <row r="21" spans="2:19" x14ac:dyDescent="0.45">
      <c r="B21" s="31" t="s">
        <v>575</v>
      </c>
      <c r="C21" s="38" t="s">
        <v>573</v>
      </c>
      <c r="D21" s="49">
        <v>1.03359493711384E-4</v>
      </c>
      <c r="E21" s="49">
        <v>5.007727408497287E-8</v>
      </c>
      <c r="F21" s="49">
        <v>1.3853250104171099E-4</v>
      </c>
      <c r="G21" s="49">
        <v>4.6054687846313493E-8</v>
      </c>
      <c r="H21" s="55">
        <v>8.7434217332086399E-5</v>
      </c>
      <c r="I21" s="49">
        <v>7.0739658035668611E-8</v>
      </c>
      <c r="J21" s="49">
        <v>1.15323838469664E-4</v>
      </c>
      <c r="K21" s="50">
        <v>6.3997690604697008E-8</v>
      </c>
      <c r="L21" s="49">
        <v>1.02435242766666E-4</v>
      </c>
      <c r="M21" s="49">
        <v>6.8290161844444004E-8</v>
      </c>
      <c r="N21" s="49">
        <v>1.3718624406115599E-4</v>
      </c>
      <c r="O21" s="49">
        <v>6.2785466389545078E-8</v>
      </c>
      <c r="P21" s="55">
        <v>1.0217313942307701E-4</v>
      </c>
      <c r="Q21" s="49">
        <v>6.1291625328780451E-8</v>
      </c>
      <c r="R21" s="49">
        <v>1.3680345580996799E-4</v>
      </c>
      <c r="S21" s="50">
        <v>5.6320895763675583E-8</v>
      </c>
    </row>
    <row r="22" spans="2:19" x14ac:dyDescent="0.45">
      <c r="B22" s="31" t="s">
        <v>576</v>
      </c>
      <c r="C22" s="38" t="s">
        <v>573</v>
      </c>
      <c r="D22" s="49">
        <v>2.1370928379336501E-2</v>
      </c>
      <c r="E22" s="49">
        <v>1.03541319667328E-5</v>
      </c>
      <c r="F22" s="49">
        <v>2.81021686617434E-2</v>
      </c>
      <c r="G22" s="49">
        <v>9.3424762838242693E-6</v>
      </c>
      <c r="H22" s="55">
        <v>1.5346936265641299E-2</v>
      </c>
      <c r="I22" s="49">
        <v>1.2416615101651536E-5</v>
      </c>
      <c r="J22" s="49">
        <v>1.9323034483975699E-2</v>
      </c>
      <c r="K22" s="50">
        <v>1.0723104597100831E-5</v>
      </c>
      <c r="L22" s="49">
        <v>1.54307862162306E-2</v>
      </c>
      <c r="M22" s="49">
        <v>1.02871908108204E-5</v>
      </c>
      <c r="N22" s="49">
        <v>1.94452529720219E-2</v>
      </c>
      <c r="O22" s="49">
        <v>8.8994292778132263E-6</v>
      </c>
      <c r="P22" s="55">
        <v>1.5822804422375499E-2</v>
      </c>
      <c r="Q22" s="49">
        <v>9.4917842965659867E-6</v>
      </c>
      <c r="R22" s="49">
        <v>2.0016523089224102E-2</v>
      </c>
      <c r="S22" s="50">
        <v>8.240643511413792E-6</v>
      </c>
    </row>
    <row r="23" spans="2:19" x14ac:dyDescent="0.45">
      <c r="B23" s="31" t="s">
        <v>577</v>
      </c>
      <c r="C23" s="38" t="s">
        <v>573</v>
      </c>
      <c r="D23" s="49">
        <v>2.0078909385073899E-2</v>
      </c>
      <c r="E23" s="49">
        <v>9.7281537718381285E-6</v>
      </c>
      <c r="F23" s="49">
        <v>2.63995641840046E-2</v>
      </c>
      <c r="G23" s="49">
        <v>8.7764508590440824E-6</v>
      </c>
      <c r="H23" s="55">
        <v>1.4395968248021701E-2</v>
      </c>
      <c r="I23" s="49">
        <v>1.164722350163568E-5</v>
      </c>
      <c r="J23" s="49">
        <v>1.81174643308489E-2</v>
      </c>
      <c r="K23" s="50">
        <v>1.005408675407819E-5</v>
      </c>
      <c r="L23" s="49">
        <v>1.4469694517401099E-2</v>
      </c>
      <c r="M23" s="49">
        <v>9.6464630116007332E-6</v>
      </c>
      <c r="N23" s="49">
        <v>1.82249275884857E-2</v>
      </c>
      <c r="O23" s="49">
        <v>8.3409279581170244E-6</v>
      </c>
      <c r="P23" s="55">
        <v>1.4859693397478901E-2</v>
      </c>
      <c r="Q23" s="49">
        <v>8.9140332318409729E-6</v>
      </c>
      <c r="R23" s="49">
        <v>1.8793257825641198E-2</v>
      </c>
      <c r="S23" s="50">
        <v>7.7370349220424855E-6</v>
      </c>
    </row>
    <row r="24" spans="2:19" x14ac:dyDescent="0.45">
      <c r="B24" s="31" t="s">
        <v>578</v>
      </c>
      <c r="C24" s="38" t="s">
        <v>573</v>
      </c>
      <c r="D24" s="49">
        <v>1.29201899426253E-3</v>
      </c>
      <c r="E24" s="49">
        <v>6.2597819489463663E-7</v>
      </c>
      <c r="F24" s="49">
        <v>1.70260447773873E-3</v>
      </c>
      <c r="G24" s="49">
        <v>5.6602542478016294E-7</v>
      </c>
      <c r="H24" s="55">
        <v>9.50968017619576E-4</v>
      </c>
      <c r="I24" s="49">
        <v>7.6939160001583816E-7</v>
      </c>
      <c r="J24" s="49">
        <v>1.2055701531268001E-3</v>
      </c>
      <c r="K24" s="50">
        <v>6.6901784302264151E-7</v>
      </c>
      <c r="L24" s="49">
        <v>9.6109169882951798E-4</v>
      </c>
      <c r="M24" s="49">
        <v>6.4072779921967863E-7</v>
      </c>
      <c r="N24" s="49">
        <v>1.22032538353611E-3</v>
      </c>
      <c r="O24" s="49">
        <v>5.5850131969616013E-7</v>
      </c>
      <c r="P24" s="55">
        <v>9.6311102489656701E-4</v>
      </c>
      <c r="Q24" s="49">
        <v>5.7775106472499524E-7</v>
      </c>
      <c r="R24" s="49">
        <v>1.2232652635829401E-3</v>
      </c>
      <c r="S24" s="50">
        <v>5.0360858937132152E-7</v>
      </c>
    </row>
    <row r="25" spans="2:19" x14ac:dyDescent="0.45">
      <c r="B25" s="31" t="s">
        <v>579</v>
      </c>
      <c r="C25" s="38" t="s">
        <v>580</v>
      </c>
      <c r="D25" s="49">
        <v>16931.444864840902</v>
      </c>
      <c r="E25" s="49">
        <v>8.2032194112601271</v>
      </c>
      <c r="F25" s="49">
        <v>21844.8120469485</v>
      </c>
      <c r="G25" s="49">
        <v>7.2622380475227724</v>
      </c>
      <c r="H25" s="55">
        <v>12020.550477818701</v>
      </c>
      <c r="I25" s="49">
        <v>9.7253644642546124</v>
      </c>
      <c r="J25" s="49">
        <v>14687.8672983587</v>
      </c>
      <c r="K25" s="50">
        <v>8.1508697549160374</v>
      </c>
      <c r="L25" s="49">
        <v>12295.661755204599</v>
      </c>
      <c r="M25" s="49">
        <v>8.1971078368030668</v>
      </c>
      <c r="N25" s="49">
        <v>15088.825849474501</v>
      </c>
      <c r="O25" s="49">
        <v>6.9056411210409614</v>
      </c>
      <c r="P25" s="55">
        <v>16806.566081050802</v>
      </c>
      <c r="Q25" s="49">
        <v>10.081923263977686</v>
      </c>
      <c r="R25" s="49">
        <v>21662.805061498399</v>
      </c>
      <c r="S25" s="50">
        <v>8.918404718607821</v>
      </c>
    </row>
    <row r="26" spans="2:19" x14ac:dyDescent="0.45">
      <c r="B26" s="31" t="s">
        <v>581</v>
      </c>
      <c r="C26" s="38" t="s">
        <v>582</v>
      </c>
      <c r="D26" s="49">
        <v>1748418.10187767</v>
      </c>
      <c r="E26" s="49">
        <v>847.10179354538275</v>
      </c>
      <c r="F26" s="49">
        <v>2271706.5772423898</v>
      </c>
      <c r="G26" s="49">
        <v>755.22160147685827</v>
      </c>
      <c r="H26" s="55">
        <v>1177840.2421270399</v>
      </c>
      <c r="I26" s="49">
        <v>952.94517971443361</v>
      </c>
      <c r="J26" s="49">
        <v>1440168.30821585</v>
      </c>
      <c r="K26" s="50">
        <v>799.20549845496669</v>
      </c>
      <c r="L26" s="49">
        <v>1232517.43045068</v>
      </c>
      <c r="M26" s="49">
        <v>821.67828696712002</v>
      </c>
      <c r="N26" s="49">
        <v>1519855.2079934799</v>
      </c>
      <c r="O26" s="49">
        <v>695.58590754850343</v>
      </c>
      <c r="P26" s="55">
        <v>1275185.9983495499</v>
      </c>
      <c r="Q26" s="49">
        <v>764.95860728827233</v>
      </c>
      <c r="R26" s="49">
        <v>1582034.2134943099</v>
      </c>
      <c r="S26" s="50">
        <v>651.31091539494025</v>
      </c>
    </row>
    <row r="27" spans="2:19" x14ac:dyDescent="0.45">
      <c r="B27" s="31" t="s">
        <v>583</v>
      </c>
      <c r="C27" s="38" t="s">
        <v>584</v>
      </c>
      <c r="D27" s="49">
        <v>33.600821248363403</v>
      </c>
      <c r="E27" s="49">
        <v>1.6279467659090795E-2</v>
      </c>
      <c r="F27" s="49">
        <v>40.029755120284399</v>
      </c>
      <c r="G27" s="49">
        <v>1.3307764335200931E-2</v>
      </c>
      <c r="H27" s="55">
        <v>26.744327923565798</v>
      </c>
      <c r="I27" s="49">
        <v>2.163780576340275E-2</v>
      </c>
      <c r="J27" s="49">
        <v>30.0373661200681</v>
      </c>
      <c r="K27" s="50">
        <v>1.6668904617129911E-2</v>
      </c>
      <c r="L27" s="49">
        <v>26.760842382727901</v>
      </c>
      <c r="M27" s="49">
        <v>1.7840561588485269E-2</v>
      </c>
      <c r="N27" s="49">
        <v>30.061454145317899</v>
      </c>
      <c r="O27" s="49">
        <v>1.3758102583669518E-2</v>
      </c>
      <c r="P27" s="55">
        <v>28.206882293162298</v>
      </c>
      <c r="Q27" s="49">
        <v>1.6920745226852007E-2</v>
      </c>
      <c r="R27" s="49">
        <v>32.168810869347702</v>
      </c>
      <c r="S27" s="50">
        <v>1.324364383258448E-2</v>
      </c>
    </row>
    <row r="28" spans="2:19" x14ac:dyDescent="0.45">
      <c r="B28" s="31" t="s">
        <v>585</v>
      </c>
      <c r="C28" s="38" t="s">
        <v>586</v>
      </c>
      <c r="D28" s="49">
        <v>0.21307458095162399</v>
      </c>
      <c r="E28" s="49">
        <v>1.0323380860059302E-4</v>
      </c>
      <c r="F28" s="49">
        <v>0.29358268128439502</v>
      </c>
      <c r="G28" s="49">
        <v>9.7600625426993019E-5</v>
      </c>
      <c r="H28" s="55">
        <v>0.15743995977810299</v>
      </c>
      <c r="I28" s="49">
        <v>1.2737860823471114E-4</v>
      </c>
      <c r="J28" s="49">
        <v>0.212503437315855</v>
      </c>
      <c r="K28" s="50">
        <v>1.1792643580236126E-4</v>
      </c>
      <c r="L28" s="49">
        <v>0.19139779744327601</v>
      </c>
      <c r="M28" s="49">
        <v>1.2759853162885068E-4</v>
      </c>
      <c r="N28" s="49">
        <v>0.26199345296996102</v>
      </c>
      <c r="O28" s="49">
        <v>1.1990547046680138E-4</v>
      </c>
      <c r="P28" s="55">
        <v>0.19669250381396799</v>
      </c>
      <c r="Q28" s="49">
        <v>1.1799190390759927E-4</v>
      </c>
      <c r="R28" s="49">
        <v>0.26970777905349602</v>
      </c>
      <c r="S28" s="50">
        <v>1.1103654963091644E-4</v>
      </c>
    </row>
    <row r="29" spans="2:19" x14ac:dyDescent="0.45">
      <c r="B29" s="31" t="s">
        <v>587</v>
      </c>
      <c r="C29" s="38" t="s">
        <v>588</v>
      </c>
      <c r="D29" s="49">
        <v>2.5699903490774501E-2</v>
      </c>
      <c r="E29" s="49">
        <v>1.2451503629251211E-5</v>
      </c>
      <c r="F29" s="49">
        <v>3.4913187853517297E-2</v>
      </c>
      <c r="G29" s="49">
        <v>1.1606777876834208E-5</v>
      </c>
      <c r="H29" s="55">
        <v>1.59964845723044E-2</v>
      </c>
      <c r="I29" s="49">
        <v>1.2942139621605502E-5</v>
      </c>
      <c r="J29" s="49">
        <v>2.0771809205770101E-2</v>
      </c>
      <c r="K29" s="50">
        <v>1.1527086129728136E-5</v>
      </c>
      <c r="L29" s="49">
        <v>1.7958668089197501E-2</v>
      </c>
      <c r="M29" s="49">
        <v>1.1972445392798333E-5</v>
      </c>
      <c r="N29" s="49">
        <v>2.3631489015656901E-2</v>
      </c>
      <c r="O29" s="49">
        <v>1.0815326780621008E-5</v>
      </c>
      <c r="P29" s="55">
        <v>1.8748004732801599E-2</v>
      </c>
      <c r="Q29" s="49">
        <v>1.1246553528975165E-5</v>
      </c>
      <c r="R29" s="49">
        <v>2.4781720949854601E-2</v>
      </c>
      <c r="S29" s="50">
        <v>1.0202437608009305E-5</v>
      </c>
    </row>
    <row r="30" spans="2:19" x14ac:dyDescent="0.45">
      <c r="B30" s="31" t="s">
        <v>589</v>
      </c>
      <c r="C30" s="38" t="s">
        <v>590</v>
      </c>
      <c r="D30" s="49">
        <v>1477.01347241857</v>
      </c>
      <c r="E30" s="49">
        <v>0.7156073025283769</v>
      </c>
      <c r="F30" s="49">
        <v>1976.57736463948</v>
      </c>
      <c r="G30" s="49">
        <v>0.65710683664876335</v>
      </c>
      <c r="H30" s="55">
        <v>1009.19508595164</v>
      </c>
      <c r="I30" s="49">
        <v>0.81650087860165044</v>
      </c>
      <c r="J30" s="49">
        <v>1294.7977752828399</v>
      </c>
      <c r="K30" s="50">
        <v>0.71853372657205317</v>
      </c>
      <c r="L30" s="49">
        <v>1086.0284819066901</v>
      </c>
      <c r="M30" s="49">
        <v>0.7240189879377934</v>
      </c>
      <c r="N30" s="49">
        <v>1406.7752284933999</v>
      </c>
      <c r="O30" s="49">
        <v>0.64383305651871847</v>
      </c>
      <c r="P30" s="55">
        <v>1144.2541123553499</v>
      </c>
      <c r="Q30" s="49">
        <v>0.68641518437633464</v>
      </c>
      <c r="R30" s="49">
        <v>1491.62478562621</v>
      </c>
      <c r="S30" s="50">
        <v>0.61409007230391521</v>
      </c>
    </row>
    <row r="31" spans="2:19" x14ac:dyDescent="0.45">
      <c r="B31" s="30" t="s">
        <v>591</v>
      </c>
      <c r="C31" s="39" t="s">
        <v>592</v>
      </c>
      <c r="D31" s="51">
        <v>102084.316147777</v>
      </c>
      <c r="E31" s="51">
        <v>49.459455497953975</v>
      </c>
      <c r="F31" s="51">
        <v>136403.93114346001</v>
      </c>
      <c r="G31" s="51">
        <v>45.347051576948139</v>
      </c>
      <c r="H31" s="56">
        <v>68286.341959502402</v>
      </c>
      <c r="I31" s="51">
        <v>55.247849481798063</v>
      </c>
      <c r="J31" s="51">
        <v>87148.109494758406</v>
      </c>
      <c r="K31" s="52">
        <v>48.361880962685021</v>
      </c>
      <c r="L31" s="51">
        <v>69385.555341213694</v>
      </c>
      <c r="M31" s="51">
        <v>46.257036894142466</v>
      </c>
      <c r="N31" s="51">
        <v>88750.216999821598</v>
      </c>
      <c r="O31" s="51">
        <v>40.617948283671211</v>
      </c>
      <c r="P31" s="56">
        <v>139917.79018145101</v>
      </c>
      <c r="Q31" s="51">
        <v>83.933887331404321</v>
      </c>
      <c r="R31" s="51">
        <v>191540.939127658</v>
      </c>
      <c r="S31" s="52">
        <v>78.855882720320295</v>
      </c>
    </row>
  </sheetData>
  <mergeCells count="12">
    <mergeCell ref="P5:Q5"/>
    <mergeCell ref="R5:S5"/>
    <mergeCell ref="D4:G4"/>
    <mergeCell ref="H4:K4"/>
    <mergeCell ref="L4:O4"/>
    <mergeCell ref="P4:S4"/>
    <mergeCell ref="D5:E5"/>
    <mergeCell ref="F5:G5"/>
    <mergeCell ref="H5:I5"/>
    <mergeCell ref="J5:K5"/>
    <mergeCell ref="L5:M5"/>
    <mergeCell ref="N5:O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8E9B-32E4-4EF7-A4E9-F1AEC091880C}">
  <dimension ref="A1:J20"/>
  <sheetViews>
    <sheetView workbookViewId="0">
      <selection activeCell="E27" sqref="E27"/>
    </sheetView>
  </sheetViews>
  <sheetFormatPr baseColWidth="10" defaultRowHeight="14.25" x14ac:dyDescent="0.45"/>
  <cols>
    <col min="2" max="2" width="11.19921875" customWidth="1"/>
  </cols>
  <sheetData>
    <row r="1" spans="1:10" s="67" customFormat="1" x14ac:dyDescent="0.45">
      <c r="A1" s="69" t="s">
        <v>594</v>
      </c>
    </row>
    <row r="4" spans="1:10" ht="12.75" customHeight="1" x14ac:dyDescent="0.45">
      <c r="B4" s="68" t="s">
        <v>595</v>
      </c>
      <c r="C4" s="68"/>
      <c r="D4" s="68"/>
      <c r="E4" s="68"/>
      <c r="F4" s="68"/>
      <c r="G4" s="68"/>
      <c r="H4" s="68"/>
      <c r="I4" s="68"/>
      <c r="J4" s="68"/>
    </row>
    <row r="5" spans="1:10" x14ac:dyDescent="0.45">
      <c r="B5" s="68"/>
      <c r="C5" s="68"/>
      <c r="D5" s="68"/>
      <c r="E5" s="68"/>
      <c r="F5" s="68"/>
      <c r="G5" s="68"/>
      <c r="H5" s="68"/>
      <c r="I5" s="68"/>
      <c r="J5" s="68"/>
    </row>
    <row r="6" spans="1:10" x14ac:dyDescent="0.45">
      <c r="B6" s="68"/>
      <c r="C6" s="68"/>
      <c r="D6" s="68"/>
      <c r="E6" s="68"/>
      <c r="F6" s="68"/>
      <c r="G6" s="68"/>
      <c r="H6" s="68"/>
      <c r="I6" s="68"/>
      <c r="J6" s="68"/>
    </row>
    <row r="7" spans="1:10" x14ac:dyDescent="0.45">
      <c r="B7" s="68"/>
      <c r="C7" s="68"/>
      <c r="D7" s="68"/>
      <c r="E7" s="68"/>
      <c r="F7" s="68"/>
      <c r="G7" s="68"/>
      <c r="H7" s="68"/>
      <c r="I7" s="68"/>
      <c r="J7" s="68"/>
    </row>
    <row r="8" spans="1:10" x14ac:dyDescent="0.45">
      <c r="B8" s="68"/>
      <c r="C8" s="68"/>
      <c r="D8" s="68"/>
      <c r="E8" s="68"/>
      <c r="F8" s="68"/>
      <c r="G8" s="68"/>
      <c r="H8" s="68"/>
      <c r="I8" s="68"/>
      <c r="J8" s="68"/>
    </row>
    <row r="9" spans="1:10" x14ac:dyDescent="0.45">
      <c r="B9" s="68"/>
      <c r="C9" s="68"/>
      <c r="D9" s="68"/>
      <c r="E9" s="68"/>
      <c r="F9" s="68"/>
      <c r="G9" s="68"/>
      <c r="H9" s="68"/>
      <c r="I9" s="68"/>
      <c r="J9" s="68"/>
    </row>
    <row r="10" spans="1:10" x14ac:dyDescent="0.45">
      <c r="B10" s="68"/>
      <c r="C10" s="68"/>
      <c r="D10" s="68"/>
      <c r="E10" s="68"/>
      <c r="F10" s="68"/>
      <c r="G10" s="68"/>
      <c r="H10" s="68"/>
      <c r="I10" s="68"/>
      <c r="J10" s="68"/>
    </row>
    <row r="11" spans="1:10" x14ac:dyDescent="0.45">
      <c r="B11" s="68"/>
      <c r="C11" s="68"/>
      <c r="D11" s="68"/>
      <c r="E11" s="68"/>
      <c r="F11" s="68"/>
      <c r="G11" s="68"/>
      <c r="H11" s="68"/>
      <c r="I11" s="68"/>
      <c r="J11" s="68"/>
    </row>
    <row r="12" spans="1:10" x14ac:dyDescent="0.45">
      <c r="B12" s="68"/>
      <c r="C12" s="68"/>
      <c r="D12" s="68"/>
      <c r="E12" s="68"/>
      <c r="F12" s="68"/>
      <c r="G12" s="68"/>
      <c r="H12" s="68"/>
      <c r="I12" s="68"/>
      <c r="J12" s="68"/>
    </row>
    <row r="13" spans="1:10" x14ac:dyDescent="0.45">
      <c r="B13" s="68"/>
      <c r="C13" s="68"/>
      <c r="D13" s="68"/>
      <c r="E13" s="68"/>
      <c r="F13" s="68"/>
      <c r="G13" s="68"/>
      <c r="H13" s="68"/>
      <c r="I13" s="68"/>
      <c r="J13" s="68"/>
    </row>
    <row r="14" spans="1:10" x14ac:dyDescent="0.45">
      <c r="B14" s="68"/>
      <c r="C14" s="68"/>
      <c r="D14" s="68"/>
      <c r="E14" s="68"/>
      <c r="F14" s="68"/>
      <c r="G14" s="68"/>
      <c r="H14" s="68"/>
      <c r="I14" s="68"/>
      <c r="J14" s="68"/>
    </row>
    <row r="15" spans="1:10" x14ac:dyDescent="0.45">
      <c r="B15" s="68"/>
      <c r="C15" s="68"/>
      <c r="D15" s="68"/>
      <c r="E15" s="68"/>
      <c r="F15" s="68"/>
      <c r="G15" s="68"/>
      <c r="H15" s="68"/>
      <c r="I15" s="68"/>
      <c r="J15" s="68"/>
    </row>
    <row r="16" spans="1:10" x14ac:dyDescent="0.45">
      <c r="B16" s="68"/>
      <c r="C16" s="68"/>
      <c r="D16" s="68"/>
      <c r="E16" s="68"/>
      <c r="F16" s="68"/>
      <c r="G16" s="68"/>
      <c r="H16" s="68"/>
      <c r="I16" s="68"/>
      <c r="J16" s="68"/>
    </row>
    <row r="17" spans="2:10" x14ac:dyDescent="0.45">
      <c r="B17" s="68"/>
      <c r="C17" s="68"/>
      <c r="D17" s="68"/>
      <c r="E17" s="68"/>
      <c r="F17" s="68"/>
      <c r="G17" s="68"/>
      <c r="H17" s="68"/>
      <c r="I17" s="68"/>
      <c r="J17" s="68"/>
    </row>
    <row r="18" spans="2:10" x14ac:dyDescent="0.45">
      <c r="B18" s="68"/>
      <c r="C18" s="68"/>
      <c r="D18" s="68"/>
      <c r="E18" s="68"/>
      <c r="F18" s="68"/>
      <c r="G18" s="68"/>
      <c r="H18" s="68"/>
      <c r="I18" s="68"/>
      <c r="J18" s="68"/>
    </row>
    <row r="19" spans="2:10" x14ac:dyDescent="0.45">
      <c r="B19" s="68"/>
      <c r="C19" s="68"/>
      <c r="D19" s="68"/>
      <c r="E19" s="68"/>
      <c r="F19" s="68"/>
      <c r="G19" s="68"/>
      <c r="H19" s="68"/>
      <c r="I19" s="68"/>
      <c r="J19" s="68"/>
    </row>
    <row r="20" spans="2:10" x14ac:dyDescent="0.45">
      <c r="B20" s="68"/>
      <c r="C20" s="68"/>
      <c r="D20" s="68"/>
      <c r="E20" s="68"/>
      <c r="F20" s="68"/>
      <c r="G20" s="68"/>
      <c r="H20" s="68"/>
      <c r="I20" s="68"/>
      <c r="J20" s="68"/>
    </row>
  </sheetData>
  <mergeCells count="1">
    <mergeCell ref="B4:J2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Cover Sheet</vt:lpstr>
      <vt:lpstr>Air-cooled CSS - Production</vt:lpstr>
      <vt:lpstr>Air-cooled CSS - EOL</vt:lpstr>
      <vt:lpstr>Liquid-cooled CSS - Production</vt:lpstr>
      <vt:lpstr>Liquid-cooled CSS - EOL</vt:lpstr>
      <vt:lpstr>Numerical results of Figures</vt:lpstr>
      <vt:lpstr>Results in all EF categories</vt:lpstr>
      <vt:lpstr>EOL approach</vt:lpstr>
      <vt:lpstr>'Cover Sheet'!_Hlk202540214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Jasper, Friedrich (ITAS)</dc:creator>
  <cp:lastModifiedBy>Jasper, Friedrich (ITAS)</cp:lastModifiedBy>
  <dcterms:created xsi:type="dcterms:W3CDTF">2025-10-31T09:06:24Z</dcterms:created>
  <dcterms:modified xsi:type="dcterms:W3CDTF">2026-02-16T10:55:38Z</dcterms:modified>
</cp:coreProperties>
</file>