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csiroau-my.sharepoint.com/personal/sin231_csiro_au/Documents/Field Based Metabolomics Review/Final version/"/>
    </mc:Choice>
  </mc:AlternateContent>
  <xr:revisionPtr revIDLastSave="133" documentId="8_{E38780B2-9955-455E-8395-E0619AC25B63}" xr6:coauthVersionLast="47" xr6:coauthVersionMax="47" xr10:uidLastSave="{F30F1545-9BB4-426A-804D-9E83DA8102CE}"/>
  <bookViews>
    <workbookView xWindow="-110" yWindow="-110" windowWidth="38620" windowHeight="21100" xr2:uid="{00000000-000D-0000-FFFF-FFFF00000000}"/>
  </bookViews>
  <sheets>
    <sheet name="Guidance" sheetId="4" r:id="rId1"/>
    <sheet name="Summary" sheetId="3" r:id="rId2"/>
    <sheet name="Detail (Table S1)" sheetId="1" r:id="rId3"/>
  </sheets>
  <definedNames>
    <definedName name="_xlnm._FilterDatabase" localSheetId="2" hidden="1">'Detail (Table S1)'!$A$2:$Z$2</definedName>
    <definedName name="_msoanchor_1">'Detail (Table S1)'!#REF!</definedName>
    <definedName name="_msoanchor_3">'Detail (Table S1)'!#REF!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0" i="3" l="1"/>
  <c r="D79" i="3"/>
  <c r="D78" i="3"/>
  <c r="D77" i="3"/>
  <c r="D76" i="3"/>
  <c r="D75" i="3"/>
  <c r="D74" i="3"/>
  <c r="D73" i="3"/>
  <c r="D72" i="3"/>
  <c r="D71" i="3"/>
  <c r="D70" i="3"/>
  <c r="D69" i="3"/>
  <c r="D68" i="3"/>
  <c r="D67" i="3"/>
  <c r="D66" i="3"/>
  <c r="D65" i="3"/>
  <c r="D64" i="3"/>
  <c r="D63" i="3"/>
  <c r="D62" i="3"/>
  <c r="D61" i="3"/>
  <c r="D60" i="3"/>
  <c r="D59" i="3"/>
  <c r="D58" i="3"/>
  <c r="D57" i="3"/>
  <c r="D56" i="3"/>
  <c r="D55" i="3"/>
  <c r="D54" i="3"/>
  <c r="D53" i="3"/>
  <c r="D52" i="3"/>
  <c r="D51" i="3"/>
  <c r="D50" i="3"/>
  <c r="D49" i="3"/>
  <c r="A49" i="3" a="1"/>
  <c r="A49" i="3" s="1"/>
  <c r="Y121" i="1"/>
  <c r="Y120" i="1"/>
  <c r="Y119" i="1"/>
  <c r="Y118" i="1"/>
  <c r="Y117" i="1"/>
  <c r="Y116" i="1"/>
  <c r="Y115" i="1"/>
  <c r="Y114" i="1"/>
  <c r="Y113" i="1"/>
  <c r="Y112" i="1"/>
  <c r="Y111" i="1"/>
  <c r="Y110" i="1"/>
  <c r="Y109" i="1"/>
  <c r="Y108" i="1"/>
  <c r="Y107" i="1"/>
  <c r="Y106" i="1"/>
  <c r="Y105" i="1"/>
  <c r="Y104" i="1"/>
  <c r="Y103" i="1"/>
  <c r="Y102" i="1"/>
  <c r="Y101" i="1"/>
  <c r="Y100" i="1"/>
  <c r="Y99" i="1"/>
  <c r="Y98" i="1"/>
  <c r="Y97" i="1"/>
  <c r="Y96" i="1"/>
  <c r="Y95" i="1"/>
  <c r="Y94" i="1"/>
  <c r="Y93" i="1"/>
  <c r="Y92" i="1"/>
  <c r="Y91" i="1"/>
  <c r="Y90" i="1"/>
  <c r="Y89" i="1"/>
  <c r="Y88" i="1"/>
  <c r="Y87" i="1"/>
  <c r="Y86" i="1"/>
  <c r="Y85" i="1"/>
  <c r="Y84" i="1"/>
  <c r="Y83" i="1"/>
  <c r="Y82" i="1"/>
  <c r="Y81" i="1"/>
  <c r="Y80" i="1"/>
  <c r="Y79" i="1"/>
  <c r="Y78" i="1"/>
  <c r="Y77" i="1"/>
  <c r="Y76" i="1"/>
  <c r="Y75" i="1"/>
  <c r="Y74" i="1"/>
  <c r="Y73" i="1"/>
  <c r="Y72" i="1"/>
  <c r="Y71" i="1"/>
  <c r="Y70" i="1"/>
  <c r="Y69" i="1"/>
  <c r="Y68" i="1"/>
  <c r="Y67" i="1"/>
  <c r="Y66" i="1"/>
  <c r="Y65" i="1"/>
  <c r="Y64" i="1"/>
  <c r="Y63" i="1"/>
  <c r="Y62" i="1"/>
  <c r="Y61" i="1"/>
  <c r="Y60" i="1"/>
  <c r="Y59" i="1"/>
  <c r="Y58" i="1"/>
  <c r="Y57" i="1"/>
  <c r="Y56" i="1"/>
  <c r="Y55" i="1"/>
  <c r="Y54" i="1"/>
  <c r="Y53" i="1"/>
  <c r="Y52" i="1"/>
  <c r="Y51" i="1"/>
  <c r="Y50" i="1"/>
  <c r="Y49" i="1"/>
  <c r="Y48" i="1"/>
  <c r="Y47" i="1"/>
  <c r="Y46" i="1"/>
  <c r="Y45" i="1"/>
  <c r="Y44" i="1"/>
  <c r="Y43" i="1"/>
  <c r="Y42" i="1"/>
  <c r="Y41" i="1"/>
  <c r="Y40" i="1"/>
  <c r="Y39" i="1"/>
  <c r="Y38" i="1"/>
  <c r="Y37" i="1"/>
  <c r="Y36" i="1"/>
  <c r="Y35" i="1"/>
  <c r="Y34" i="1"/>
  <c r="Y33" i="1"/>
  <c r="Y32" i="1"/>
  <c r="Y31" i="1"/>
  <c r="Y30" i="1"/>
  <c r="Y29" i="1"/>
  <c r="Y28" i="1"/>
  <c r="Y27" i="1"/>
  <c r="Y26" i="1"/>
  <c r="Y25" i="1"/>
  <c r="Y24" i="1"/>
  <c r="Y23" i="1"/>
  <c r="Y22" i="1"/>
  <c r="Y21" i="1"/>
  <c r="Y20" i="1"/>
  <c r="Y19" i="1"/>
  <c r="Y18" i="1"/>
  <c r="Y17" i="1"/>
  <c r="Y16" i="1"/>
  <c r="Y15" i="1"/>
  <c r="Y14" i="1"/>
  <c r="Y13" i="1"/>
  <c r="Y12" i="1"/>
  <c r="Y11" i="1"/>
  <c r="Y10" i="1"/>
  <c r="Y9" i="1"/>
  <c r="Y8" i="1"/>
  <c r="Y7" i="1"/>
  <c r="Y6" i="1"/>
  <c r="Y5" i="1"/>
  <c r="Y4" i="1"/>
  <c r="Y3" i="1"/>
  <c r="X4" i="1"/>
  <c r="X5" i="1"/>
  <c r="X6" i="1" s="1"/>
  <c r="X7" i="1" s="1"/>
  <c r="X8" i="1" s="1"/>
  <c r="X9" i="1" s="1"/>
  <c r="X10" i="1" s="1"/>
  <c r="X11" i="1" s="1"/>
  <c r="X12" i="1" s="1"/>
  <c r="X13" i="1" s="1"/>
  <c r="X14" i="1" s="1"/>
  <c r="X15" i="1" s="1"/>
  <c r="X16" i="1" s="1"/>
  <c r="X17" i="1" s="1"/>
  <c r="X18" i="1" s="1"/>
  <c r="X19" i="1" s="1"/>
  <c r="X20" i="1" s="1"/>
  <c r="X21" i="1" s="1"/>
  <c r="X22" i="1" s="1"/>
  <c r="X23" i="1" s="1"/>
  <c r="X24" i="1" s="1"/>
  <c r="X25" i="1" s="1"/>
  <c r="X26" i="1" s="1"/>
  <c r="X27" i="1" s="1"/>
  <c r="X28" i="1" s="1"/>
  <c r="X29" i="1" s="1"/>
  <c r="X30" i="1" s="1"/>
  <c r="X31" i="1" s="1"/>
  <c r="X32" i="1" s="1"/>
  <c r="X33" i="1" s="1"/>
  <c r="X34" i="1" s="1"/>
  <c r="X35" i="1" s="1"/>
  <c r="X36" i="1" s="1"/>
  <c r="X37" i="1" s="1"/>
  <c r="X38" i="1"/>
  <c r="X39" i="1"/>
  <c r="X40" i="1"/>
  <c r="X41" i="1" s="1"/>
  <c r="X42" i="1" s="1"/>
  <c r="X43" i="1" s="1"/>
  <c r="X44" i="1" s="1"/>
  <c r="X45" i="1" s="1"/>
  <c r="X46" i="1" s="1"/>
  <c r="X47" i="1" s="1"/>
  <c r="X48" i="1"/>
  <c r="X49" i="1"/>
  <c r="X50" i="1"/>
  <c r="X51" i="1"/>
  <c r="X52" i="1"/>
  <c r="X53" i="1" s="1"/>
  <c r="X54" i="1" s="1"/>
  <c r="X55" i="1" s="1"/>
  <c r="X56" i="1" s="1"/>
  <c r="X57" i="1" s="1"/>
  <c r="X58" i="1" s="1"/>
  <c r="X59" i="1" s="1"/>
  <c r="X60" i="1" s="1"/>
  <c r="X61" i="1" s="1"/>
  <c r="X62" i="1" s="1"/>
  <c r="X63" i="1" s="1"/>
  <c r="X64" i="1"/>
  <c r="X65" i="1"/>
  <c r="X66" i="1" s="1"/>
  <c r="X67" i="1" s="1"/>
  <c r="X68" i="1" s="1"/>
  <c r="X69" i="1" s="1"/>
  <c r="X70" i="1" s="1"/>
  <c r="X71" i="1" s="1"/>
  <c r="X72" i="1" s="1"/>
  <c r="X73" i="1" s="1"/>
  <c r="X74" i="1"/>
  <c r="X75" i="1"/>
  <c r="X76" i="1"/>
  <c r="X77" i="1"/>
  <c r="X78" i="1"/>
  <c r="X79" i="1"/>
  <c r="X80" i="1"/>
  <c r="X81" i="1"/>
  <c r="X82" i="1"/>
  <c r="X83" i="1"/>
  <c r="X84" i="1"/>
  <c r="X85" i="1" s="1"/>
  <c r="X86" i="1" s="1"/>
  <c r="X87" i="1" s="1"/>
  <c r="X88" i="1"/>
  <c r="X89" i="1"/>
  <c r="X90" i="1"/>
  <c r="X91" i="1"/>
  <c r="X92" i="1"/>
  <c r="X93" i="1"/>
  <c r="X94" i="1"/>
  <c r="X95" i="1"/>
  <c r="X96" i="1"/>
  <c r="X97" i="1"/>
  <c r="X98" i="1" s="1"/>
  <c r="X99" i="1" s="1"/>
  <c r="X100" i="1" s="1"/>
  <c r="X101" i="1" s="1"/>
  <c r="X102" i="1" s="1"/>
  <c r="X103" i="1" s="1"/>
  <c r="X104" i="1"/>
  <c r="X105" i="1" s="1"/>
  <c r="X106" i="1" s="1"/>
  <c r="X107" i="1" s="1"/>
  <c r="X108" i="1" s="1"/>
  <c r="X109" i="1" s="1"/>
  <c r="X110" i="1" s="1"/>
  <c r="X111" i="1" s="1"/>
  <c r="X112" i="1" s="1"/>
  <c r="X113" i="1" s="1"/>
  <c r="X114" i="1" s="1"/>
  <c r="X115" i="1" s="1"/>
  <c r="X116" i="1" s="1"/>
  <c r="X117" i="1" s="1"/>
  <c r="X118" i="1" s="1"/>
  <c r="X119" i="1" s="1"/>
  <c r="X120" i="1" s="1"/>
  <c r="X121" i="1" s="1"/>
  <c r="X3" i="1"/>
  <c r="K4" i="3"/>
  <c r="K5" i="3"/>
  <c r="K6" i="3"/>
  <c r="K7" i="3"/>
  <c r="K8" i="3"/>
  <c r="J8" i="3"/>
  <c r="J7" i="3" a="1"/>
  <c r="J7" i="3" s="1"/>
  <c r="J6" i="3" a="1"/>
  <c r="J6" i="3" s="1"/>
  <c r="J5" i="3" a="1"/>
  <c r="J5" i="3" s="1"/>
  <c r="J4" i="3" a="1"/>
  <c r="J4" i="3" s="1"/>
  <c r="E4" i="3" a="1"/>
  <c r="E4" i="3" s="1"/>
  <c r="C5" i="3"/>
  <c r="C6" i="3"/>
  <c r="C7" i="3"/>
  <c r="C8" i="3"/>
  <c r="B4" i="3"/>
  <c r="B5" i="3"/>
  <c r="B6" i="3"/>
  <c r="B7" i="3"/>
  <c r="B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<sst xmlns="http://schemas.openxmlformats.org/spreadsheetml/2006/main" count="2569" uniqueCount="1978">
  <si>
    <t xml:space="preserve">Metabolomics in the Wild: Research opportunities, challenges, and regulatory potential for effects-based environmental monitoring.  </t>
  </si>
  <si>
    <t xml:space="preserve">Section in Manuscript </t>
  </si>
  <si>
    <t>Paper Type</t>
  </si>
  <si>
    <t xml:space="preserve">Title </t>
  </si>
  <si>
    <t>Citation and Year</t>
  </si>
  <si>
    <t>DOI Link</t>
  </si>
  <si>
    <t xml:space="preserve">Overview </t>
  </si>
  <si>
    <t>Species</t>
  </si>
  <si>
    <t xml:space="preserve">GPS coordinantes </t>
  </si>
  <si>
    <t>Sample replicates</t>
  </si>
  <si>
    <t>No. of Sites</t>
  </si>
  <si>
    <t xml:space="preserve">Tissue / serum analysed </t>
  </si>
  <si>
    <t xml:space="preserve">Targeted or untargeted </t>
  </si>
  <si>
    <t>Metabolomics Analytical approach</t>
  </si>
  <si>
    <t>Contaminants measured</t>
  </si>
  <si>
    <t>Water/sediment/soil analysed</t>
  </si>
  <si>
    <t>Variables addressed / controlled</t>
  </si>
  <si>
    <t>QC measures</t>
  </si>
  <si>
    <t xml:space="preserve"> Significant responses determined – were standards used</t>
  </si>
  <si>
    <t xml:space="preserve">Multiple stressor scenarios -Synergistic and antagonistic effects in field settings. </t>
  </si>
  <si>
    <t xml:space="preserve"> Limitations expressed in the study </t>
  </si>
  <si>
    <t xml:space="preserve">Data available </t>
  </si>
  <si>
    <t>MSI Standard cited</t>
  </si>
  <si>
    <t>Secondary data sources (data from third party)</t>
  </si>
  <si>
    <t xml:space="preserve">Metabolomics in Ecotoxicology and Environmental Science </t>
  </si>
  <si>
    <t xml:space="preserve">Review </t>
  </si>
  <si>
    <t>A metabolomics perspective on the effect of environmental micro and nanoplastics on living organisms:</t>
  </si>
  <si>
    <t>Zhang et al. 2024</t>
  </si>
  <si>
    <t>https://doi.org/10.1016/j.scitotenv.2024.172915</t>
  </si>
  <si>
    <t xml:space="preserve">This review provides a comprehensive review of the impact of micro- and nanoplastics (MNPs) on living organisms across different environmental interfaces, including the hydrosphere, lithosphere, phytosphere, and anthroposphere. Authors state that metabolomics is a valuable tool to elucidate the metabolic impact of MNPs exposure on living organisms. In aquatic organisms metabolomics identifies the usual suspects energy metabolism, amino acid, and lipid pathway disruption with impacts varying by organism, MNP type, and exposure conditions. In terrestrial systems, MNPs are suggested to impair plant growth, photosynthesis, and primary metabolism, with effects again dependent on species and the type of plastic concerned. </t>
  </si>
  <si>
    <t>multiple</t>
  </si>
  <si>
    <t>not in the review paper, some of the individual papers cited may have coordinates</t>
  </si>
  <si>
    <t>n/a - review paper</t>
  </si>
  <si>
    <t>Primary research</t>
  </si>
  <si>
    <r>
      <t>Exposure to PFAS contaminated urban wetland water causes similar metabolic alterations to laboratory-based exposures in the freshwater amphipod</t>
    </r>
    <r>
      <rPr>
        <i/>
        <sz val="11"/>
        <color theme="1"/>
        <rFont val="Aptos Narrow"/>
        <family val="2"/>
        <scheme val="minor"/>
      </rPr>
      <t xml:space="preserve"> Austrochiltonia subtenuis.</t>
    </r>
  </si>
  <si>
    <t>Sinclair et al. 2024</t>
  </si>
  <si>
    <t>https://doi.org/10.1016/j.etap.2024.104494</t>
  </si>
  <si>
    <r>
      <t xml:space="preserve">The paper investigates the effects of exposure to per- and polyfluoroalkyl substances (PFAS) contaminated urban wetland water on the freshwater amphipod </t>
    </r>
    <r>
      <rPr>
        <i/>
        <sz val="11"/>
        <color theme="1"/>
        <rFont val="Aptos Narrow"/>
        <family val="2"/>
        <scheme val="minor"/>
      </rPr>
      <t>Austrochiltonia subtenuis</t>
    </r>
    <r>
      <rPr>
        <sz val="11"/>
        <color theme="1"/>
        <rFont val="Aptos Narrow"/>
        <family val="2"/>
        <scheme val="minor"/>
      </rPr>
      <t>. The water was tested and found to contain PFOS at 0.58 μg/L and trace levels of pesticides, including metolachlor, diuron, atrazine, simazine and carbaryl. Exposure to wetland water did not significantly affect amphipod survival or weight but did alter their metabolite profiles. Three metabolites were significantly changed: myo-inositol and mannose increased, while isopropyl propionate decreased. Pathway analysis indicated disruption of galactose metabolism, inositol metabolism, and phosphatidylinositol phosphate metabolism - pathways previously linked to PFAS exposure. The study demonstrates the utility of metabolomics in detecting sub-lethal effects of PFAS at environmentally relevant concentrations, which may not be identified by traditional toxicological endpoints.</t>
    </r>
  </si>
  <si>
    <r>
      <t>The freshwater amphipod</t>
    </r>
    <r>
      <rPr>
        <i/>
        <sz val="11"/>
        <color rgb="FF000000"/>
        <rFont val="Aptos Narrow"/>
        <family val="2"/>
        <scheme val="minor"/>
      </rPr>
      <t xml:space="preserve"> Austrochiltonia subtenuis</t>
    </r>
    <r>
      <rPr>
        <sz val="11"/>
        <color rgb="FF000000"/>
        <rFont val="Aptos Narrow"/>
        <family val="2"/>
        <scheme val="minor"/>
      </rPr>
      <t>.</t>
    </r>
  </si>
  <si>
    <t>Yes Amphipods were originally collected from a wild populationin deep creek  (S 37° 37.9191.57' E 144° 47.995837'). Since that time, they have been cultured in-house at the RMIT University Bundoora campus</t>
  </si>
  <si>
    <t>Yes, the control and each treatment had 10 replicates and there were 30 amphipods per sample</t>
  </si>
  <si>
    <t>1 (lab based populations from a single site)</t>
  </si>
  <si>
    <t>whole organisms</t>
  </si>
  <si>
    <t>untargeted</t>
  </si>
  <si>
    <t>GC-MS (metabolomics), LC-MS (PFAS)</t>
  </si>
  <si>
    <t>Compounds found were Metolachlor, Diuron, Atrazine, Simazine and Carbaryl and PFOS, PFHxS, PFHxA, PFOA. The full list of compounds tested for is extensieve and is in the supplementary information (https://www.sciencedirect.com/science/article/pii/S1382668924001340#sec0100)</t>
  </si>
  <si>
    <t>water tested</t>
  </si>
  <si>
    <t>age of organisms, all experimental parameters such as water temp, duration of exposure etc</t>
  </si>
  <si>
    <t>Yes, A pooled biological quality control (PBQC) was prepared by pooling 7.5 µL of each sample extract, mixing thoroughly and then aliquoting into 5 equal replicates. Laboratory blanks and PBQCs were analysed along with the samples (one every five samples) throughout the entire run to assess repeatability, instrument drift and quality control</t>
  </si>
  <si>
    <t xml:space="preserve">Three metabolites were significantly changed: myo-inositol and mannose increased, while isopropyl propionate decreased. Pathway analysis indicated disruption of galactose metabolism, inositol metabolism, and phosphatidylinositol phosphate metabolism - pathways previously linked to PFAS exposure Mass spectra were recorded at 1.5 scans/s over an m/z range of 35 –550. Metabolites were putatively annotated as level 2 compounds (based upon spectral similarity with public/commercial spectral libraries) where possible using the National Institute of Standards and Technology (NIST) MS library 2.0. </t>
  </si>
  <si>
    <t>Yes, the water used came from a wetland that was know to contain both multiple PFAS and pesticides</t>
  </si>
  <si>
    <t>Authors noted that the wetland water samples contained pesticides and PFAS, and this could have led to a synergistic mixture response, even though the measured concentrations of pesticides in the site water were below levels reported to cause responses in aquatic biota.  The study also notes that environmental water bodies may vary in factors such as temperature, DOC, etc., parameters that may alter organisms' metabolomic profiles.</t>
  </si>
  <si>
    <t>Data is available on request.</t>
  </si>
  <si>
    <t>Yes</t>
  </si>
  <si>
    <t>Derivation of metabolic point of departure using high-throughput in vitro metabolomics: investigating the importance of sampling time points on benchmark concentration values in the HepaRG cell line.</t>
  </si>
  <si>
    <t>Malinowska et al. 2023</t>
  </si>
  <si>
    <t>http://doi.org/10.1007/s00204-022-03439-3</t>
  </si>
  <si>
    <t>In vitro toxicometabolomics study deriving points-of-departure (PODs) via benchmark concentration (BMC) modelling in HepaRG cells exposed to four chemicals across seven concentrations and five timepoints; compares POD derivation strategies (1st-ranked unannotated feature, 1st-ranked annotated feature, 25th-ranked feature) and evaluates time dependence of BMCs; demonstrates mechanistic anchoring to steatosis AOP via triglyceride accumulation.</t>
  </si>
  <si>
    <t>Human-derived HepaRG liver cell line (in vitro)</t>
  </si>
  <si>
    <t>Not applicable</t>
  </si>
  <si>
    <t>Exposure: 4 chemicals (aflatoxin B1, benzo[a]pyrene, cyclosporin A, rotenone) at 7 concentrations; 5 time points (2,6,12,24,48 h). Replicates: 3 biological x 3 technical per treated condition per timepoint (9 total); controls: 9 technical and 3 biological per timepoint (27 total).</t>
  </si>
  <si>
    <t>Cellular extracts: polar metabolites (positive/negative nESI-DIMS) and lipids (positive nESI-DIMS); also UHPLC-MS/MS used to build HepaRG-specific metabolite/lipid library.</t>
  </si>
  <si>
    <t>Untargeted high-throughput metabolomics/lipidomics (nESI-DIMS) with putative annotation via a curated library; library generation uses UHPLC–MS/MS.</t>
  </si>
  <si>
    <t>High-throughput 96-well workflow with automated extraction (methanol:water for polar with tryptophan-d5 IS; lipid extraction with deuterated internal standard and chloroform); nESI-DIMS on Orbitrap Elite with NanoMate; three assays (polar+ , polar- , lipid+). Data processing in DIMSpy/Galaxy; drift correction, QC filtering (RSD&lt;30 in QCs), batch correction; BMC modelling in BMDExpress (models exponential/linear/hill/power; BMR 3SD then 1SD filter); annotation using BEAMSpy against HepaRG-specific library built on Vanquish UHPLC + Orbitrap ID-X Tribrid with AcquireX.</t>
  </si>
  <si>
    <t>Chemical stressors: aflatoxin B1, benzo[a]pyrene, cyclosporin A, rotenone (exposure concentrations in µM range).</t>
  </si>
  <si>
    <t>Sampling timepoints; multiple POD derivation strategies; assay polarity; inclusion criteria for features; extrapolation lower limit (1/3 lowest dose) considered; mechanistic anchoring via AOP.</t>
  </si>
  <si>
    <t>Intra-study QCs, extraction blanks, system suitability metabolite mix; internal standards (tryptophan-d5; dodecylphosphorylcholine-d38) for extraction; removal of outliers based on IS intensity; drift and batch correction; RSD filtering in QCs.</t>
  </si>
  <si>
    <t>BMC modelling identifies concentration-response features; significance through model fit criteria and BMR thresholds; standards used for internal standards and for UHPLC-MS/MS spectral matching (mzCloud/LipidSearch) in library creation.</t>
  </si>
  <si>
    <t>Not field; single-chemical exposures in vitro; discusses application to regulatory toxicology and AOP integration.</t>
  </si>
  <si>
    <t>Metabolite identification confidence limited (DIMS lacks chromatography); curated library not exhaustive; PODs less mechanistically anchored when relying on unannotated features; sampling time strongly affects BMCs; need improved ID for regulatory use.</t>
  </si>
  <si>
    <t>Datasets available from corresponding author upon request.</t>
  </si>
  <si>
    <t>Yes: refers to MSI level 2 annotations and cites Sumner et al. reporting standards.</t>
  </si>
  <si>
    <t>Uses mzCloud, LipidSearch, HMDB; MTox700+ biomarker list; National Toxicology Program extrapolation guidance; AOP literature for steatosis.</t>
  </si>
  <si>
    <t>Review</t>
  </si>
  <si>
    <t>Human metabolism: metabolic pathways and clinical aspects.</t>
  </si>
  <si>
    <t>Castro-Guarda and Evans 2025</t>
  </si>
  <si>
    <t>https://doi.org/10.1016/j.mpsur.2024.10.009</t>
  </si>
  <si>
    <t>Educational review/primer describing carbohydrate, lipid and amino acid metabolism, key regulatory hormones (insulin/glucagon), pathway integration (TCA, Randle cycle), and clinical contexts (diabetes, cancer, sepsis/trauma).</t>
  </si>
  <si>
    <t>Human (general mammalian metabolism)</t>
  </si>
  <si>
    <t>Not applicable (review)</t>
  </si>
  <si>
    <t>Not applicable (review; discusses organ roles e.g., liver, pancreas, muscle, adipose)</t>
  </si>
  <si>
    <t>Not applicable (not a metabolomics paper)</t>
  </si>
  <si>
    <t>Not applicable; conceptual biochemical pathways and clinical biochemistry concepts.</t>
  </si>
  <si>
    <t>None</t>
  </si>
  <si>
    <t>Discusses regulation by insulin, glucagon, catecholamines, cortisol; substrate availability; redox state and energy charge as regulators.</t>
  </si>
  <si>
    <t>Not focused on experimental limitations; broad overview.</t>
  </si>
  <si>
    <t>Cites foundational literature and textbooks in further reading.</t>
  </si>
  <si>
    <t>Book</t>
  </si>
  <si>
    <t xml:space="preserve">Applied Environmental Metabolomics Community Insights and Guidance from the Field. first ed.; </t>
  </si>
  <si>
    <t>Beale et al. 2022</t>
  </si>
  <si>
    <t>This is a book so no DOI but the eBook ISBN is 9780128164617 It can be seen at https://shop.elsevier.com/books/applied-environmental-metabolomics/beale/978-0-12-816460-0</t>
  </si>
  <si>
    <t>Applied Environmental Metabolomics: Community Insights and Guidance from the Field brings together contributions from global experts who have helped to define and develop the exciting and rapid advances that are taking place in the field of environmental metabolomics. This book is aimed at expert users, students, researchers, and academics in metabolomics and systems biology. It not only demonstrates the best practice in experimental design but also provides insight into state-of-the-art instrumentation and the depth of analysis one can expect to get by using various sampling, chromatographic, mass spectrometric, and nuclear magnetic resonance (NMR) techniques. Common experimental and technical pitfalls are also highlighted. This book provides a unique insight into the world of environmental metabolomics and will help the practicing scientist avoid repeating similar costly mistakes, steering them efficiently toward the generation of high-quality data and high-impact publications.</t>
  </si>
  <si>
    <t>Multiple, see individual chapters for details</t>
  </si>
  <si>
    <t>Yes, in some cases, see  individual chapters for details</t>
  </si>
  <si>
    <t>Yes, in some cases, see individual chapters for details</t>
  </si>
  <si>
    <t>see  individual chapters for details</t>
  </si>
  <si>
    <t>multiple, see  individual chapters for details</t>
  </si>
  <si>
    <t>yes, see  individual chapters for details</t>
  </si>
  <si>
    <t>see  individual chapters for details but most chapters are based on papers where the data is available.</t>
  </si>
  <si>
    <t>Environmental metabolomics: a critical review and future perspectives</t>
  </si>
  <si>
    <t>Bundy et al. 2009</t>
  </si>
  <si>
    <t xml:space="preserve">https://doi.org/10.1007/s11306-008-0152-0 </t>
  </si>
  <si>
    <t>This seminal review defines environmental metabolomics as the application of metabolomic profiling to understand how organisms interact with their environment, demonstrating its value for linking molecular phenotypes to ecophysiology, ecotoxicology, disease, and biotic interactions across aquatic and terrestrial systems. It critically highlights key challenges—baseline metabolic variability, limited metabolite identification, phenotypic anchoring, and species selection—and sets out a forward‑looking framework for integrating metabolomics with ecology, toxicology, and evolutionary biology to improve environmental risk assessment and mechanistic understanding.</t>
  </si>
  <si>
    <t>Metabolomics: a promising tool for deciphering metabolic impairment in heavy metal toxicities</t>
  </si>
  <si>
    <t>Akash et al. 2023</t>
  </si>
  <si>
    <t xml:space="preserve">https://doi.org/10.3389/fmolb.2023.1218497 </t>
  </si>
  <si>
    <t>The paper reviews how metabolomics can be used to understand the biological effects of heavy metal exposure, showing that metals such as lead, arsenic, cadmium, and mercury disrupt lipid, amino‑acid, and energy metabolism across humans, animals, and cell models. It emphasizes oxidative stress as the central mechanism driving metabolic damage and argues that metabolomics is a powerful tool for identifying biomarkers, clarifying mechanisms of toxicity, and improving risk assessment for heavy metal pollution.</t>
  </si>
  <si>
    <t>Editorial</t>
  </si>
  <si>
    <t>Environmental Chemical Exposomics and Metabolomics in Toxicology: The Latest Updates</t>
  </si>
  <si>
    <t xml:space="preserve"> Chen 2024</t>
  </si>
  <si>
    <t>https://doi.org/10.3390/toxics12090647</t>
  </si>
  <si>
    <t>The paper is an editorial overview of a special issue that highlights how environmental chemical exposomics combined with metabolomics can be used to identify harmful chemical exposures and unravel their metabolic signatures and toxicity mechanisms. It summarizes recent advances showing that integrating metabolomics with exposome measurements and other omics reveals how diverse pollutants—such as mycotoxins, micro/nanoplastics, metals, and endocrine disruptors—disrupt lipid, amino‑acid, and nucleotide metabolism, providing mechanistic insight to support toxicological research and risk assessment.</t>
  </si>
  <si>
    <r>
      <t>Widely targeted metabolomics reveals differences in metabolites of</t>
    </r>
    <r>
      <rPr>
        <i/>
        <sz val="11"/>
        <color rgb="FF000000"/>
        <rFont val="Aptos Narrow"/>
        <family val="2"/>
        <scheme val="minor"/>
      </rPr>
      <t xml:space="preserve"> Paeonia lactiflora</t>
    </r>
    <r>
      <rPr>
        <sz val="11"/>
        <color rgb="FF000000"/>
        <rFont val="Aptos Narrow"/>
        <family val="2"/>
        <scheme val="minor"/>
      </rPr>
      <t xml:space="preserve"> cultivars</t>
    </r>
  </si>
  <si>
    <t>Li et al. 2024</t>
  </si>
  <si>
    <t>https://doi.org/10.1371/journal.pone.0298194</t>
  </si>
  <si>
    <r>
      <t xml:space="preserve">The roots of </t>
    </r>
    <r>
      <rPr>
        <i/>
        <sz val="11"/>
        <color theme="1"/>
        <rFont val="Aptos Narrow"/>
        <family val="2"/>
        <scheme val="minor"/>
      </rPr>
      <t>Paeonia lactiflora</t>
    </r>
    <r>
      <rPr>
        <sz val="11"/>
        <color theme="1"/>
        <rFont val="Aptos Narrow"/>
        <family val="2"/>
        <scheme val="minor"/>
      </rPr>
      <t xml:space="preserve"> cultivars were studied via metabolomics. A total of 1237 compounds were detected, and the results revealed significant differences. Phenolic acids and flavonoids composed the largest and most diverse category of metabolites, and their contents varied greatly. Twelve proanthocyanidin metabolites likely determined the differences in colour among the three varieties.</t>
    </r>
  </si>
  <si>
    <t xml:space="preserve"> Paeonia lactiflora </t>
  </si>
  <si>
    <t>No, samples were sourced from "The National Peony and Peony Germplasm Bank" in Henan, China.</t>
  </si>
  <si>
    <r>
      <t>Three biological replicates were performed for each variety for independent analysis. Five tuberous roots from five mature</t>
    </r>
    <r>
      <rPr>
        <i/>
        <sz val="11"/>
        <color theme="1"/>
        <rFont val="Aptos Narrow"/>
        <family val="2"/>
        <scheme val="minor"/>
      </rPr>
      <t xml:space="preserve"> P. lactiflora </t>
    </r>
    <r>
      <rPr>
        <sz val="11"/>
        <color theme="1"/>
        <rFont val="Aptos Narrow"/>
        <family val="2"/>
        <scheme val="minor"/>
      </rPr>
      <t>plants were collected and thoroughly mixed into each replicate.</t>
    </r>
  </si>
  <si>
    <t>n/a</t>
  </si>
  <si>
    <t>plant roots</t>
  </si>
  <si>
    <t>ultrahigh-performance liquid chromatography-electrospray ionization-tandem mass spectrometry (UPLC-ESIMS/MS) -  AB Sciex TripleTOF6600</t>
  </si>
  <si>
    <t>none, just metabolites</t>
  </si>
  <si>
    <t>no</t>
  </si>
  <si>
    <t>study just looked at the plant metabolic profile</t>
  </si>
  <si>
    <t>not detailed</t>
  </si>
  <si>
    <t>Standards do not seem to have been used. Paper states that mass spectrometry data were analyzed using the MWDB self-built database (MetWare Biotechnology Co., Ltd., Wuhan, China). Public metabolite databases, such as MassBank (http://www.massbank.jp/), KNAPSAcK (http://kanaya.naist.jp/KNApSAcK/), and ChemBank (http://chembank.med.harvard.edu/compounds), were utilized for structural analysis of the metabolites.</t>
  </si>
  <si>
    <t>None stated but no standards were run even though over 1000 compounds were identified.</t>
  </si>
  <si>
    <t>yes</t>
  </si>
  <si>
    <t>Simultaneous Quantitation and Discovery (SQUAD) Analysis: Combining the Best of Targeted and Untargeted Mass Spectrometry-Based Metabolomics</t>
  </si>
  <si>
    <t>Amer et al. 2023</t>
  </si>
  <si>
    <t xml:space="preserve">https://doi.org/10.3390/metabo13050648 </t>
  </si>
  <si>
    <t>Review proposing/defining SQUAD as a single-injection workflow combining targeted quantitation (using standards/IS) with untargeted discovery via HRAM MS data retro-mining; discusses workflow structures, nomenclature, QA/QC, opportunities and barriers.</t>
  </si>
  <si>
    <t>Not applicable (methods review)</t>
  </si>
  <si>
    <t>Not applicable (review; discusses biofluids, cells, tissues generally)</t>
  </si>
  <si>
    <t>Hybrid (targeted + untargeted in one injection; SQUAD)</t>
  </si>
  <si>
    <t>Conceptual workflow: targeted quantitation (MRM/SRM on QQQ or PRM on HRMS; calibration curves; isotopically labelled IS where feasible) plus untargeted acquisition (full-scan MS1 with DDA/DIA; HRAM Orbitrap/TOF) enabling retro-mining; suggests Tribrid Orbitrap for alternating quantitation/discovery; stresses QA/QC with pooled QC samples, blanks, system suitability.</t>
  </si>
  <si>
    <t>Not applicable (general metabolomics methodology; examples include xenobiotics/biomarkers but no single study analytes)</t>
  </si>
  <si>
    <t>Discusses experimental design, extraction/separation choices, ionization modes, scan speed/resolution trade-offs, and quantitation levels (absolute vs relative) as key methodological controls.</t>
  </si>
  <si>
    <t>Defines QA vs QC; recommends pooled QCs, system suitability standards and blanks, internal standards and/or reference materials, and monitoring drift/robustness.</t>
  </si>
  <si>
    <t>Describes absolute quantitation with authentic standards + isotopically labeled IS as highest accuracy; alternatives include standards-only calibration and one-point (semi/relative) quantitation.</t>
  </si>
  <si>
    <t>Discusses ability to detect physiological responses to mixtures and retro-mine for unexpected changes (e.g., low-dose cocktails), but not an empirical field synergy study.</t>
  </si>
  <si>
    <t>Barriers include limited availability/cost of authentic and labelled standards; need for high-quality HRAM data and robust software for retro-mining and pathway analysis; limited applicability on low-resolution instruments.</t>
  </si>
  <si>
    <t>Discusses MSI identification levels indirectly via standards; does not cite MSI explicitly in excerpt.</t>
  </si>
  <si>
    <t>Relies on published literature and databases (e.g., mzCloud, KEGG, NIST, HMDB, etc.) as described.</t>
  </si>
  <si>
    <t>The Application of Omics Data to the Development of AOPs, in A Systems Biology Approach to Advancing Adverse Outcome Pathways for Risk Assessment</t>
  </si>
  <si>
    <t>McBride et al. 2018</t>
  </si>
  <si>
    <t>https://doi.org/10.1007/978-3-319-66084-4_9</t>
  </si>
  <si>
    <t>Review chapter describing how genomics, transcriptomics, proteomics, and metabolomics can support development and refinement of Adverse Outcome Pathways (AOPs), including identification of molecular initiating events, key events, key event relationships, biomarkers, and quantitative AOPs; focuses on systems biology and regulatory relevance.</t>
  </si>
  <si>
    <t>Not species-specific (multi-species applicability discussed)</t>
  </si>
  <si>
    <t>Both (conceptual discussion of targeted and untargeted approaches)</t>
  </si>
  <si>
    <t>Descriptive discussion of common metabolomics platforms (e.g. LC-MS, GC-MS, NMR); no original metabolomics analyses performed</t>
  </si>
  <si>
    <t>Discusses experimental design considerations including dose–response, time-course, pathway coverage, data integration, and biological relevance</t>
  </si>
  <si>
    <t>Emphasises need for standardisation, reproducibility, QA/QC, and bioinformatic validation; no original QC reported</t>
  </si>
  <si>
    <t>Conceptual discussion only; highlights future potential for omics–AOP approaches to address complex and multiple-stressor scenarios</t>
  </si>
  <si>
    <t>Challenges include data complexity, interpretation uncertainty, lack of standardisation, difficulties in multi-omics integration, and slow regulatory acceptance</t>
  </si>
  <si>
    <t>No new datasets generated</t>
  </si>
  <si>
    <t>Not explicitly cited</t>
  </si>
  <si>
    <t>Yes – synthesises published toxicogenomics and systems biology studies</t>
  </si>
  <si>
    <t>Is substrate choice an overlooked variable in ecotoxicology experiments?</t>
  </si>
  <si>
    <t>Sinclair et al. 2023</t>
  </si>
  <si>
    <t>https://doi.org/10.1007/s10661-023-10935-1</t>
  </si>
  <si>
    <t>This study looked at the use of different materials (gauze, toilet paper, or natural leaves) as artificial substrates in ecotoxicology studies to see if the substrate used could alter an organism's metabolic profile and thus, affecting experimental outcomes and potentially leading to misleading toxicity assessments. The results show that substrate should be controlled as carefully as other factors such as temperature or food as they can affect the metabolome</t>
  </si>
  <si>
    <t>Austrochiltonia subtenuis</t>
  </si>
  <si>
    <t>Samples  were originally collected from a wild population in Deep Creek, Bulla Rd, Bulla, Victoria, Australia (S 37° 37.919157' E 144° 47.995837') at varying life-stages and then cultured in-house at RMIT University</t>
  </si>
  <si>
    <t>For the substrate experiments, five replicate beakers were used per control and each treatment; each beaker had 10 individuals. For the copper exposure there were Five replicates were used per treatment with 40 individuals in each.</t>
  </si>
  <si>
    <t>GC-MS (metabolomics)</t>
  </si>
  <si>
    <t>copper</t>
  </si>
  <si>
    <t xml:space="preserve">water and substrate were both tested for copper </t>
  </si>
  <si>
    <t>experiments only varied the copper concentration and/or the substrate used.</t>
  </si>
  <si>
    <t>Replication, A pooled biological quality control (PBQC) analysed along with the samples to assess repeatability, instrument drift and quality control.</t>
  </si>
  <si>
    <t>Metabolites were putatively annotated as level 2 compounds according to the chemical reporting standards in Sumner et al. (2007) (based upon spectral similarity with public/commercial spectral libraries) where possible, using the NIST library metabolite standards as part of an in-house database for identification. The remaining compounds were either identified to level 3 or 4. Level 3 IDs were based upon characteristic physicochemical properties of a chemical class of compounds, or by spectral similarity to known compounds of a chemical class. Level 4 IDs mean the compounds were unknown but although unidentified or unclassified these metabolites can still be differentiated and quantified based upon spectral data. Raw area retention times (RT) from each unidentified peak that significantly responded are listed in supplementary material.</t>
  </si>
  <si>
    <t>yes the study looked at both copper exposure and what type of substrate was used</t>
  </si>
  <si>
    <t>not all compounds were identified, lab based study so responce in field may differ</t>
  </si>
  <si>
    <t>Data available in supplementary material. Raw data/ additional data available upon request from the corresponding author.</t>
  </si>
  <si>
    <t>Is there any biological insight (or respite) for insects exposed to plastics? Measuring the impact on an insects central carbon metabolism when exposed to a plastic feed substrate.</t>
  </si>
  <si>
    <t>https://doi.org/10.1016/j.scitotenv.2022.154840</t>
  </si>
  <si>
    <t>Short communication; lab exposure of three insect larvae to different plastics as primary carbon source for 5 days; targeted central carbon metabolism (CCM) metabolomics to infer metabolic pathway responses and potential plastic biotransformation.</t>
  </si>
  <si>
    <r>
      <rPr>
        <i/>
        <sz val="11"/>
        <color theme="1"/>
        <rFont val="Aptos Narrow"/>
        <family val="2"/>
        <scheme val="minor"/>
      </rPr>
      <t>Hermetia illucens</t>
    </r>
    <r>
      <rPr>
        <sz val="11"/>
        <color theme="1"/>
        <rFont val="Aptos Narrow"/>
        <family val="2"/>
        <scheme val="minor"/>
      </rPr>
      <t xml:space="preserve"> (Black soldier fly larvae); </t>
    </r>
    <r>
      <rPr>
        <i/>
        <sz val="11"/>
        <color theme="1"/>
        <rFont val="Aptos Narrow"/>
        <family val="2"/>
        <scheme val="minor"/>
      </rPr>
      <t>Tenebrio molitor</t>
    </r>
    <r>
      <rPr>
        <sz val="11"/>
        <color theme="1"/>
        <rFont val="Aptos Narrow"/>
        <family val="2"/>
        <scheme val="minor"/>
      </rPr>
      <t xml:space="preserve"> (Mealworm larvae); </t>
    </r>
    <r>
      <rPr>
        <i/>
        <sz val="11"/>
        <color theme="1"/>
        <rFont val="Aptos Narrow"/>
        <family val="2"/>
        <scheme val="minor"/>
      </rPr>
      <t>Galleria mellonella</t>
    </r>
    <r>
      <rPr>
        <sz val="11"/>
        <color theme="1"/>
        <rFont val="Aptos Narrow"/>
        <family val="2"/>
        <scheme val="minor"/>
      </rPr>
      <t xml:space="preserve"> (Wax moth larvae)</t>
    </r>
  </si>
  <si>
    <t>Not applicable (laboratory study; insects reared in CSIRO insect lab, Dutton Park QLD)</t>
  </si>
  <si>
    <t>10 larvae per treatment jar; 14 jars per insect (control + 6 plastics, each with/without molasses supplement)</t>
  </si>
  <si>
    <t>Not applicable (lab experiment)</t>
  </si>
  <si>
    <t>Whole larvae biomass (freeze-dried) for metabolomics; frass/plastic remnants for plastic loss assessment</t>
  </si>
  <si>
    <t>Targeted metabolomics (CCM panel via dynamic/tMRM)</t>
  </si>
  <si>
    <t>Targeted LC–QqQ–MS (tMRM) for 171 CCM metabolites; Drosophila KEGG used for pathway mapping</t>
  </si>
  <si>
    <t>Plastic substrates: PET, PE (two forms incl. expanded foam), PS, PP, PLA; with/without molasses supplement</t>
  </si>
  <si>
    <t>None (organism exposure in jars)</t>
  </si>
  <si>
    <t>Plastic type; supplement (molasses); exposure duration ~5 days; larval age standardized; biomass normalization</t>
  </si>
  <si>
    <t>Internal standards (succinic acid 13C2; L-phenylalanine 13C); procedural blanks (n=6); pooled biological QC (n=6); log-transform and scaling; removal of features with &gt;50% missing</t>
  </si>
  <si>
    <t>Yes; significant metabolites defined by fold change ≥1.5 and p≤0.05; pathway impact/enrichment in MetaboAnalyst; internal standards used for normalization</t>
  </si>
  <si>
    <t>Two-factor design (plastic type × supplement). Not a field synergy/antagonism study; interpreted combined effects of plastic and supplement on metabolic pathways.</t>
  </si>
  <si>
    <t>Larval biomass variance; unreliable plastic mass-loss measurement (errors &gt;15% for some plastics); limited assessment of micro/nanoplastics in frass; need multi-omics and microbiome work; short exposure duration.</t>
  </si>
  <si>
    <t>Supplementary data via journal/DOI (noted in paper)</t>
  </si>
  <si>
    <t>Yes (mentions Metabolomics Standard Initiative minimum reporting standards for replicates)</t>
  </si>
  <si>
    <t>None reported</t>
  </si>
  <si>
    <t>Functional analysis of pristine estuarine marine sediments</t>
  </si>
  <si>
    <t>Shah et al. 2021</t>
  </si>
  <si>
    <t>https://doi.org/10.1016/j.scitotenv.2021.146526</t>
  </si>
  <si>
    <t>This study establishes microbial blueprints for pristine estuarine sediments using omics-based approaches. Researchers collected 50 surface sediment samples from four pristine estuaries in Western Cape York Peninsula, Australia, analysing them through 16S rRNA sequencing and metabolomics .</t>
  </si>
  <si>
    <t>A total of 16,066 phylotypes (97% OTUs) across all four estuaries were obtained.</t>
  </si>
  <si>
    <t>Provided in the supplementary information</t>
  </si>
  <si>
    <t>not specified in detail</t>
  </si>
  <si>
    <t>No</t>
  </si>
  <si>
    <t>Targeted and untargeted</t>
  </si>
  <si>
    <t>LC–QqQ-MS</t>
  </si>
  <si>
    <t>range of metals and pesticides</t>
  </si>
  <si>
    <t>Yes, sediment was tested</t>
  </si>
  <si>
    <t>Range of metals and pesticides were tested for bue the idea was to get baseline data from 'pristine' environments</t>
  </si>
  <si>
    <t>Biological blanks and pooled biological quality controls, replicate samples</t>
  </si>
  <si>
    <t xml:space="preserve">Microbial blueprints of essential carbon metabolism and amino acid biosynthesis were positively correlated with community metabolic function outputs.
An increase in the 125 KEGG genes related to metal homeostasis and metal resistance was observed, although none of the detected metabolites related to these specific genes were observed upon integration. There was a correlation between metal abundance and functional genes related to Fe and Zn metabolism.
</t>
  </si>
  <si>
    <t>No, idea was to get baseline data from 'pristine' environments</t>
  </si>
  <si>
    <t>Study did not look at planktonic bacterial populations or look at seasonal variene in populations</t>
  </si>
  <si>
    <t>Multi-omics eco-surveillance of bacterial community function in legacy contaminated estuary sediments.</t>
  </si>
  <si>
    <t>Hillyer et al. 2023</t>
  </si>
  <si>
    <t>https://doi.org/10.1016/j.envpol.2022.120857</t>
  </si>
  <si>
    <t>This study applies multi‑omics eco‑surveillance (genomics, metabolomics, and lipidomics) to reveal how legacy metal contamination reshapes bacterial community structure, metabolic function, and adaptive responses in estuarine sediments. By linking genetically inferred functions with realised metabolic phenotypes, the authors show that high metal exposure—especially mercury—is associated with altered carbohydrate, aromatic hydrocarbon, and sulphur metabolism, oxidative stress signatures, and biofilm‑related adaptations, demonstrating the power of multi‑omics for assessing contaminant toxicity and ecosystem function in complex environments.</t>
  </si>
  <si>
    <t>Sediment-associated bacterial communities (16S rRNA); community-level metabolites and lipids</t>
  </si>
  <si>
    <t>Derwent Estuary, Tasmania, Australia (site map provided; individual coordinates not stated in extracted text)</t>
  </si>
  <si>
    <t>Sediment cores: n=6 per site; top 1 cm sections; metabolomics aliquots (3 cores frozen for metabolites; 3 pooled for sequencing/chemistry)</t>
  </si>
  <si>
    <t>9</t>
  </si>
  <si>
    <t>Sediment (microbial community metabolites and lipids); DNA for bacterial surveys</t>
  </si>
  <si>
    <t>Metabolomics: combined targeted + untargeted; Lipidomics: untargeted; Genomics: 16S amplicon</t>
  </si>
  <si>
    <t>Modified QuEChERS extraction; LC–MS workflows (details in supplementary); internal standards L-phenylalanine 13C and succinic acid 13C2; ChemRICH, MetaboAnalyst, SIMCA; pathway analysis using Bacillus subtilis library</t>
  </si>
  <si>
    <t>Sediment metals/metalloids (Zn, Hg, As, Cd, Cu, Pb) and indications of hydrocarbons/sulphuric acid metabolites at highly contaminated sites</t>
  </si>
  <si>
    <t>Sediment; matched water quality metadata from monitoring program</t>
  </si>
  <si>
    <t>Estuary zone/site; particle size; organic content; environmental predictors (Hg, sand fractions, TOC, 16S copies) via BEST/BIOENV and DistLM/dbRDA; outlier site removed</t>
  </si>
  <si>
    <t>Biological blanks; pooled biological QC (PBQC); internal standards; log/UV scaling; CV-ANOVA validation for PLS-DA models; compositional filtering of 16S data</t>
  </si>
  <si>
    <t>Differential patterns via validated PLS-DA, ChemRICH enrichment, pathway analysis with FDR; internal standards used in extraction/normalisation</t>
  </si>
  <si>
    <t>Field setting with complex legacy contamination (metals + hydrocarbons/sulphur) assessed; synergy/antagonism not formally tested but co-occurrence discussed</t>
  </si>
  <si>
    <t>Outlier site removed; inferred function vs realised phenotype limitations; limited to single sampling campaign; reliance on databases for pathway mapping</t>
  </si>
  <si>
    <t>Genomic data at NCBI Bioproject PRJNA611638; other data on request</t>
  </si>
  <si>
    <t>Not stated in extracted text</t>
  </si>
  <si>
    <t>Derwent Estuary Program water quality monitoring data used for site selection/context</t>
  </si>
  <si>
    <t>A multi-omics based ecological analysis of coastal marine sediments from Gladstone, in Australia's Central Queensland, and Heron Island, a nearby fringing platform reef.</t>
  </si>
  <si>
    <t>Beale et al. 2017</t>
  </si>
  <si>
    <t>https://doi.org/10.1016/j.scitotenv.2017.07.184</t>
  </si>
  <si>
    <t>This study applies a multi‑omics approach (metagenomics, metabolomics, and chemical profiling) to assess how anthropogenic contamination in and around Gladstone Harbour influences sediment microbial communities and ecosystem health, compared with offshore reef systems. By integrating microbial community composition with metabolic and chemical signals, the work demonstrates that metals, nutrients, and emerging contaminants are linked to shifts in microbial metabolism, stress responses, and community resilience, highlighting multi‑omics as a powerful complement to traditional environmental monitoring.</t>
  </si>
  <si>
    <t>Sediment-associated microbial communities (bacteria; 16S rRNA sequencing)</t>
  </si>
  <si>
    <t>Not reported as explicit lat/long in captured text; sites shown on map (Fig. 1) and described by named locations.</t>
  </si>
  <si>
    <t>Metabolomics: sediments analysed in triplicate; metals extraction in triplicate; includes multiple core depth horizons (0,10,20,30 cm where available).</t>
  </si>
  <si>
    <t>9 sampling sites across ecosystems; cores sectioned by depth (up to 4 horizons).</t>
  </si>
  <si>
    <t xml:space="preserve">Sediment (no animal tissue). </t>
  </si>
  <si>
    <t>Untargeted GC–MS community metabolomics; metagenomics (16S); chemical analyses targeted for specific contaminants.</t>
  </si>
  <si>
    <t>Untargeted GC–MS metabolomics using methanol:water extraction, bead-beating, derivatisation (methoxyamine + BSTFA/TMCS); metabolites identified with NIST/Fiehn/Golm libraries + Kovats indices; MSI framework cited.</t>
  </si>
  <si>
    <t>Trace metals; ECCs (e.g., estrogens incl. 17α-ethynylestradiol) and sterols; PAHs (measured but largely below detection).</t>
  </si>
  <si>
    <t>Sediment plus surface water physico-chemical and discrete nutrients (used as contextual variables; surface water excluded in some multivariate merges).</t>
  </si>
  <si>
    <t>Controls/adjustments include TOC/particle size characterisation; organic pollutants normalized to 1% TOC; depth horizons; multivariate integration with SIMCA; rarefaction of sequence reads to equal depth per sample.</t>
  </si>
  <si>
    <t>Procedural blanks (metabolomics); internal standard adonitol RSD (~8.3%); DModX outlier screening; spiked recoveries reported for organic pollutant method; sequencing quality filtering and chimera removal; rarefaction.</t>
  </si>
  <si>
    <t>Significant metabolites via ANOVA with Benjamini–Hochberg adjustment; metabolite IDs via reference libraries and retention indices; internal standards used (adonitol; alkane series for RI).</t>
  </si>
  <si>
    <t>Multiple stressors discussed (metals, ECCs, geomorphology, potential thermal/photo stress); primarily a correlative field assessment rather than explicit synergism/antagonism testing.</t>
  </si>
  <si>
    <t xml:space="preserve">Notes some models weak predictive capability (e.g., depth analysis) due to sampling distribution/bias; need more work to confirm sources (e.g., offshore estrogen signals). </t>
  </si>
  <si>
    <t>Metagenomics raw reads deposited in NCBI SRA BioProject SRP105345</t>
  </si>
  <si>
    <t>Yes – cites Metabolomics Standards Initiative (Fiehn et al., 2007) for identification standards.</t>
  </si>
  <si>
    <t>Uses guideline frameworks (ANZG water/sediment guidelines); land use overlay shown on map; otherwise no major third-party dataset in captured text.</t>
  </si>
  <si>
    <t>Seasonal metabolic analysis of marine sediments collected from Moreton Bay in South East Queensland, Australia, using a multi-omics-based approach</t>
  </si>
  <si>
    <t xml:space="preserve"> Beale et al. 2018</t>
  </si>
  <si>
    <t>https://doi.org/10.1016/j.scitotenv.2018.03.106</t>
  </si>
  <si>
    <t>Wet vs dry season field sampling of Moreton Bay sediments; integrates 16S metagenomics and untargeted GC–MS community metabolomics with physicochemical data and third-party monitoring to separate seasonal drivers from pollutant stress.</t>
  </si>
  <si>
    <t>Sediment microbial communities (bacteria; 16S rRNA) and community metabolite profiles</t>
  </si>
  <si>
    <t>Moreton Bay, SE Queensland, Australia; site coordinates not provided in extracted text (site map with numbered sites)</t>
  </si>
  <si>
    <t>Sediment metabolomics in triplicate; metals in triplicate; wet season samples missing for sites 8–9; multiple sites pooled for seasonal comparisons</t>
  </si>
  <si>
    <t>Sediment</t>
  </si>
  <si>
    <t>Metabolomics: untargeted GC–MS; pollutants screened by untargeted LC–MS using PCDL; Genomics: 16S amplicon</t>
  </si>
  <si>
    <t>Untargeted GC–MS metabolomics with adonitol internal standard; MetaboAnalyst for pathway analysis; METAGENassist for metagenomics feature tests; SIMCA for multivariate; LC–MS screening with PCDL and internal standards</t>
  </si>
  <si>
    <t>Trace metals and organic pollutants screened; all below guideline trigger/effect thresholds; emphasis that nutrients/organic matter/light are primary stressors</t>
  </si>
  <si>
    <t>Water (physico-chem and nutrients) and sediment (TOC, grain size, metals, metagenomics, metabolomics)</t>
  </si>
  <si>
    <t>Season (wet/dry); habitat type; auxiliary monitoring data to control non-rainfall stressors; TOC normalization; sequence rarefaction</t>
  </si>
  <si>
    <t>Procedural blanks (n=7); internal standard RSD; DModX outlier screening; sequencing QC and chimera removal; rarefaction; spiked recoveries for LC–MS standards</t>
  </si>
  <si>
    <t>Yes; volcano plots with BH-adjusted p-values; pathway topology analysis; internal standards used; library/RI identification</t>
  </si>
  <si>
    <t>Multiple interacting drivers (seasonality, nutrients, light, minor pollutants) assessed; synergy/antagonism not explicitly quantified</t>
  </si>
  <si>
    <t>Single sampling event per season; wet season not collected for 2 sites; some site clustering unclear without supervision</t>
  </si>
  <si>
    <t>16S data deposited to NCBI SRA BioProject SRP105345</t>
  </si>
  <si>
    <t>Yes (MSI referenced for metabolomics identification/standards)</t>
  </si>
  <si>
    <t>Healthy Land and Water (EHMP) monitoring data used as auxiliary dataset</t>
  </si>
  <si>
    <t>Multi-omics eco-surveillance of complex legacy contamination with a locally adapted estuarine invertebrate.</t>
  </si>
  <si>
    <t>https://doi.org/10.1016/j.envpol.2022.120993</t>
  </si>
  <si>
    <t>This study applies multi‑omics eco‑surveillance (metabolomics, lipidomics, and proteomics) to a locally adapted estuarine invertebrate (sipunculid/peanut worm) to resolve mechanisms of toxicity, bioavailability, and adaptation under complex legacy contamination by metals and PAHs. It reveals that functional phenotypes varied non‑linearly with exposure, with the strongest oxidative stress, sulphur and aromatic amino‑acid metabolism, lipid remodeling, and PAH‑associated responses occurring in smaller individuals at an intermediate‑exposure site, rather than at the most contaminated site, highlighting the importance of life stage, energetic burden, and mixed‑contaminant interactions when interpreting field‑based adverse outcomes.</t>
  </si>
  <si>
    <r>
      <t>Sipunculid peanut worms (</t>
    </r>
    <r>
      <rPr>
        <i/>
        <sz val="11"/>
        <color theme="1"/>
        <rFont val="Aptos Narrow"/>
        <family val="2"/>
        <scheme val="minor"/>
      </rPr>
      <t>Sipuncula; Annelida</t>
    </r>
    <r>
      <rPr>
        <sz val="11"/>
        <color theme="1"/>
        <rFont val="Aptos Narrow"/>
        <family val="2"/>
        <scheme val="minor"/>
      </rPr>
      <t>)</t>
    </r>
  </si>
  <si>
    <t>Derwent Estuary, Hobart, Tasmania, Australia; general coordinate 42.8000, 147.3000; site-specific GPS not provided in extracted text</t>
  </si>
  <si>
    <t>Sipunculids: NTB5 n=5, NTB13 n=5 in metabolomics/lipidomics; sediment cores n=3 pooled per site for sediment quality; multiple grabs per site (≥5) for organisms</t>
  </si>
  <si>
    <t>9 sampled; sipunculids present at 5</t>
  </si>
  <si>
    <t>Whole organism tissue for multi-omics; sediment for quality</t>
  </si>
  <si>
    <t>Untargeted metabolomics/lipidomics/proteomics (as multi-omics eco-surveillance; tissue metals not measured here)</t>
  </si>
  <si>
    <t>MetaboAnalyst v5 + SIMCA v17; ChemRICH enrichment; pathway analysis with KEGG matches using C. elegans library; PRIMER/PERMANOVA with BEST and DistLM/dbRDA</t>
  </si>
  <si>
    <t>Sediment metals (Zn, Hg, Cd, Pb, Cu, As) and PAHs (naphthalene highlighted)</t>
  </si>
  <si>
    <t>Sediment; water quality context from monitoring</t>
  </si>
  <si>
    <t>Exposure ranking by site; environmental predictors (Cu, Hg, clay/silt, DO); size/weight differences considered as potential confounder</t>
  </si>
  <si>
    <t>Zero treatment (1/5 min); scaling/transform; outlier removal; model validation with CV-ANOVA; proteomics volcano thresholds</t>
  </si>
  <si>
    <t>Significance via CV-ANOVA validated multivariate models, ChemRICH, pathway analysis with FDR; protein significance thresholds (P&lt;0.05 and |log2FC|); standards for MS not detailed in extracted text</t>
  </si>
  <si>
    <t>Complex field co-exposure (metals + PAHs) discussed; synergy/antagonism not explicitly tested but combined oxidative stress responses interpreted</t>
  </si>
  <si>
    <t>Limited replication and opportunistic sampling; no spare biomass for tissue metals; size/age/sex confounding cannot be resolved</t>
  </si>
  <si>
    <t>Data available on request</t>
  </si>
  <si>
    <t>Derwent Estuary Program monitoring data used for site selection/context</t>
  </si>
  <si>
    <t xml:space="preserve">Omics-based ecosurveillance for the assessment of ecosystem function, health, and resilience. </t>
  </si>
  <si>
    <t>https://doi.org/10.1042/ETLS20210261</t>
  </si>
  <si>
    <t>This review argues that traditional, target‑based environmental monitoring is inadequate for capturing the complexity of environmental stressors and their biological effects, particularly under chronic and mixed contaminant exposure. It introduces omics‑based ecosurveillance as a systems‑level approach that integrates untargeted chemical analysis with molecular indicators of organism and ecosystem health, enabling detection of subtle biochemical changes missed by conventional monitoring, and demonstrates its value across diverse environments as a framework to improve environmental management and policy.</t>
  </si>
  <si>
    <t xml:space="preserve">Bioaccumulation/bioconcentration of pharmaceutical active compounds in aquatic organisms: Assessment and factors database. </t>
  </si>
  <si>
    <t>Gómez-Regalado et al. 2023</t>
  </si>
  <si>
    <t>https://doi.org/10.1016/j.scitotenv.2022.160638</t>
  </si>
  <si>
    <t>his review synthesizes global evidence on the bioaccumulation and bioconcentration of pharmaceutical active compounds (PhACs) in aquatic organisms, showing that uptake is highly species‑, organ‑, and compound‑specific and strongly influenced by environmental and experimental factors such as temperature, pH, and exposure route. It demonstrates that field‑derived bioaccumulation factors (BAFs) are typically higher and more environmentally relevant than laboratory BCFs, highlighting the need for standardized methods, greater focus on metabolites and mixtures, and expanded data for under‑studied compounds and taxa.</t>
  </si>
  <si>
    <t>Partitioning of PFAS to serum, tissues, eggs, and hatchlings of an Australian freshwater turtle.</t>
  </si>
  <si>
    <t>Vardy et al. 2024</t>
  </si>
  <si>
    <t>https://doi.org/10.1016/j.jhazmat.2024.133885</t>
  </si>
  <si>
    <t>Field biomonitoring study assessing PFAS in water and in Emydura macquarii macquarii turtles across impact/control/reference sites; quantifies serum PFAS in males and females, tissue partitioning in females, and maternal transfer into eggs and hatchlings; calculates tissue-to-blood ratios and bioaccumulation factors.</t>
  </si>
  <si>
    <r>
      <t xml:space="preserve">Freshwater turtle </t>
    </r>
    <r>
      <rPr>
        <i/>
        <sz val="11"/>
        <color theme="1"/>
        <rFont val="Aptos Narrow"/>
        <family val="2"/>
        <scheme val="minor"/>
      </rPr>
      <t>Emydura macquarii macquarii</t>
    </r>
    <r>
      <rPr>
        <sz val="11"/>
        <color theme="1"/>
        <rFont val="Aptos Narrow"/>
        <family val="2"/>
        <scheme val="minor"/>
      </rPr>
      <t xml:space="preserve"> (males and females; eggs and hatchlings)</t>
    </r>
  </si>
  <si>
    <t>Sites not explicitly provided; impact site in coal-mined/industrial area; control ~4.5 km away hydrologically separated; reference ~95 km away agricultural area same catchment/elevation.</t>
  </si>
  <si>
    <t>Water: impact site triplicate at Aug 2018 and May 2021 (+ single Sep 2021); control triplicate May 2021 (+ single Sep 2021); reference single Sep 2021. Serum: female impact n=4 (July) + n=5 (Sep); male impact n=5 (Dec); control females n=1 (June) and n=3 (Sep); control males n=3 (Dec); reference males n=5, females n=5 (Dec/Sept as described). Tissue (female Sep): n=5 for heart/kidney/ovary/liver/muscle/fat; eggs/hatchlings: 6 composites of 4 yolks and n=6 hatchlings.</t>
  </si>
  <si>
    <t>3</t>
  </si>
  <si>
    <t>Surface water; serum (male/female); female tissues (heart, kidney, ovary, liver, muscle, fat); feces; yolk/albumin/shell; hatchlings</t>
  </si>
  <si>
    <t>Targeted PFAS only (serum 43 PFAS; water Σ28/Σ30; tissues/eggs/hatchlings open-scope PFAS method)</t>
  </si>
  <si>
    <t>No metabolomics; analytical chemistry focus on PFAS partitioning, TBR and BAF calculations; statistical tests include MANOVA, t-test, Mann-Whitney.</t>
  </si>
  <si>
    <t>PFAS classes in water and biota: PFSAs, PFCAs, FASAs, FTSs; PFOS dominant in turtles (~90% of total); PFHxA dominant in water but not in tissues/serum; includes 8Cl-PFOS in serum; reports FBSA/FHxSA/FOSA in serum.</t>
  </si>
  <si>
    <t>Water only (PFAS); no sediment/soil analyses reported in main methods.</t>
  </si>
  <si>
    <t>Site (impact/control/reference); sex; reproductive status (oviducal eggs vs none); tissue type; blood content adjustment for tissues; chain length classifications; uses average May+Sep 2021 water for BAF calculation.</t>
  </si>
  <si>
    <t>Water PFAS by two NATA-accredited labs (ALS primary, Eurofins secondary) with interlaboratory QC; field blanks, blind duplicates; serum PFAS by QAEHS using isotope dilution and LOQs from 7 replicates; tissues/eggs/hatchlings PFAS by QLD Health FSS (NATA) with LOR from 10 spikes; blood-adjustment using literature blood fractions.</t>
  </si>
  <si>
    <t>Yes: isotope dilution quantification; statistical significance via MANOVA/t-tests/Mann-Whitney; nondetect handling uses half LOR for averages.</t>
  </si>
  <si>
    <t>Primarily PFAS mixtures in field; notes limitations of water-only monitoring and presence of PFAS not detected in water but in turtles, implying mixture complexity.</t>
  </si>
  <si>
    <t>Small sample sizes; whole-body PFAS estimates underestimates (not all tissues sampled); BAF uncertainty due to exposure history and low water detection; blood-content confounding addressed via adjustment; some analytes not in water suite (e.g., FBSA/FHxSA/8Cl-PFOS).</t>
  </si>
  <si>
    <t>Data will be made available on request.</t>
  </si>
  <si>
    <t>Not applicable (not metabolomics); uses EPA MDL procedure for LOR/LOQ.</t>
  </si>
  <si>
    <t>Blood content fractions from Stecyk et al. for blood adjustment; serum:water ratio from literature; two external labs for water PFAS; QLD Health FSS for tissue PFAS.</t>
  </si>
  <si>
    <t xml:space="preserve">Bioaccumulation and bioelimination of per-and polyfluoroalkyl substances in aquatic organisms: a review. </t>
  </si>
  <si>
    <t>Yu et al. 2025</t>
  </si>
  <si>
    <t>https://doi.org/10.1016/j.jwpe.2025.108065</t>
  </si>
  <si>
    <t>This review synthesizes global evidence showing that PFAS bioaccumulation in aquatic organisms is strongly governed by chemical structure, with longer‑chain compounds, sulfonic acid head groups, and ether linkages generally exhibiting higher bioconcentration and longer biological half‑lives in tissues such as liver, brain, and gonads. It further demonstrates that bioelimination and biotransformation are compound‑ and species‑specific, driven by chain length, functional groups, and enzymatic pathways, underscoring major data gaps for emerging PFAS and the need to integrate bioaccumulation, half‑life, and transformation processes into ecological risk assessment frameworks.</t>
  </si>
  <si>
    <t xml:space="preserve">Co-exposure of mercury and microplastics in aquatic food webs: A review of sources, bioaccumulation, and ecotoxicological risks. </t>
  </si>
  <si>
    <t>Wang et al. 2026</t>
  </si>
  <si>
    <t>https://doi.org/10.1016/j.marpolbul.2025.118882</t>
  </si>
  <si>
    <t>This review synthesises evidence from 92 studies showing that microplastics can act as vectors for mercury, enhancing its bioavailability, bioaccumulation, and toxicity across aquatic food webs, particularly through synergistic rather than additive effects. Co‑exposure is associated with higher mercury burdens in fish, oxidative stress, neurodevelopmental and reproductive impacts, and elevated human health risk from seafood consumption, highlighting the need for integrated monitoring and regulation beyond single‑contaminant frameworks.</t>
  </si>
  <si>
    <r>
      <t>Forever chemicals don't make hero mutant ninja turtles: Elevated PFAS levels linked to unusual scute development in newly emerged freshwater turtle hatchlings (</t>
    </r>
    <r>
      <rPr>
        <i/>
        <sz val="11"/>
        <color rgb="FF000000"/>
        <rFont val="Aptos Narrow"/>
        <family val="2"/>
        <scheme val="minor"/>
      </rPr>
      <t>Emydura macquarii macquarii</t>
    </r>
    <r>
      <rPr>
        <sz val="11"/>
        <color rgb="FF000000"/>
        <rFont val="Aptos Narrow"/>
        <family val="2"/>
        <scheme val="minor"/>
      </rPr>
      <t>) and a reduction in turtle populations</t>
    </r>
  </si>
  <si>
    <t>Beale et al. 2024</t>
  </si>
  <si>
    <t>https://doi.org/10.1016/j.scitotenv.2024.176313</t>
  </si>
  <si>
    <r>
      <t>This study investigates how PFAS (per- and polyfluoroalkyl substances) contamination affects Australian freshwater turtles (</t>
    </r>
    <r>
      <rPr>
        <i/>
        <sz val="11"/>
        <color rgb="FF1F1F1F"/>
        <rFont val="Aptos Narrow"/>
        <family val="2"/>
        <scheme val="minor"/>
      </rPr>
      <t>Emydura macquarii macquarii</t>
    </r>
    <r>
      <rPr>
        <sz val="11"/>
        <color rgb="FF1F1F1F"/>
        <rFont val="Aptos Narrow"/>
        <family val="2"/>
        <scheme val="minor"/>
      </rPr>
      <t xml:space="preserve">) across three sites with varying PFAS concentrations
The PFAS-impacted site showed a dramatic lack of juvenile turtles (1.8% vs 17% at reference site), indicating reduced recruitment and potential population decline </t>
    </r>
  </si>
  <si>
    <r>
      <t xml:space="preserve">Freshwater turtle, </t>
    </r>
    <r>
      <rPr>
        <i/>
        <sz val="11"/>
        <color rgb="FF000000"/>
        <rFont val="Aptos Narrow"/>
        <family val="2"/>
        <scheme val="minor"/>
      </rPr>
      <t>Emydura macquarii macquarii</t>
    </r>
  </si>
  <si>
    <t>No, site is part of an investigation so could not be disclosed</t>
  </si>
  <si>
    <t>13 turtles used for part 1 (assessment of adult turtles) and 15 used for part 2 (assessment of eggs)</t>
  </si>
  <si>
    <t>Muscle, heart, kidney, overy, liver, brain and eggs</t>
  </si>
  <si>
    <t>range of metals and PFAS</t>
  </si>
  <si>
    <t>Paper focussed on PFAS concentrations</t>
  </si>
  <si>
    <t>Blanks, pooled QC samples and amino acid and organic acid standard mixtures were prepared as samples and run at the beginning and after every 10 samples within the analytical sequence.</t>
  </si>
  <si>
    <t>PFAS-exposed turtles exhibited significant metabolic disruptions affecting amino acid and lipid metabolism, energy production, and oxidative stress responses. Protein biomarkers indicated early disease progression despite no visible abnormalities 
Gravid females from contaminated sites had altered egg composition, particularly magnesium-to-calcium ratios, potentially affecting eggshell strength
Higher rates of abnormalities (41-51% vs 9% at reference) were observed at PFAS sites, including abnormal scale shapes and counts 
The study demonstrates a field-based pathway from elevated PFAS levels to biochemical perturbations and ultimately population effects</t>
  </si>
  <si>
    <t>None directly, authors do note that omics is a new technique that has not been used to inform regulatory monitoring and decision-making before. Also, the emerged hatchlings were significantly larger in terms of length at the PFAS impacted site compared to the reference site (mean difference 0.13 ± 0.03 cm; p-value ≤0.001) and control site (mean difference 0.40 ± 0.02 cm; p-value ≤0.001) hatchlings the control site hatchlings were also significantly shorter in length compared to the reference site hatchlings (mean difference −0.27 ± 0.02 cm; p-value ≤0.001). In terms of hatchling weight the impacted hatchlings were not significantly different to the hatchlings at the reference site (mean difference 0.09 ± 0.01 g; p-value = 0.7702). However the control hatchlings were significantly lighter in weight compared to the impacted site hatchlings (mean difference −1.34 ± 0.09 g; p-value ≤0.001) and the reference site hatchlings (mean difference −1.25 ± 0.09 g; p-value ≤0.001). These differences may be within the normal ranges of E. macquarii macquarii turtle hatchlings and the type of egg investment strategy employed. More samples from a larger population of gravid females and site characteristic are needed to assess if this phenomenon is tied to PFAS exposure or part of the natural variation for this species.</t>
  </si>
  <si>
    <r>
      <t>Metabolic disruptions and impaired reproductive fitness in wild-caught freshwater turtles (</t>
    </r>
    <r>
      <rPr>
        <i/>
        <sz val="11"/>
        <color theme="1"/>
        <rFont val="Aptos Narrow"/>
        <family val="2"/>
        <scheme val="minor"/>
      </rPr>
      <t>Emydura macquarii macquarii</t>
    </r>
    <r>
      <rPr>
        <sz val="11"/>
        <color theme="1"/>
        <rFont val="Aptos Narrow"/>
        <family val="2"/>
        <scheme val="minor"/>
      </rPr>
      <t xml:space="preserve">) exposed to elevated per- and polyfluoroalkyl substances (PFAS). </t>
    </r>
  </si>
  <si>
    <t>https://doi.org/10.1016/j.scitotenv.2024.171743</t>
  </si>
  <si>
    <t>Field biomonitoring and omics-based ecosurveillance of freshwater turtles from PFAS-impacted, control, and reference sites in Queensland; integrates serum PFAS, clinical biochemistry, hormones, and multi-omics (metabolomics, lipidomics, proteomics) to assess metabolic disruption and reproductive fitness impacts.</t>
  </si>
  <si>
    <r>
      <t>Eastern short-necked turtle (</t>
    </r>
    <r>
      <rPr>
        <i/>
        <sz val="11"/>
        <color rgb="FF000000"/>
        <rFont val="Aptos Narrow"/>
        <family val="2"/>
        <scheme val="minor"/>
      </rPr>
      <t>Emydura macquarii macquari</t>
    </r>
    <r>
      <rPr>
        <sz val="11"/>
        <color rgb="FF000000"/>
        <rFont val="Aptos Narrow"/>
        <family val="2"/>
        <scheme val="minor"/>
      </rPr>
      <t>i) as primary model (other species present)</t>
    </r>
  </si>
  <si>
    <t>Impacted site location not disclosed; control site 4.9 km from impacted (hydrologically disconnected); reference site 94 km from impacted; all within same climatic zone in Queensland</t>
  </si>
  <si>
    <t>Target 5F+5M per site; achieved: Impacted (5F,5M), Reference (5F,5M), Control (3F,3M). Two sampling events in 2021 (Sept females; Nov males).</t>
  </si>
  <si>
    <t>Blood-derived matrices: serum (PFAS, hormones, metabolomics/lipidomics/proteomics), plasma/whole blood for clinical biochemistry; plus water and sediment sampled for PFAS and non-targeted screening</t>
  </si>
  <si>
    <t>PFAS targeted (47 PFAS). Metabolomics: targeted CCM (dMRM) + untargeted polar metabolomics. Lipidomics: untargeted. Proteomics: SWATH-MS (DIA). Additional non-targeted contaminant screening (LC–HRMS/GC–MS).</t>
  </si>
  <si>
    <t>One-pot extraction from 100 µL serum with Captiva EMR; internal standards 13C-phenylalanine and 13C2-succinic acid. Targeted CCM via Agilent 6470 LC–QqQ dMRM. Untargeted polar metabolites and lipids via Agilent 6546 LC–QToF with curated PCDLs (AutoMS/MS on pooled PBQC), METLIN PCDLs and in-house PCDLs (score threshold 0.8). Proteomics via Sciex 6600 QTOF SWATH-MS; DIA-NN processing; proteins annotated using draft Emydura genome + UniProt Testudines.</t>
  </si>
  <si>
    <t>Serum PFAS (47 PFAS; PFOS dominant). Surface water PFAS at sites. Non-targeted screening of water/sediment also identified herbicides/pesticides and low-level PAHs/PCBs (appendix).</t>
  </si>
  <si>
    <t>Water and sediment at impacted/control sites for non-targeted screening; surface water PFAS metrics; sediments screened for PCBs/PAHs/TOC.</t>
  </si>
  <si>
    <t>Site classification (impacted/control/reference). Sex analysed separately due to different sampling times; GLMMs for PFAS vs physiology/biochemistry/hormones with site/sex random effects; multivariate SIMCA + MetaboAnalyst; missing-value filtering (&gt;50% removed) and imputation (1/5 min).</t>
  </si>
  <si>
    <t>PFAS quantification by isotope dilution; QC samples incl. SRM NIST 1957, pooled serum, duplicates, procedural blanks; method detection limits and recoveries reported. Hormone analysis uses heavy-labelled hydrocortisone-d4 ISTD (RSD 2.9%). Omics internal standards RSDs reported; pooled PBQC for AutoMS/MS; proteomics FDR 1%.</t>
  </si>
  <si>
    <t>Yes: Omics significance by fold-change ≥2 and BH-adjusted p≤0.05; pathway enrichment via MetaboAnalyst + Paintomics; PFAS and hormones use internal standards; PFAS recoveries and FDR controls; proteomics uses FDR and statistical tests.</t>
  </si>
  <si>
    <t>Yes, addresses chronic PFAS mixtures and discusses cumulative multiple sublethal stressors; non-targeted screening suggests few other chemicals of concern at PFAS sites; highlights guideline limitations for mixtures and higher trophic consumers.</t>
  </si>
  <si>
    <t>Impacted site cannot be disclosed; small sample sizes (especially control); male/female sampled at different times (potential seasonal bias); need more sites/time points and more animals; non-model functional annotation limits systems interpretation; environmental ‘noise’ in field omics.</t>
  </si>
  <si>
    <t>Data available on request; turtle draft genome available (BioProject PRJNA879275; accession JAOCMD000000000) and referenced.</t>
  </si>
  <si>
    <t>Yes (MSI replicates guidance cited; also mentions environmental metabolomics reporting context requirements)</t>
  </si>
  <si>
    <t>Clinical biochemistry by IDEXX Pathology; non-target screening by Queensland Health Forensic and Scientific Services (QHFSS); site selection definitions from QLD Govt manuals; impacted site water PFAS history referenced from reports/submissions.</t>
  </si>
  <si>
    <r>
      <t>Bioaccumulation and metabolic impact of environmental PFAS residue on wild-caught urban wetland tiger snakes (</t>
    </r>
    <r>
      <rPr>
        <i/>
        <sz val="11"/>
        <color rgb="FF000000"/>
        <rFont val="Aptos Narrow"/>
        <family val="2"/>
        <scheme val="minor"/>
      </rPr>
      <t>Notechis scutatus</t>
    </r>
    <r>
      <rPr>
        <sz val="11"/>
        <color rgb="FF000000"/>
        <rFont val="Aptos Narrow"/>
        <family val="2"/>
        <scheme val="minor"/>
      </rPr>
      <t xml:space="preserve">). </t>
    </r>
  </si>
  <si>
    <t>Lettoof et al. 2023</t>
  </si>
  <si>
    <t>https://doi.org/10.1016/j.scitotenv.2023.165260</t>
  </si>
  <si>
    <t>Field ecosurveillance study linking PFAS exposure (water) and bioaccumulation (liver) to whole-organism health and multi-omics responses (metabolomics + lipidomics) in a wetland top predator (tiger snake) across an urban contamination gradient (4 Perth wetlands).</t>
  </si>
  <si>
    <r>
      <t>Western tiger snake (</t>
    </r>
    <r>
      <rPr>
        <i/>
        <sz val="11"/>
        <color theme="1"/>
        <rFont val="Aptos Narrow"/>
        <family val="2"/>
        <scheme val="minor"/>
      </rPr>
      <t>Notechis scutatus occidentalis / Notechis scutatu</t>
    </r>
    <r>
      <rPr>
        <sz val="11"/>
        <color theme="1"/>
        <rFont val="Aptos Narrow"/>
        <family val="2"/>
        <scheme val="minor"/>
      </rPr>
      <t>s)</t>
    </r>
  </si>
  <si>
    <t>Herdsman Lake (31°55′12″S, 115°48′19″E); Bibra Lake (32°05′32″S, 115°49′27″E); Lake Joondalup (31°45′34″S, 115°47′33″E); Loch McNess/Yanchep NP (31°32′44″S, 115°40′50″E)</t>
  </si>
  <si>
    <t>Snakes: 35 total (18 male, 17 female) from 4 wetlands; target 5M+5F per site except Yanchep (3M+2F). Water: 2 opposite sides per lake (Bibra 1 side), with field blanks at 3 locations and field replicates at 3 locations.</t>
  </si>
  <si>
    <t>4 wetlands</t>
  </si>
  <si>
    <t>Liver (PFAS + fat content); muscle, adipose (fat pad), gonads (omics); surface water for PFAS</t>
  </si>
  <si>
    <t>PFAS: targeted quantification; Metabolomics: targeted (CCM) + untargeted polar metabolomics; Lipidomics: untargeted</t>
  </si>
  <si>
    <t>Targeted CCM via Agilent 6470 LC–QqQ–MS (Agilent dMRM database; ion-pair RP with TBA). Untargeted polar metabolites via Agilent 6546 LC–QToF (ESI +/-) with curated PCDL (AutoMS/MS on PBQC) and METLIN + in-house PCDL. Lipids via Agilent 6546 LC–QToF with Poroshell HPH-C18, METLIN Lipids PCDL + in-house PCDL.</t>
  </si>
  <si>
    <t>PFAS in water (30 PFAS by USEPA Method 537) and liver (28 PFAS by UHPLC/HR-MS; PFOS dominant). Also discusses co-occurring legacy metals/metalloids at wetlands (from prior work).</t>
  </si>
  <si>
    <t>Surface water PFAS analysed (lake water).</t>
  </si>
  <si>
    <t>Site; sex; body size (SVL) and body condition (scaled mass index); statistical models with site as random effect; omics regression/enrichment against liver PFAS; pathway analysis using Gallus gallus library.</t>
  </si>
  <si>
    <t>Field blanks + field replicates for water PFAS; isotope dilution quantification; PFOS/PFHxS branched standards for isomers; omics internal standards (13C-phenylalanine, 13C2-succinic acid; d5-TG lipid mix); pooled QC (PBQC) and blank samples; amino/organic acid standard mix QC; reference mass ions and AutoMS/MS on PBQC; data normalization, log-transform and autoscaling; FDR threshold used.</t>
  </si>
  <si>
    <t>Yes: GLMMs for PFAS–health relationships; multivariate SIMCA + MetaboAnalyst regression/enrichment with FDR≤0.05; internal standards and external standard mix used; pathway impact via MetaboAnalyst.</t>
  </si>
  <si>
    <t>Yes, field co-exposure context: PFAS in urban wetlands plus other legacy contaminants (metals/metalloids) discussed; suggests possible synergistic impacts (e.g., selenocompound metabolism perturbation, and PFAS may magnify metal effects), but not formally tested as interaction experiment.</t>
  </si>
  <si>
    <t>High individual physiological variability and site-specific stressors create ‘noise’; small sample size reduces statistical power after FDR; recommends sampling more individuals and measuring metals to tease antagonistic effects; limited reptile pathway annotation in metabolomics software.</t>
  </si>
  <si>
    <t>Data available on request; supplementary tables for QA/QC and results.</t>
  </si>
  <si>
    <t>Not explicitly stated in extracted sections</t>
  </si>
  <si>
    <t>PFAS water analysis by Eurofins (USEPA 537) and liver PFAS by Symbio (in-house method); uses prior contaminant datasets for wetlands; satellite imagery from Google Earth Pro.</t>
  </si>
  <si>
    <t>It's not all about PFAS: Metal(loid)s are associated with physiological and metabolic changes in a native frog from conservation wetlands.</t>
  </si>
  <si>
    <t xml:space="preserve"> Lettoof et al. 2025</t>
  </si>
  <si>
    <t>https://doi.org/10.1016/j.envpol.2025.127097</t>
  </si>
  <si>
    <t>Field study across 11 Perth wetlands with PFAS gradient; quantified liver PFAS and metals and linked to whole-organism metrics and metabolomics across liver, muscle, fat, gonads/eggs; identifies stronger associations for Zn, Se, Cu than PFAS and derives metabolic points of departure (mPOD) from BMCs.</t>
  </si>
  <si>
    <r>
      <t>Motorbike frog</t>
    </r>
    <r>
      <rPr>
        <i/>
        <sz val="11"/>
        <color theme="1"/>
        <rFont val="Aptos Narrow"/>
        <family val="2"/>
        <scheme val="minor"/>
      </rPr>
      <t xml:space="preserve"> Ranoidea moorei </t>
    </r>
    <r>
      <rPr>
        <sz val="11"/>
        <color theme="1"/>
        <rFont val="Aptos Narrow"/>
        <family val="2"/>
        <scheme val="minor"/>
      </rPr>
      <t>(syn. Litoria moorei)</t>
    </r>
  </si>
  <si>
    <t>11 wetlands around Perth, Western Australia (no explicit coordinates in extracted text).</t>
  </si>
  <si>
    <t>97 frogs (54F, 43M) across 11 wetlands; ~4 per sex per site (min 3). Environmental PFAS snapshot: 3 surface water + 5 soil samples per wetland. Metals in liver for all frogs minus one male.</t>
  </si>
  <si>
    <t>11</t>
  </si>
  <si>
    <t>Liver (PFAS + metals + metabolomics subsample); thigh muscle, fat pad, gonads/eggs for metabolomics.</t>
  </si>
  <si>
    <t>PFAS: targeted; metals/metalloids: targeted; metabolomics/lipidomics: untargeted QToF (feature ID in MetaboScape).</t>
  </si>
  <si>
    <t>Untargeted metabolomics/lipidomics QToF with MetaboScape 2024 identification; MetaboAnalyst 6.0 for filtering/normalization and pathway impact regressions; GLMMs and GAMMs (site random effect); DRomics for benchmark concentration modelling; mPOD derived from first peak of BMC distributions.</t>
  </si>
  <si>
    <t>Frog liver PFAS: 61 accepted (22 above RL; linear PFOS most abundant). Metals/metalloids: targeted set incl Zn, Se, Cu. Environmental PFAS: water (47 accepted) and soil (75 accepted).</t>
  </si>
  <si>
    <t>Surface water and soil PFAS quantified (snapshot).</t>
  </si>
  <si>
    <t>Site random effects; sex; GAMM selection to link contaminants to health metrics; GLMMs linking tissue features to liver contaminants; BMC/mPOD for metabolome responses.</t>
  </si>
  <si>
    <t>Handling of below-RL values (half limit). Emphasizes MSI environmental context reporting and cautions against post hoc correlations with limited environmental samples. Unannotated features retained for mPOD.</t>
  </si>
  <si>
    <t>Significance via GLMMs with FDR&lt;0.1; DRomics dose-response/BMC; pathway impacts via regressions. Structural confirmation for some features not done (noted limitation).</t>
  </si>
  <si>
    <t>Yes: PFAS plus metals assessed; whole-organism metrics mainly associated with Zn/Se/Cu not PFAS; explores mPOD for metals.</t>
  </si>
  <si>
    <t>No environmental metals measured (budget); limited environmental PFAS sample size; many features unannotated; structural confirmation by spiking out of scope; folliculogenesis/hormonal state may confound females; BMC/mPOD sensitive to exposure range; oxidative stress biomarkers not measured.</t>
  </si>
  <si>
    <t>Raw data provided in supplementary materials.</t>
  </si>
  <si>
    <t>Yes (Morrison et al., 2007 MSI environmental context reporting requirements cited)</t>
  </si>
  <si>
    <t>Wetland PFAS gradient from prior reports; wetlands classification from DBCA datasets; environmental PFAS snapshots; uses published methods and software pipelines.</t>
  </si>
  <si>
    <r>
      <t>Ecosurveillance reveals subtle metabolic effects on the non-native cane toad (</t>
    </r>
    <r>
      <rPr>
        <i/>
        <sz val="11"/>
        <color rgb="FF000000"/>
        <rFont val="Aptos Narrow"/>
        <family val="2"/>
        <scheme val="minor"/>
      </rPr>
      <t>Rhinella marina</t>
    </r>
    <r>
      <rPr>
        <sz val="11"/>
        <color rgb="FF000000"/>
        <rFont val="Aptos Narrow"/>
        <family val="2"/>
        <scheme val="minor"/>
      </rPr>
      <t xml:space="preserve">) from low levels of accumulated environmental per- and polyfluoroalkyl substances. </t>
    </r>
  </si>
  <si>
    <t>Lettoof et al. 2025</t>
  </si>
  <si>
    <t>https://doi.org/10.1016/j.envpol.2025.125968</t>
  </si>
  <si>
    <t>Field study across six SEQ locations along PFAS gradient; quantified PFAS and metals/metalloids in cane toad livers and linked to whole-organism metrics and multi-tissue omics responses.</t>
  </si>
  <si>
    <r>
      <t xml:space="preserve">Cane toad </t>
    </r>
    <r>
      <rPr>
        <i/>
        <sz val="11"/>
        <color theme="1"/>
        <rFont val="Aptos Narrow"/>
        <family val="2"/>
        <scheme val="minor"/>
      </rPr>
      <t xml:space="preserve">Rhinella marina </t>
    </r>
    <r>
      <rPr>
        <sz val="11"/>
        <color theme="1"/>
        <rFont val="Aptos Narrow"/>
        <family val="2"/>
        <scheme val="minor"/>
      </rPr>
      <t>(adult)</t>
    </r>
  </si>
  <si>
    <t>Six creek/river locations around Southeast Queensland (map provided; coordinates not in extracted text).</t>
  </si>
  <si>
    <t>52 adult toad livers (n=52). Environmental composites per location: water (3 pooled) and soil (5 pooled).</t>
  </si>
  <si>
    <t>6</t>
  </si>
  <si>
    <t>Liver (PFAS, metals, CCM + untargeted metabolomics/lipidomics + proteomics); thigh muscle, fat pad, gonads/eggs for CCM metabolomics.</t>
  </si>
  <si>
    <t>PFAS: targeted (38). Metals/metalloids: targeted (36). Metabolomics: targeted CCM across tissues; liver also untargeted metabolites/lipids. Proteomics: liver.</t>
  </si>
  <si>
    <t>CCM quantified using LC–QqQ in multiple tissues; liver screened for untargeted metabolites/lipids by QToF; liver proteomics on pellet. Bioinformatics with MetaboAnalyst 6.0 and STRING using regression against liver total PFAS.</t>
  </si>
  <si>
    <t>Liver PFAS (16 detected above LOD; PFOS dominant, PFDoDA second); liver metals/metalloids (36). Environmental PFAS in water and soil (USEPA 1633).</t>
  </si>
  <si>
    <t>Water and soil PFAS and metals/metalloids pooled per location.</t>
  </si>
  <si>
    <t>GLMMs with location and sex as random effects; tested PFAS×metal interactions for some metrics; omics focused primarily on total PFAS.</t>
  </si>
  <si>
    <t>Nondetect handling (half LOQ); MetaboAnalyst 6.0 filtering/normalization; multiple testing correction (FDR). Analytical lab details: Eurofins for water/soil; QAEHS for liver.</t>
  </si>
  <si>
    <t>Associations via GLMMs; omics: pathway and chemical enrichment via regression against PFAS with FDR adjustment; some significant FDR signals limited (e.g., male fat glycerophospholipid metabolism).</t>
  </si>
  <si>
    <t>Yes: PFAS and metals co-measured; weak PFAS×Ni interaction effect on body condition; discusses limitations of current pathway tools for interactions.</t>
  </si>
  <si>
    <t>Low PFAS burdens vs higher trophic consumers; generally weak metabolic signals; nomadic movements limit BAF estimation; eggs not screened for PFAS so maternal transfer not confirmed; parasite interaction models failed due to zero inflation.</t>
  </si>
  <si>
    <t>Not explicit in extracted text</t>
  </si>
  <si>
    <t>Eurofins Australia (NATA) for PFAS in water/soil; PFAS gradient data partly unpublished; Google Maps base cartography.</t>
  </si>
  <si>
    <r>
      <rPr>
        <sz val="11"/>
        <color rgb="FF000000"/>
        <rFont val="Aptos Narrow"/>
        <family val="2"/>
        <scheme val="minor"/>
      </rPr>
      <t>Concentrations of per- and polyfluoroalkyl substances in estuarine systems can vary greatly within tidal cycles (</t>
    </r>
    <r>
      <rPr>
        <sz val="11"/>
        <color rgb="FFFF0000"/>
        <rFont val="Aptos Narrow"/>
        <family val="2"/>
        <scheme val="minor"/>
      </rPr>
      <t>NB not a metabolomics paper</t>
    </r>
    <r>
      <rPr>
        <sz val="11"/>
        <color rgb="FF000000"/>
        <rFont val="Aptos Narrow"/>
        <family val="2"/>
        <scheme val="minor"/>
      </rPr>
      <t>)</t>
    </r>
  </si>
  <si>
    <t>Singh et al. 2025</t>
  </si>
  <si>
    <t>https://doi.org/10.1016/j.scitotenv.2025.179196</t>
  </si>
  <si>
    <t>This study looked at how the concentrations of 44 PFAS changed over 24 hours in three estuaries in Victoria, Australia.Concentrations of ΣPFAS showed between four- and seven-fold differences during the 24-hour sampling period. Environmental measurements showed this was likely due to seawater diluting the concentration of PFAS in the estuary during tidal influxes. Teh data shoew that randomly timed grab samples thus have a high risk of mischaracterising the true range of concentrations of PFAS in estuarine systems and/or underestimating the highest concentration present, which may result in an underestimation of risk to such systems.</t>
  </si>
  <si>
    <t>none</t>
  </si>
  <si>
    <t>Not in paper but can be requested from authors</t>
  </si>
  <si>
    <t>Duplicate, one-litre samples were taken every hour for each of the three sites</t>
  </si>
  <si>
    <t>44 types of PFAS</t>
  </si>
  <si>
    <t>Water</t>
  </si>
  <si>
    <t xml:space="preserve"> pH, temperature, tide height, redox value, dissolved oxygen, total dissolved solids and electrical conductivity</t>
  </si>
  <si>
    <t>Each batch of samples included multiple QA/QC samples. First, a method blank of PFAS-free Milli Q water spiked with internal standards and surrogate solution (containing PFAS congeners) was used to detect, and control for, any contamination stemming from the sample preparation process. Secondly, a laboratory control sample was prepared by spiking PFAS-free MilliQ water with internal standard, surrogate, and analytical spiking solutions. This served to validate the analytical method. A randomly selected sample from each batch underwent fortification with an analytical spike solution to assess method validity and matrix bias (forming the matrix spike). There were also field blanks for all sites</t>
  </si>
  <si>
    <t>n/a - not a metabolomics paper</t>
  </si>
  <si>
    <t>Authors note that that correlations detected in this paper between PFAS concentrations and tide height could be just that, and correlations are not causation.</t>
  </si>
  <si>
    <t>Untargeted NMR-based metabolomics for field-scale monitoring: Temporal reproducibility and biomarker discovery in mosquitofish (Gambusia holbrooki) from a metal(loid)-contaminated wetland</t>
  </si>
  <si>
    <t>Melvin et al., 2018</t>
  </si>
  <si>
    <t xml:space="preserve">https://doi.org/10.1016/j.envpol.2018.09.071 </t>
  </si>
  <si>
    <t>Field-scale untargeted 1H NMR metabolomics to test temporal reproducibility and biomarker discovery in fish from a contaminated antimony-processing wetland vs reference wetland; two sampling events (June vs Oct 2017) capturing rainfall/temperature differences and associated changes in water and fish metal(loid) burdens.</t>
  </si>
  <si>
    <r>
      <t xml:space="preserve">Mosquitofish </t>
    </r>
    <r>
      <rPr>
        <i/>
        <sz val="11"/>
        <color theme="1"/>
        <rFont val="Aptos Narrow"/>
        <family val="2"/>
        <scheme val="minor"/>
      </rPr>
      <t>Gambusia holbrooki</t>
    </r>
    <r>
      <rPr>
        <sz val="11"/>
        <color theme="1"/>
        <rFont val="Aptos Narrow"/>
        <family val="2"/>
        <scheme val="minor"/>
      </rPr>
      <t xml:space="preserve"> (juvenile female)</t>
    </r>
  </si>
  <si>
    <t>Urunga Wetland (30°30′19″S, 153°00′35″E) and Reference Wetland (27°57′58″S, 153°22′40″E)</t>
  </si>
  <si>
    <t>Metabolomics: 18 fish per site per event (June &amp; Oct 2017) = 72 samples. Water metals: triplicate per site per event (n=3). Fish metals: 12 fish per site (June) and 10 per site (Oct) for ICP-MS.</t>
  </si>
  <si>
    <t>2</t>
  </si>
  <si>
    <t>Whole-body fish polar metabolite extracts (and lipid fraction separated but focus on polar metabolites); water for metal(loid) chemistry</t>
  </si>
  <si>
    <t>Untargeted metabolomics (1H NMR); targeted metals/metalloids by ICP-MS</t>
  </si>
  <si>
    <t>Modified Bligh–Dyer extraction with methanol:chloroform; 1H NMR at 800 MHz (Bruker Avance III HDX) with TSP reference; binning (0.02 ppm) and metabolite assignment via Chenomx + HSQC confirmation with HMDB; multivariate stats in MetaboAnalyst 3.0 (PCA, oPLS-DA) and Wilcoxon rank-sum with FDR 0.05.</t>
  </si>
  <si>
    <t>Water and fish metal(loid)s including Sb, As, Cd, etc (suite via ICP-MS); focuses on antimony processing legacy contamination and co-occurring metals/metalloids.</t>
  </si>
  <si>
    <t>Water analysed (metals/metalloids).</t>
  </si>
  <si>
    <t>Controlled for sex by using juvenile females; two seasonal/climatic timepoints; site differences assessed with multivariate models; normalized to fish weight and removed water spectral region.</t>
  </si>
  <si>
    <t>ICP-MS: external calibration multi-element standard; in-line internal standards (Sc, Y, In, Tb, Bi); CRMs (SLRS-6 river water; DOLT-5 dogfish liver) with typical recoveries 80–120%. NMR: TSP internal reference; D2O lock; standardized acquisition; normalization and scaling; FDR correction.</t>
  </si>
  <si>
    <t>Yes: significant metabolites by Wilcoxon rank-sum with FDR&lt;0.05; NMR reference standard TSP; CRMs and internal standards for ICP-MS.</t>
  </si>
  <si>
    <t>Field mixture context: contaminated wetland has Sb processing legacy with co-occurring metals/metalloids; study discusses confounding variables and mixture effects but does not quantify synergy/antagonism.</t>
  </si>
  <si>
    <t>Temporal/seasonal variability affects quantitative outcomes; cautions against broad temporal comparisons; need more sampling and paired metal analyses to establish dose-response; field variability complicates attribution.</t>
  </si>
  <si>
    <t>Supplementary data via DOI.</t>
  </si>
  <si>
    <t>Not stated (uses environmental metabolomics recommendations from literature; MetaboAnalyst used).</t>
  </si>
  <si>
    <t>HMDB used for metabolite verification; ANZECC/ARMCANZ trigger values cited; BOM rainfall data referenced.</t>
  </si>
  <si>
    <t>Book Chapter</t>
  </si>
  <si>
    <t>Environmental assessment of metal impacted soils using community metabolic profiling</t>
  </si>
  <si>
    <t>Jones 2022</t>
  </si>
  <si>
    <t>https://doi.org/10.1016/B978-0-12-816460-0.00017-4</t>
  </si>
  <si>
    <t xml:space="preserve">This book chapter describes the use of 1H-nuclear magnetic resonance spectroscopy and gas chromatography-mass spectrometry-based metabolomic to assess the changes in biochemical profiles of microbial communities living in contaminated soils with very different physicochemical characteristics (e.g., levels of metal contamination underlying geology, pH, and soil type) is presented. Multivariate pattern recognition analysis of the resulting data allowed individual sites to be resolved on the basis of their individual metabolic profiles. This is potentially useful for assessing how microbial communities (as opposed to lab grown isolates) respond to external factors such as soil type, geology, anthropogenic pollution, and climate change. </t>
  </si>
  <si>
    <t>Study assesses the soil metabolome as a whole, individual species were not assessed</t>
  </si>
  <si>
    <t>not listed in the chapter directly but can be found in the paper the chapter is based on at https://doi.org/10.1002/etc.2418</t>
  </si>
  <si>
    <t>three replicates per site</t>
  </si>
  <si>
    <t>na</t>
  </si>
  <si>
    <t>NMR and GC-MS</t>
  </si>
  <si>
    <t>Soils tested for barium managanese copper lead calcium aluminum cadmium and zinc</t>
  </si>
  <si>
    <t>soil</t>
  </si>
  <si>
    <t>metals as well as pH (soil and pore water) total organic carbon and moisture content</t>
  </si>
  <si>
    <t>sample blanks were run but this was a proof of concept paper so QA/QC was limited</t>
  </si>
  <si>
    <t>PCA of the 1H NMR data showed that replicate samples of each site cluster together, indicating good reproducibility. Although some of the sites overlap in the PCA, two sites clustered together, away from the other sampling locations. Because of the large geographic and geological differences between the sites, it is likely that their metabolic similarity is a response to their similar pollution profiles of copper, lead, zinc, and barium but this was not tested. Standards were not used.</t>
  </si>
  <si>
    <t>Metals were the main stressor in this study</t>
  </si>
  <si>
    <t>Metabolites in soils are from microbial or plant origin and are not present in standard databases. This led to some features in the data being unidentified. No other omics technique was used.</t>
  </si>
  <si>
    <t>Method / Protocol</t>
  </si>
  <si>
    <t>Marine Metabolomics: a Method for Nontargeted Measurement of Metabolites in Seawater by Gas Chromatography-Mass Spectrometry</t>
  </si>
  <si>
    <t>Sogin et al. 2019</t>
  </si>
  <si>
    <t>https://doi.org/10.1128/msystems.00638-19</t>
  </si>
  <si>
    <t>This study develops a new method to remove salt from marine samples without altering the metabolome. The method is called SeaMet and detects metabolites down to nanomolar concentrations from less than 1 ml of seawater. The authors test the method and show it provides a nontargeted and quantitative analysis of marine metabolites, thus providing new insights into nutrient cycles in the oceans.</t>
  </si>
  <si>
    <r>
      <rPr>
        <i/>
        <sz val="11"/>
        <color rgb="FF000000"/>
        <rFont val="Aptos Narrow"/>
        <family val="2"/>
        <scheme val="minor"/>
      </rPr>
      <t>Marinobacter adhaerens</t>
    </r>
    <r>
      <rPr>
        <sz val="11"/>
        <color rgb="FF000000"/>
        <rFont val="Aptos Narrow"/>
        <family val="2"/>
        <scheme val="minor"/>
      </rPr>
      <t xml:space="preserve"> and the in situ metabolome of coral reef and mangrove sediment porewaters</t>
    </r>
  </si>
  <si>
    <t>Yes, Carrie Bow Cay (16°04′59″N, 88°04′55″W) and Twin Cayes (16°50′3″N, 88°6′23″W), Belize</t>
  </si>
  <si>
    <t xml:space="preserve">replicates were used but numbers varied in different sections, Metabolite mixture aliquots (n = 5, or 6 for SPE); Replicate cultures (n = 3) of Marinobacter adhaerens, Replicate porewater profiles were collected from coralline (n = 4) and mangrove (n = 6) sediments  </t>
  </si>
  <si>
    <t>n/a, it's a method development paper</t>
  </si>
  <si>
    <t>coral reef and mangrove sediment porewaters</t>
  </si>
  <si>
    <t>GC-MS</t>
  </si>
  <si>
    <t>seawater and sediment porewater</t>
  </si>
  <si>
    <t>n.a. this is a method developent paper looking at the best way to remove salts from seawater samples</t>
  </si>
  <si>
    <t>Sample replicates (see column H) and QC samples (n = 3) to control for technical variation in the cell culture experiment. These were made by were prepared by combining 0.25 μl of each culture supernatant and an extraction blank generated by drying down 0.5 ml of MQ water. Metabolite recovery was assessed by adding 2.5 nmol of the metabolite in the mix to the solution and calculating the variation in detection (% CV) for each compound. All profiles were normalised to the Ribitol internal standard</t>
  </si>
  <si>
    <t>Yes,  113 metabolite standards in seawater, representing major metabolite groups involved in primary metabolic pathways. Data is in the supplementary information of this paper</t>
  </si>
  <si>
    <t>There was no stressor tested</t>
  </si>
  <si>
    <t>Authors note the paucity of annotated marine metabolites in metabolomics databases</t>
  </si>
  <si>
    <t>All metabolite profile data are publicly available at MetaboLights (https://www.ebi.ac.uk/metabolights/) under identification numbers MTBLS826, MTBLS839, MTBLS843, MTBLS844, MTBLS848, and MTBLS849.</t>
  </si>
  <si>
    <t>QuEChERS Extraction and Simultaneous Quantification in GC-MS/MS of Hexahydrocannabinol Epimers and Their Metabolites in Whole Blood, Urine, and Oral Fluid</t>
  </si>
  <si>
    <t>Di Trana et al. 2024</t>
  </si>
  <si>
    <t>https://doi.org/10.3390/molecules29143440</t>
  </si>
  <si>
    <t>In this paper the authors developed and validated a comprehensive GC-MS/MS method to quantify various hexahydrocannabinol (HHC) epimers and their metabolites in whole blood, urine, and oral fluid. A novel QuEChERS extraction protocol was optimized selecting the best extraction conditions suitable for all the three matrices.</t>
  </si>
  <si>
    <t>Sample replicates were - whole blood (n = 4), urine (n = 3), and oral fluid (n = 3).</t>
  </si>
  <si>
    <t>Targeted but not metabolomics focussed</t>
  </si>
  <si>
    <t>GC-QQQ-MS</t>
  </si>
  <si>
    <t>Spiked calibrators, quality control samples and related working standard solutions concentrations for all the target analytes in the three matrices studied</t>
  </si>
  <si>
    <t>yes, standards of all ten compounds investigated were used.</t>
  </si>
  <si>
    <t>Yes, in the supplementary information</t>
  </si>
  <si>
    <r>
      <t>Investigating the biochemical effects of heat stress and sample quenching approach on the metabolic profiling of abalone (</t>
    </r>
    <r>
      <rPr>
        <i/>
        <sz val="11"/>
        <color theme="1"/>
        <rFont val="Aptos Narrow"/>
        <family val="2"/>
        <scheme val="minor"/>
      </rPr>
      <t>Haliotis iris</t>
    </r>
    <r>
      <rPr>
        <sz val="11"/>
        <color theme="1"/>
        <rFont val="Aptos Narrow"/>
        <family val="2"/>
        <scheme val="minor"/>
      </rPr>
      <t xml:space="preserve">). </t>
    </r>
  </si>
  <si>
    <t>Nguyen et al. 2021</t>
  </si>
  <si>
    <t xml:space="preserve">https://doi.org/10.1007/s11306-021-01862-8 </t>
  </si>
  <si>
    <t>This study used GC–MS metabolomics to show that acute heat stress (24 °C) causes major metabolic disruption in Haliotis iris, particularly in haemolymph, including oxidative stress, altered amino acid and fatty acid metabolism, and a shift from aerobic to anaerobic energy pathways. It also demonstrated that dry ice is a reliable and safer field alternative to liquid nitrogen for quenching abalone samples, while cold methanol is unsuitable for muscle tissue.</t>
  </si>
  <si>
    <r>
      <t>Abalone (</t>
    </r>
    <r>
      <rPr>
        <i/>
        <sz val="11"/>
        <color theme="1"/>
        <rFont val="Aptos Narrow"/>
        <family val="2"/>
        <scheme val="minor"/>
      </rPr>
      <t>Haliotis iris)</t>
    </r>
  </si>
  <si>
    <t>N/a (laboratory exposure)</t>
  </si>
  <si>
    <t>Twenty adult abalone exposed to 14°C vs 24°C for 24 h; haemolymph and muscle sampled; four quenching protocols compared (liquid nitrogen, dry ice, cold methanol solution, normal ice).</t>
  </si>
  <si>
    <t>Haemolymph and muscle tissue</t>
  </si>
  <si>
    <t xml:space="preserve">Targeted </t>
  </si>
  <si>
    <t>GC–MS-based metabolomics (central carbon metabolites)</t>
  </si>
  <si>
    <t>Temperature treatment (14 vs 24°C), exposure duration (24 h), quenching protocol.</t>
  </si>
  <si>
    <t>Reported significant metabolite differences (10 in muscle; 46 in haemolymph) under heat stress; standards not specified</t>
  </si>
  <si>
    <t>Method + stressor comparison (heat + quenching)</t>
  </si>
  <si>
    <t>Field sampling logistics; quenching protocol can influence profiles (especially muscle).</t>
  </si>
  <si>
    <t>Open access paper; details in supplementary information (not extracted).</t>
  </si>
  <si>
    <t>Poster</t>
  </si>
  <si>
    <t>Evaluation of Tissues Preserved in RNAlater for Metabolomics Analysis.</t>
  </si>
  <si>
    <t>Nguyen et al. 2025</t>
  </si>
  <si>
    <t>Poster evaluating the effect of RNAlater preservation on untargeted metabolomics (Metabolon Global Discovery Panel), including reproducibility, coverage, and whether biological signatures are maintained vs fresh frozen.</t>
  </si>
  <si>
    <t>Untargeted metabolomics</t>
  </si>
  <si>
    <t>Assessed reproducibility, sensitivity, biochemical/pathway coverage; instrument contamination/carryover (as described)</t>
  </si>
  <si>
    <t>Resource requires form download; underlying dataset not publicly linked in summary.</t>
  </si>
  <si>
    <t>Wild Caught samples</t>
  </si>
  <si>
    <t>Persistent pollutant exposure impacts metabolomic profiles in polar bears and ringed seals from the High Arctic and Hudson Bay, Canada</t>
  </si>
  <si>
    <t>Remili et al. 2025</t>
  </si>
  <si>
    <t>DOI: 10.1016/j.envres.2025.120862</t>
  </si>
  <si>
    <t xml:space="preserve">This study explores the relationships between contaminants and metabolites in the polar bear and ringed seal liver. It discusses the metabolites with the highest VIP scores in discriminating profiles between the two species and suggests which features are likely explained by differences in diet. It then uses spearman correlation to correlate specific features with PFAS compounds. </t>
  </si>
  <si>
    <t>Polar bears and ringed seals</t>
  </si>
  <si>
    <t>No coordinates but 2 regions are Western Hudson Bay (Canada) and Baffin Bay(High Artic/Greenland)</t>
  </si>
  <si>
    <t>Polar bear: 15 replicates each from two different regions
Ringed seals: 15 replicates and 13 replicates from Same two regionsas polar bears.</t>
  </si>
  <si>
    <t>Liver</t>
  </si>
  <si>
    <t>Targeted</t>
  </si>
  <si>
    <t xml:space="preserve">Metabolites: QQQ-HPLC-MS/MS and FI-HPLC-MS/MS
</t>
  </si>
  <si>
    <t>PCBs, OCPs, OCs, PBDEs, HRFs, PFAS and mercury</t>
  </si>
  <si>
    <t>Age and sex determined</t>
  </si>
  <si>
    <t>Yes. Contaminants: native and mass-labelled standards of all contaminants. several NIST SRM and CRMs (i.e. Whale blubber and Lake Superior fish tissue) used for the different contaminant classes. Metabolites: Method blanks and internal reference material (Salmon liver) as weall as isotopically-labelled and native internal standards were spiked</t>
  </si>
  <si>
    <t>- Correlation between liver metabolites and PFAS in both species, particularly in lipid metabolism and PC profile.
- Metabolite responses were more significant in ringed seals despite a higher concentration of PFAS in polar bears.</t>
  </si>
  <si>
    <t>Yes the presence of multiple stressors were determined. Spearman correlation was performed with metabolites and contaminants but synergistic/antagonist effects between the contaminants are not discussed.</t>
  </si>
  <si>
    <t>Storage of samples at -35C to -20C for two years. That POPs concentrations in liver are in wet weight not lipid weight which may underestimate concentrations. That correlations are not cause-effect.</t>
  </si>
  <si>
    <t>Metabolomic profiles of the endangered St. Lawrence Estuary beluga population and associations with organohalogen contaminants</t>
  </si>
  <si>
    <t xml:space="preserve">Simond et al. 2020 </t>
  </si>
  <si>
    <t>https://doi.org/10.1016/j.scitotenv.2020.137204</t>
  </si>
  <si>
    <t xml:space="preserve">This study analysed the metabolites in skin and contaminants from several classes (PCBs, OC, PBDEs, HRFs and SCCPs) in the blubber of 40 beluga males from Eastern Canada. A targeted metabolomics approach is employed and correlations between SCCPs and fatty acids was reported. </t>
  </si>
  <si>
    <t>Beluga</t>
  </si>
  <si>
    <t>Authors state that GPS coordinates of the sampling locations were recorded for each beluga but they are not provided.</t>
  </si>
  <si>
    <t>40 males</t>
  </si>
  <si>
    <t>Skin and blubber</t>
  </si>
  <si>
    <t>QQQ-HPLC-MS</t>
  </si>
  <si>
    <t>PCBs, OC, PBDEs, HRFs and SCCPs</t>
  </si>
  <si>
    <t>Only analysed males to control for sex, age not determined</t>
  </si>
  <si>
    <t>Spiked internal standards used for HFR, PCB and OC analyses and recovery reported. External NIST standard (whale blubber) contined PCBs, OCs and PBDEs used. Various releavant internal metabolite standards spiked with skin samples.</t>
  </si>
  <si>
    <t>The concentrations of Acetylornithine and four fatty acids in the beluga skin was correlated with SCCP concentrations in the blubber. This may indicate disruption to lipid metabolism or amino acid metabolic pathways.</t>
  </si>
  <si>
    <t>Multiple stressors were analysed but Synergistic effects between contaminants was not discussed</t>
  </si>
  <si>
    <t>No limitations expressed.</t>
  </si>
  <si>
    <t xml:space="preserve">Yes, some data is available in the SI, no statement is made on accessing the data. </t>
  </si>
  <si>
    <t>Lifelong Exposure to PCBs in the Remote Norwegian Arctic Disrupts the Plasma Stress Metabolome in Arctic Charr</t>
  </si>
  <si>
    <t xml:space="preserve">Gauthier et al. 2018 </t>
  </si>
  <si>
    <t>https://doi.org/10.1021/acs.est.7b05272</t>
  </si>
  <si>
    <r>
      <t>This study investigates the impact of lifelong exposure of PCBs to the plasma metabolome in the Arctic charr (</t>
    </r>
    <r>
      <rPr>
        <i/>
        <sz val="11"/>
        <color rgb="FF000000"/>
        <rFont val="Aptos Narrow"/>
        <family val="2"/>
        <scheme val="minor"/>
      </rPr>
      <t>Salvelinus alpinus</t>
    </r>
    <r>
      <rPr>
        <sz val="11"/>
        <color rgb="FF000000"/>
        <rFont val="Aptos Narrow"/>
        <family val="2"/>
        <scheme val="minor"/>
      </rPr>
      <t>) in a lake on a remote Norwegian Island, Bjørnøya. Large immature fish from 2 lakes were sampled and plasma was collected for untargeted metabolomics. Authors state the fish from the contaminated lake had changes primarily to the mobilisation of energy substrate and relate it to the known elevated PCBs in the lake. A previous study measuring  PCBs in the muscle of the same fish is references,</t>
    </r>
  </si>
  <si>
    <r>
      <t>Fish - Arctic charr (</t>
    </r>
    <r>
      <rPr>
        <i/>
        <sz val="11"/>
        <color rgb="FF000000"/>
        <rFont val="Aptos Narrow"/>
        <family val="2"/>
        <scheme val="minor"/>
      </rPr>
      <t>Salvelinus alpinus</t>
    </r>
    <r>
      <rPr>
        <sz val="11"/>
        <color rgb="FF000000"/>
        <rFont val="Aptos Narrow"/>
        <family val="2"/>
        <scheme val="minor"/>
      </rPr>
      <t>)</t>
    </r>
  </si>
  <si>
    <t>No but map provided with locations of the 2 lakes</t>
  </si>
  <si>
    <t>10 fish per site, 20 in total</t>
  </si>
  <si>
    <t>Plasma</t>
  </si>
  <si>
    <t>Untargeted</t>
  </si>
  <si>
    <t>Hybrid quadruople-Orbitrap LC-MS</t>
  </si>
  <si>
    <t>PCBs</t>
  </si>
  <si>
    <t>Age and sex determined. Size of fish controlled to large (&gt;400g) immature fish.</t>
  </si>
  <si>
    <t>Not mentioned</t>
  </si>
  <si>
    <t>Fish from the contaminated lake had changes to energy substrates, amino acid synthesis, oxidation substrates and gluconeogenesis.</t>
  </si>
  <si>
    <t>Mention of historic trace levels of other metals but no</t>
  </si>
  <si>
    <t>The fish in one lake were all smaller than the other lake and this may have influenced the metabolites as well.</t>
  </si>
  <si>
    <t>Study references previous study for muscle contaminant concentrations (doi: 0.1016/j.aquatox.2017.03.017</t>
  </si>
  <si>
    <r>
      <t>Metabolic signatures associated with environmental pollution by metals in Doñana National Park using </t>
    </r>
    <r>
      <rPr>
        <i/>
        <sz val="11"/>
        <color rgb="FF000000"/>
        <rFont val="Aptos Narrow"/>
        <family val="2"/>
        <scheme val="minor"/>
      </rPr>
      <t>P. clarkii</t>
    </r>
    <r>
      <rPr>
        <sz val="11"/>
        <color rgb="FF000000"/>
        <rFont val="Aptos Narrow"/>
        <family val="2"/>
        <scheme val="minor"/>
      </rPr>
      <t> as bioindicator</t>
    </r>
  </si>
  <si>
    <t>Gago - Tinoco et al. 2014</t>
  </si>
  <si>
    <t>https://doi.org/10.1007/s11356-014-2741-y</t>
  </si>
  <si>
    <t>Metal concentrations and the metabolites in several tissues from a species of Crab in Spain are measured in this study.  Markers of oxidative stress and energy production are dysregulated in crabs from the polluted sites, however, no correlation with the metals is performed, nor is the potential impact of other contaminants discussed.</t>
  </si>
  <si>
    <r>
      <t>Crab - Red Swamp Crayfish (</t>
    </r>
    <r>
      <rPr>
        <i/>
        <sz val="11"/>
        <color theme="1"/>
        <rFont val="Aptos Narrow"/>
        <family val="2"/>
        <scheme val="minor"/>
      </rPr>
      <t>Procambarus clarkii</t>
    </r>
    <r>
      <rPr>
        <sz val="11"/>
        <color theme="1"/>
        <rFont val="Aptos Narrow"/>
        <family val="2"/>
        <scheme val="minor"/>
      </rPr>
      <t>)</t>
    </r>
  </si>
  <si>
    <t>No, but the 5 sites were in spain and called: Lucio del Palacio, Matochal, Partido, Ajolí, and Bernabé</t>
  </si>
  <si>
    <t>3 crabs per site, 15 in total</t>
  </si>
  <si>
    <t xml:space="preserve">individual organs (digestive gland, muscle, gills, and antennal glad) excised. Total metals content in main crab tissues (digestive gland, muscle, and gills) </t>
  </si>
  <si>
    <t>QToF-LC-MS/MS</t>
  </si>
  <si>
    <t>Metals (Cu, Zn, As, Cd)</t>
  </si>
  <si>
    <t>Energy metabolism dysregulation compared to crabs in reference site. 
Alterations to metaboltes associated with oxidative damage.</t>
  </si>
  <si>
    <t>Correlations between them or synergistic effects not dicussed.</t>
  </si>
  <si>
    <t>Not openely expressed, does discuss how future studies should aim to understand the response of crabs exposed to single metal or other contaminants, but does not discuss the possible impact of other contaminants on metabolome.</t>
  </si>
  <si>
    <t>Not stated</t>
  </si>
  <si>
    <r>
      <t>Bioaccumulation and metabolic response of PFAS mixtures in wild-caught freshwater turtles (</t>
    </r>
    <r>
      <rPr>
        <i/>
        <sz val="11"/>
        <color rgb="FF000000"/>
        <rFont val="Aptos Narrow"/>
        <family val="2"/>
        <scheme val="minor"/>
      </rPr>
      <t>Emydura macquarii macquarii</t>
    </r>
    <r>
      <rPr>
        <sz val="11"/>
        <color rgb="FF000000"/>
        <rFont val="Aptos Narrow"/>
        <family val="2"/>
        <scheme val="minor"/>
      </rPr>
      <t>) using omics-based ecosurveillance techniques</t>
    </r>
  </si>
  <si>
    <t>https://doi.org/10.1016/j.scitotenv.2021.151264</t>
  </si>
  <si>
    <t>Short communication; preliminary field study demonstrating PFAS mixture bioaccumulation in freshwater turtles and associated serum multi-omics signatures (metabolomics, lipidomics, proteomics) indicating metabolic disturbance despite normal appearance.</t>
  </si>
  <si>
    <r>
      <t xml:space="preserve">Freshwater turtle </t>
    </r>
    <r>
      <rPr>
        <i/>
        <sz val="11"/>
        <color theme="1"/>
        <rFont val="Aptos Narrow"/>
        <family val="2"/>
        <scheme val="minor"/>
      </rPr>
      <t>Emydura macquarii macquarii</t>
    </r>
  </si>
  <si>
    <t>Impacted waterway in Queensland not disclosed (confidential). Control site chosen as similar except contamination activities.</t>
  </si>
  <si>
    <t>Turtles: n=5 total (4 impacted, 1 control). Water PFAS reported: impacted n=6, control n=3 (commercial lab). Omics technical replicates: triplicate for most samples; Samples 2 and 4 in duplicate.</t>
  </si>
  <si>
    <t>Serum (PFAS + metabolomics/lipidomics/proteomics); water PFAS for context</t>
  </si>
  <si>
    <t>PFAS targeted (LC–MS/MS sMRM, isotope dilution). Metabolomics: targeted CCM + untargeted polar metabolites. Lipidomics: untargeted. Proteomics: SWATH-MS.</t>
  </si>
  <si>
    <t>One-pot extraction from 100 µL serum with Captiva EMR cartridges. Targeted CCM on Agilent 6470 QqQ; untargeted metabolites/lipids on Agilent 6546 QToF; proteomics on SCIEX 6600 TripleTOF SWATH-MS. ChemRICH + MetaboAnalyst 5.0 for enrichment/pathway impact.</t>
  </si>
  <si>
    <t>Serum: 49 PFAS; Water: Σ28 PFAS reported (impacted 32.0 µg/L; control 0.011 µg/L). PFOS dominant; FBSA and FHxSA reported in serum.</t>
  </si>
  <si>
    <t>Water PFAS measured via commercial lab (method not provided); metals screened in water and negligible.</t>
  </si>
  <si>
    <t>Impacted vs control comparison; limited biological replication led to qualitative fold-change focused interpretation.</t>
  </si>
  <si>
    <t>PFAS: duplicates; SRM NIST 1957; pooled serum (non-spiked, spiked pre- and post-extraction); procedural blanks; MDL 0.18–1.5 ng/mL; isotope dilution. Omics: stable isotope internal standards (13C-Phe, 15N-Gln, 13C2-succinate, D4-homocysteine) with RSDs reported; most samples triplicate.</t>
  </si>
  <si>
    <t>Yes; FC thresholds (metabolites/lipids ≥2, proteins ≥1.5) and BH-adjusted p≤0.05 for enriched outputs (qualitative due to n control=1). Standards used (labelled ISTDs; SRM NIST 1957; pooled serum spikes).</t>
  </si>
  <si>
    <t>Discusses PFAS mixture risk and synergy evidence from literature; metals screened and negligible so focus on PFAS mixture effects.</t>
  </si>
  <si>
    <t>Very small sample size, especially control (n=1); site location confidential; environmental covariates not analysed; water PFAS analyte list did not include FBSA/FHxSA so comparability limited.</t>
  </si>
  <si>
    <t>Supplementary data via DOI; QA/QC in Supplementary Information.</t>
  </si>
  <si>
    <t>Yes (Sumner et al., 2007 minimum reporting standards cited)</t>
  </si>
  <si>
    <t>Water PFAS by NATA-accredited commercial lab; permits and monitoring context by QLD DES; cites unpublished biota screening data.</t>
  </si>
  <si>
    <t>Bioaccumulation and impact of maternal PFAS offloading on egg biochemistry from wild-caught freshwater turtles (Emydura macquarii macquarii)</t>
  </si>
  <si>
    <t>http://dx.doi.org/10.1016/j.scitotenv.2022.153019</t>
  </si>
  <si>
    <r>
      <t>This study investigates PFAS bioaccumulation and maternal offloading in freshwater turtles (</t>
    </r>
    <r>
      <rPr>
        <i/>
        <sz val="11"/>
        <color theme="1"/>
        <rFont val="Aptos Narrow"/>
        <family val="2"/>
        <scheme val="minor"/>
      </rPr>
      <t>Emydura macquarii macquarii</t>
    </r>
    <r>
      <rPr>
        <sz val="11"/>
        <color theme="1"/>
        <rFont val="Aptos Narrow"/>
        <family val="2"/>
        <scheme val="minor"/>
      </rPr>
      <t>) and associated biochemical effects on eggs. PFAS concentrations were higher in eggs than maternal serum, with most PFAS stored in the yolk. Eggs from impacted sites showed altered metabolism, reduced lipid quality, and decreased calcium and immune‑related proteins, highlighting the need to assess consequences for hatchling development and survival.</t>
    </r>
  </si>
  <si>
    <r>
      <rPr>
        <i/>
        <sz val="11"/>
        <color theme="1"/>
        <rFont val="Aptos Narrow"/>
        <family val="2"/>
        <scheme val="minor"/>
      </rPr>
      <t>Emydura macquarii macquarii</t>
    </r>
    <r>
      <rPr>
        <sz val="11"/>
        <color theme="1"/>
        <rFont val="Aptos Narrow"/>
        <family val="2"/>
        <scheme val="minor"/>
      </rPr>
      <t xml:space="preserve"> (freshwater short-necked turtle)</t>
    </r>
  </si>
  <si>
    <t>Not reported (site locations confidential/undisclosed)</t>
  </si>
  <si>
    <t>Adult females n=13; eggs harvested 58 from 8 turtles; multi-omics on 17 individual eggs (duplicates per turtle; one reference turtle triplicate); PFAS in eggs via pooled composites (5 eggs pooled per maternal turtle; one reference pool used 6 eggs)</t>
  </si>
  <si>
    <t>3 (impacted, control, reference)</t>
  </si>
  <si>
    <t>Maternal serum; oviducal eggs fractionated into albumen, yolk, eggshell (plus eggshell for metals)</t>
  </si>
  <si>
    <t>Both (targeted PFAS; targeted CCM metabolites; untargeted metabolomics, lipidomics; untargeted proteomics; targeted metals)</t>
  </si>
  <si>
    <t>Targeted CCM: UHPLC–QqQ-MS (Agilent 6470); Untargeted metabolites/lipids: UHPLC–QTOF-MS (Agilent 6546); Eggshell proteomics: SWATH-MS on SCIEX 6600 TripleTOF; Metals: ICP-MS</t>
  </si>
  <si>
    <t>PFAS (serum Σ45; eggs Σ30); eggshell metals (bulk/trace via ICP-MS)</t>
  </si>
  <si>
    <t>Not analysed in this paper (site characterization referenced from prior work)</t>
  </si>
  <si>
    <t>Site category (reference/control/impacted); sample normalization (internal standards + biomass); data transformation/scaling; pooled vs individual egg analyses; controlled handling (flash frozen, -80°C storage)</t>
  </si>
  <si>
    <t>Blank subtraction; internal standards (Succinic Acid 13C2 for metabolomics; TG-d5 for lipidomics); NATA-accredited PFAS lab for egg PFAS; QA/QC details in Supplementary</t>
  </si>
  <si>
    <t>Statistics: univariate/multivariate; One-way ANOVA (reported); pathway enrichment/impact (MetaboAnalyst). Quantitation used spiked internal standards; targeted PFAS quantified with isotope dilution.</t>
  </si>
  <si>
    <t>Primarily PFAS exposure; eggshell metals screened as potential co-stressors but no explicit synergy/antagonism analysis.</t>
  </si>
  <si>
    <t>Egg maturity/developmental stage unknown (left-censored); small sample size; sites confidential; no direct hatchling/fitness outcomes; recommends controlled incubation/time-series sampling.</t>
  </si>
  <si>
    <t>Supplementary data available; site/location-specific data restricted due to ongoing investigation.</t>
  </si>
  <si>
    <t>Yes (Metabolomics Standards Initiative referenced: Goodacre et al., 2007; Morrison et al., 2007)</t>
  </si>
  <si>
    <t>Yes (pathway databases/tools and literature comparisons; PFAS analyses by external accredited laboratory)</t>
  </si>
  <si>
    <r>
      <t>Host–Gut Microbiome Metabolic Interactions in PFAS-Impacted Freshwater Turtles (</t>
    </r>
    <r>
      <rPr>
        <i/>
        <sz val="11"/>
        <color rgb="FF000000"/>
        <rFont val="Aptos Narrow"/>
        <family val="2"/>
        <scheme val="minor"/>
      </rPr>
      <t>Emydura macquarii macquarii</t>
    </r>
    <r>
      <rPr>
        <sz val="11"/>
        <color rgb="FF000000"/>
        <rFont val="Aptos Narrow"/>
        <family val="2"/>
        <scheme val="minor"/>
      </rPr>
      <t>)</t>
    </r>
  </si>
  <si>
    <t>https://doi.org/10.3390/metabo12080747</t>
  </si>
  <si>
    <t>Integrated omics study combining faecal 16S rRNA amplicon sequencing and LC–MS metabolomics to infer host vs microbiome vs co-metabolism changes associated with PFAS exposure in wild-caught freshwater turtles.</t>
  </si>
  <si>
    <t>Not reported (site location confidential)</t>
  </si>
  <si>
    <t>Faecal samples: PFAS-impacted n=5 turtles; reference n=5 turtles (adult females)</t>
  </si>
  <si>
    <t>2 (PFAS-impacted, reference)</t>
  </si>
  <si>
    <t>Faeces (metabolomics + microbiome); serum PFAS and clinical biochemistry reported for context</t>
  </si>
  <si>
    <t>Both (targeted CCM metabolomics + untargeted polar metabolomics; plus microbiome sequencing)</t>
  </si>
  <si>
    <t>Targeted CCM: UHPLC–QqQ-MS (Agilent 6470); Untargeted metabolites: UHPLC–QTOF-MS (Agilent 6546); Microbiome: MinION 16S rRNA amplicon sequencing; integration via MetOrigin</t>
  </si>
  <si>
    <t>PFAS in serum (Σ47 PFAS reported for impacted turtles; reference below reporting limits)</t>
  </si>
  <si>
    <t>Water quality summarized (supplementary) for sites; no sediment/soil analyses</t>
  </si>
  <si>
    <t>Impacted vs reference sites; adult females; clinical health check; metabolomics normalization (internal standards, biomass, median/log/scale); microbiome QC (read filtering, rarefaction, NSTI filtering)</t>
  </si>
  <si>
    <t>Internal standards and blank subtraction for metabolomics; replicate DNA extraction (triplicate subsamples); sequencing depth saturation (rarefaction); filtering thresholds (OTU abundance, variance, NSTI)</t>
  </si>
  <si>
    <t>Significance via fold-change (&gt;2) and p&lt;0.05 (volcano); enrichment/pathway impact; Spearman correlations. Quantitation supported by internal standards for targeted CCM.</t>
  </si>
  <si>
    <t>Acknowledges other site physico-chemical differences (e.g., salts) could contribute; no formal synergy/antagonism modelling.</t>
  </si>
  <si>
    <t>Small sample size; sites confidential; potential confounding environmental parameters; host genome not available so nearest turtle genome used for MetOrigin; causality not established.</t>
  </si>
  <si>
    <t>Available on request; not publicly available due to ongoing PFAS investigation.</t>
  </si>
  <si>
    <t>Not reported</t>
  </si>
  <si>
    <t>Yes (MetOrigin uses curated databases such as KEGG/HMDB; PICRUSt2 inference)</t>
  </si>
  <si>
    <r>
      <t>Heavy metal concentrations in feathers and metabolomic profiles in Pacific black ducks (</t>
    </r>
    <r>
      <rPr>
        <i/>
        <sz val="11"/>
        <color rgb="FF2A2A2A"/>
        <rFont val="Aptos Narrow"/>
        <family val="2"/>
        <scheme val="minor"/>
      </rPr>
      <t>Anas superciliosa</t>
    </r>
    <r>
      <rPr>
        <sz val="11"/>
        <color rgb="FF2A2A2A"/>
        <rFont val="Aptos Narrow"/>
        <family val="2"/>
        <scheme val="minor"/>
      </rPr>
      <t>) from Southeastern Australia</t>
    </r>
  </si>
  <si>
    <t>Nzabanita et al. 2025</t>
  </si>
  <si>
    <t>https://doi.org/10.1093/etojnl/vgae004</t>
  </si>
  <si>
    <t>This study measures the concentration of metals and the metabolites in an Australian waterbird species, the Pacific Black Duck. No significant correlation was found between the metals (Cr, Cu, Fe, Hg, Mn, Pb and Zn) and the 21 assigned metabolites .</t>
  </si>
  <si>
    <r>
      <t>Pacific Black ducks (</t>
    </r>
    <r>
      <rPr>
        <i/>
        <sz val="11"/>
        <color theme="1"/>
        <rFont val="Aptos Narrow"/>
        <family val="2"/>
        <scheme val="minor"/>
      </rPr>
      <t>Anas superciliosa</t>
    </r>
    <r>
      <rPr>
        <sz val="11"/>
        <color theme="1"/>
        <rFont val="Aptos Narrow"/>
        <family val="2"/>
        <scheme val="minor"/>
      </rPr>
      <t>)</t>
    </r>
  </si>
  <si>
    <t>Lake Connewarre Game Reserve (38°15' S, 144°29' E), Dowd Morass Wildlife Reserve (38°08' S, 147°13' E), and Macleod Morass Wildlife Reserve (37°54' S, 147°39' E)</t>
  </si>
  <si>
    <t>44 in total. Site 1 (n=11, all female), site 2 (=14, 6 males and 8 females) and site 3 (n=19, all female).</t>
  </si>
  <si>
    <t>Contaminants determined in wing feathers, metabolites in wing muscle</t>
  </si>
  <si>
    <t>Metals</t>
  </si>
  <si>
    <t>Age determined</t>
  </si>
  <si>
    <t>Lipid mixture and amino-acid standard solution CRM used as external standards.</t>
  </si>
  <si>
    <t>No significant responses.</t>
  </si>
  <si>
    <t>Metals and correlations between them or synergistic effects not dicussed.</t>
  </si>
  <si>
    <t>Small sample size. Birds collected from a small geographical area. Sex-bias as not all site had both sexes. Metabolite analysis was semi-quantitative and suggests targeted analyses in future.</t>
  </si>
  <si>
    <t>Analysis and Interpretation of Metabolite Associations Using Correlations</t>
  </si>
  <si>
    <t>Saccenti et al. 2023</t>
  </si>
  <si>
    <t xml:space="preserve">https://doi.org/10.1007/978-3-031-39094-4_3 </t>
  </si>
  <si>
    <t>Chapter in book covering metabolomics fundamentals, analytical platforms (LC–MS/GC–MS/NMR), targeted vs untargeted workflows, data analysis, and applications including environmental metabolomics.</t>
  </si>
  <si>
    <t>Not applicable (methods/reference book)</t>
  </si>
  <si>
    <t>Both (conceptual coverage)</t>
  </si>
  <si>
    <t>Conceptual coverage of LC–MS, GC–MS, NMR and associated separation and MS platforms (e.g., QqQ, QTOF, Orbitrap)</t>
  </si>
  <si>
    <t>Not applicable (methods discussion)</t>
  </si>
  <si>
    <t>Not applicable (general best-practice discussion)</t>
  </si>
  <si>
    <t>Not assessed (varies by chapter)</t>
  </si>
  <si>
    <t>Yes (chapter-level citations and literature synthesis)</t>
  </si>
  <si>
    <t>Metabolomics as a valid analytical technique in environmental exposure research: application and progress</t>
  </si>
  <si>
    <t>Wei et al. 2022</t>
  </si>
  <si>
    <t xml:space="preserve">https://doi.org/10.1007/s11306-022-01895-7 </t>
  </si>
  <si>
    <t>Comprehensive review of metabolomics applications for assessing biological effects of environmental exposures (radiation, heavy metals, air pollutants including PM2.5, and persistent organic pollutants), summarizing analytical platforms, biomarkers, and mechanistic insights.</t>
  </si>
  <si>
    <t>Multiple (human, rodent, aquatic and terrestrial organisms; literature review)</t>
  </si>
  <si>
    <t>Not applicable (review of published studies)</t>
  </si>
  <si>
    <t>Multiple matrices across studies (serum, plasma, urine, tissues, organs, feces)</t>
  </si>
  <si>
    <t>Both (review covers targeted and untargeted metabolomics)</t>
  </si>
  <si>
    <t>NMR; GC–MS; LC–MS; UPLC–QTOF–MS; CE–MS (conceptual and applied examples)</t>
  </si>
  <si>
    <t>Radiation exposure; heavy metals (Cd, As, Hg, Pb, Cr); air pollutants (PM2.5); POPs (PCBs, dioxins, PFAS incl. PFHxA); PAHs</t>
  </si>
  <si>
    <t>Not applicable (contextual across reviewed studies)</t>
  </si>
  <si>
    <t>Exposure type, dose, duration, organism, tissue specificity (as reported in reviewed literature)</t>
  </si>
  <si>
    <t>Discussed conceptually; references best practices and analytical validation across platforms</t>
  </si>
  <si>
    <t>Summarizes statistical and biomarker validation approaches from source studies; standards usage varies by study</t>
  </si>
  <si>
    <t>Yes (review discusses mixed exposures and complex environmental stressor scenarios)</t>
  </si>
  <si>
    <t>Heterogeneity of study designs; need for targeted validation and mechanistic confirmation; limited causal inference</t>
  </si>
  <si>
    <t>Not applicable (review article)</t>
  </si>
  <si>
    <t>Yes (references MSI minimum reporting standards literature)</t>
  </si>
  <si>
    <t>Yes (systematic literature synthesis)</t>
  </si>
  <si>
    <t xml:space="preserve">Caged Field Metabolomics </t>
  </si>
  <si>
    <t>Untargeted Metabolomics Analyses and Contaminant Chemistry of Dreissenid Mussels at the Maumee River Area of Concern in the Great Lakes</t>
  </si>
  <si>
    <t>Legrand et al. 2023</t>
  </si>
  <si>
    <t xml:space="preserve">https://doi.org/10.1021/acs.est.3c00812 </t>
  </si>
  <si>
    <t>This study applied untargeted metabolomics and contaminant chemistry to dreissenid mussels caged for 30 days at four sites along the Maumee River (Great Lakes). Mussel metabolomes, measured by NMR, differed significantly from a Lake Erie reference site, showing alterations in energy metabolism and amino acids. Tissue contaminant profiles varied by location: upstream mussels showed pesticide signatures (atrazine, metolachlor), while downstream mussels near Toledo’s wastewater plant were characterized by PAHs and other organics.</t>
  </si>
  <si>
    <t>Mussles (Dreissena sp.)</t>
  </si>
  <si>
    <t>Site codes and coordinates reported in Supporting Information (Table S1).</t>
  </si>
  <si>
    <t>300 - 500 per cage 30 days</t>
  </si>
  <si>
    <t>Whole mussel soft tissue (polar extracts)</t>
  </si>
  <si>
    <t>NMR</t>
  </si>
  <si>
    <t>PAHs, PCBs, PBDEs, PPCPs, pesticides, alkylphenols (tissue)</t>
  </si>
  <si>
    <t>Same source population, 30-day caging, handling/timepoint comparisons.</t>
  </si>
  <si>
    <t>2 mmol sucrose in a 10% D2O sealed standard sample was used as a system suitability test(SST) before the analysis of experimental samples.19 Control materials used to evaluate technical precision included a process blank, an in-house pooled mussel control material (MCM), an NIST standard reference material (SRM 2974a - Organics in freeze-dried mussel tissue), and a technical replicate added to each extraction batch. MCM was prepared using 81 additional mussel samples collected during the study. All individual MCM mussels were removed from the shell, homogenized, and lyophilized following the same protocol as for the experimental samples. The resulting dried homogenates were pooled and stored at −80 °C until extraction and analysis.</t>
  </si>
  <si>
    <t>The findings demonstrate the potential of metabolomics for assessing aquatic ecosystem health and highlight the need to account for mussel metabolic cycles and stressor-specific responses. Distinct metabolomic and contaminant signatures underscore the value of integrating these approaches into biomonitoring programs in the Great Lakes.</t>
  </si>
  <si>
    <t>Without sediment and water quality data for the present study, it is difficult to distinguish between real-time contaminant exposure, noncontaminant abiotic stressors, and food quality.Additionally, experimental factors such as caging, length ofexposure, and seasonality of mussel metabolism may also obscure upstream and downstream site differences. The present holistic analysis does provide insight into the mussel tissue accumulation of contaminants over 30 days, illuminates specific contaminants of concern for this AOC, and identifies altered metabolic pathways when comparing contaminated river sites to a reference site.</t>
  </si>
  <si>
    <t xml:space="preserve">Yes </t>
  </si>
  <si>
    <t>Neurotoxicological effects on marine mussel Mytilus galloprovincialis
caged at petrochemical contaminated areas (eastern Sicily, Italy): 1H NMR and immunohistochemical assays</t>
  </si>
  <si>
    <t>Cappello et al. 2015</t>
  </si>
  <si>
    <t>http://dx.doi.org/10.1016/j.cbpc.2014.12.006</t>
  </si>
  <si>
    <t xml:space="preserve">This article investigates the neurotoxicological effects of environmental pollution, mainly related to petrochemical activities(Hg and PAHs), on the marine mussel Mytilus galloprovincialis. </t>
  </si>
  <si>
    <r>
      <t xml:space="preserve">Mussels - </t>
    </r>
    <r>
      <rPr>
        <i/>
        <sz val="11"/>
        <color theme="1"/>
        <rFont val="Aptos Narrow"/>
        <family val="2"/>
        <scheme val="minor"/>
      </rPr>
      <t xml:space="preserve">Mytilus galloprovincialis </t>
    </r>
  </si>
  <si>
    <t>Priolo (37°1201000N; 15°1304400E) and Vendicari (36°4703500N; 15°0805200E)</t>
  </si>
  <si>
    <t>200 mussels at each site caged for 30 days</t>
  </si>
  <si>
    <t xml:space="preserve">Gills  </t>
  </si>
  <si>
    <t>Targetted</t>
  </si>
  <si>
    <t>1H NMR</t>
  </si>
  <si>
    <t>PAHs and Hg</t>
  </si>
  <si>
    <t>2,2-dimethyl-2-silapentane-5-sulfonate (DSS) Internal Standards used for NMR</t>
  </si>
  <si>
    <r>
      <t>Adverse and compromising effects on caged</t>
    </r>
    <r>
      <rPr>
        <i/>
        <sz val="11"/>
        <color theme="1"/>
        <rFont val="Aptos Narrow"/>
        <family val="2"/>
        <scheme val="minor"/>
      </rPr>
      <t xml:space="preserve"> M. galloprovincialis</t>
    </r>
    <r>
      <rPr>
        <sz val="11"/>
        <color theme="1"/>
        <rFont val="Aptos Narrow"/>
        <family val="2"/>
        <scheme val="minor"/>
      </rPr>
      <t xml:space="preserve">, were previously reported, which included inducing severe morphological damage to the gills, as well as metabolic alteration. Specifically, changes observed in metabolites may indicate disturbances in osmotic regulation, energy metabolism and neurotransmission. Mussels caged at the polluted site showed a significant 42% depletion in serotonin levels in their gills compared to the reference site. Gill acetylcholine levels decreased by 64% in mussels from the polluted site.Tyrosine levels declined by 35% in mussels from the polluted site. </t>
    </r>
  </si>
  <si>
    <t xml:space="preserve">The site represented a heavily polluted site but details were not discussed if there were antagonistic or synergistic effects. </t>
  </si>
  <si>
    <t xml:space="preserve">Not stated - not readily available </t>
  </si>
  <si>
    <t>Site considered under national interest due to pollution. Pollution concentrations previously reported - Istituto Centrale per la Ricerca scientifica e tecnologica Applicata al Mare (ICRAM), 2005. Valutazione preliminare dei dati della caratterizzazione ambientale della Rada di Augusta – aree prioritarie ai fini della messa in sicurezza di emergenza. Sito di bonifica di interesse nazionale di Priolo. BoIPr-SI-GP-Rada di Augusta01.02. Roma, p. 33.</t>
  </si>
  <si>
    <t xml:space="preserve">1H NMR-based metabolomics investigation on the eﬀects of petrochemical 
contamination in posterior adductor muscles of caged mussel Mytilus 
galloprovincialis </t>
  </si>
  <si>
    <t>Cappello et al. 2017</t>
  </si>
  <si>
    <t>http://dx.doi.org/10.1016/j.ecoenv.2017.04.040</t>
  </si>
  <si>
    <r>
      <t>This study used 1H NMR-based metabolomics to assess the effects of petrochemical contamination on caged mussels (</t>
    </r>
    <r>
      <rPr>
        <i/>
        <sz val="11"/>
        <color theme="1"/>
        <rFont val="Aptos Narrow"/>
        <family val="2"/>
        <scheme val="minor"/>
      </rPr>
      <t>Mytilus galloprovincialis</t>
    </r>
    <r>
      <rPr>
        <sz val="11"/>
        <color theme="1"/>
        <rFont val="Aptos Narrow"/>
        <family val="2"/>
        <scheme val="minor"/>
      </rPr>
      <t>) in Sicily’s polluted Augusta-Melilli-Priolo area compared to a reference site. After 60 days, posterior adductor muscle tissues showed distinct metabolic alterations revealed by PCA.</t>
    </r>
  </si>
  <si>
    <r>
      <t>Mussels -</t>
    </r>
    <r>
      <rPr>
        <i/>
        <sz val="11"/>
        <color theme="1"/>
        <rFont val="Aptos Narrow"/>
        <family val="2"/>
        <scheme val="minor"/>
      </rPr>
      <t xml:space="preserve"> Mytilus galloprovincialis </t>
    </r>
  </si>
  <si>
    <t>Augusta (37°10' 39.201"N, 15°12' 26.286"E) and Brucoli (37°17' 23.67"N, 15°12' 40.68"E).</t>
  </si>
  <si>
    <t xml:space="preserve">15 mussles per cage per site for 60 days </t>
  </si>
  <si>
    <t xml:space="preserve">Posterior adductor muscle (PAM) tissues </t>
  </si>
  <si>
    <t>Sediment and Water samples</t>
  </si>
  <si>
    <t>Water quality parameters were measured in triplicate</t>
  </si>
  <si>
    <t xml:space="preserve">Sexes were not mentioned/separated/ investigated </t>
  </si>
  <si>
    <t>Pollution was linked to impaired energy metabolism (reduced glucose, glycogen, ATP/ADP), disrupted amino acid metabolism (increased proline, glycine, isoleucine, leucine), and disturbed osmoregulation.</t>
  </si>
  <si>
    <t>The study primarily focuses on PAHs and Hg, but other pollutants present in the petrochemical area might also contribute to the observed effects.</t>
  </si>
  <si>
    <t xml:space="preserve">Not Stated - not readily available </t>
  </si>
  <si>
    <t>Previous papers were cited to include water PAH and Hg Concentrations</t>
  </si>
  <si>
    <r>
      <t xml:space="preserve">Carbonic anhydrase integrated into a multimarker approach for the detection of the stress status induced by pollution exposure in </t>
    </r>
    <r>
      <rPr>
        <i/>
        <sz val="11"/>
        <color theme="1"/>
        <rFont val="Aptos Narrow"/>
        <family val="2"/>
        <scheme val="minor"/>
      </rPr>
      <t>Mytilus galloprovincialis</t>
    </r>
    <r>
      <rPr>
        <sz val="11"/>
        <color theme="1"/>
        <rFont val="Aptos Narrow"/>
        <family val="2"/>
        <scheme val="minor"/>
      </rPr>
      <t>:A field case study</t>
    </r>
  </si>
  <si>
    <t>Caricato et al. 2019</t>
  </si>
  <si>
    <t>ps://doi.org/10.1016/j.scitotenv.2019.06.446</t>
  </si>
  <si>
    <t>The article examines the sensitivity of the enzyme carbonic anhydrase (CA) in the digestive gland of the mussel Mytilus galloprovincialis as a biomarker for detecting stress induced by chemical pollution exposure. CA induction in the mussel digestive gland is a suitable biomarker to be integrated into a multi-marker approach for detecting and characterizing the stress status induced by pollution exposure.</t>
  </si>
  <si>
    <t>200 mussels at each site caged for 60 days</t>
  </si>
  <si>
    <t>Digestive Glands</t>
  </si>
  <si>
    <t>Hg, Cu, Cr, and Ni (Hg and Cu levels were significantly higher).</t>
  </si>
  <si>
    <t>Metal contamination was analysed in water/sediment and tissues</t>
  </si>
  <si>
    <t>Metabolomic analysis revealed changes in amino acids, glycogen, ATP/ADP, and uracil levels, indicating metabolic disturbances in the digestive gland of mussels from the polluted site. The biochemical and cellular responses were integrated with a decrease in the whole-organism Condition Factor, indicating an impaired physiological state of mussels exposed to chemical pollution. CA induction in the mussel digestive gland is a suitable biomarker to be integrated into a multi-marker approach for detecting and characterizing the stress status induced by pollution exposure.</t>
  </si>
  <si>
    <r>
      <t xml:space="preserve">Metabolomic responses in caged clams, </t>
    </r>
    <r>
      <rPr>
        <i/>
        <sz val="11"/>
        <color theme="1"/>
        <rFont val="Aptos Narrow"/>
        <family val="2"/>
        <scheme val="minor"/>
      </rPr>
      <t>Ruditapes decussatus</t>
    </r>
    <r>
      <rPr>
        <sz val="11"/>
        <color theme="1"/>
        <rFont val="Aptos Narrow"/>
        <family val="2"/>
        <scheme val="minor"/>
      </rPr>
      <t>,exposed to agricultural and urban inputs in a Mediterranean coastal lagoon (Mar Menor, SE Spain)</t>
    </r>
  </si>
  <si>
    <t>Campillo et al. 2015</t>
  </si>
  <si>
    <t>http://dx.doi.org/10.1016/j.scitotenv.2015.03.136</t>
  </si>
  <si>
    <r>
      <t xml:space="preserve">This article presents a metabolomic study of the digestive gland of the clam </t>
    </r>
    <r>
      <rPr>
        <i/>
        <sz val="11"/>
        <color rgb="FF1F1F1F"/>
        <rFont val="Aptos Narrow"/>
        <family val="2"/>
        <scheme val="minor"/>
      </rPr>
      <t>Ruditapes decussatus</t>
    </r>
    <r>
      <rPr>
        <sz val="11"/>
        <color rgb="FF1F1F1F"/>
        <rFont val="Aptos Narrow"/>
        <family val="2"/>
        <scheme val="minor"/>
      </rPr>
      <t xml:space="preserve"> transplanted to different sites in the Mar Menor coastal lagoon in Spain. </t>
    </r>
  </si>
  <si>
    <r>
      <t xml:space="preserve">Clam - </t>
    </r>
    <r>
      <rPr>
        <i/>
        <sz val="11"/>
        <color theme="1"/>
        <rFont val="Aptos Narrow"/>
        <family val="2"/>
        <scheme val="minor"/>
      </rPr>
      <t>Ruditapes decussatus</t>
    </r>
  </si>
  <si>
    <t>7 and 22 days of Transplantation</t>
  </si>
  <si>
    <t>Digestive Gand</t>
  </si>
  <si>
    <t>HPLC–MS</t>
  </si>
  <si>
    <t>Surfactants, PAHs, Triazines, Chlorpyrifos, Propyzamide, Pendimethalin, Flutolanil, Pharmaceuticals</t>
  </si>
  <si>
    <t>Water analysed - pollutant levels found in El Albujón watercourse and in Mar Menor surface waters, sediment and biota samples from the studied area are briefly summarized.</t>
  </si>
  <si>
    <t>Metabolomic responses in field studies should be interpreted taking into account environmental parameters such as trophic conditions and the fact that they could present a time-dependent pattern.</t>
  </si>
  <si>
    <t>The quality of the results was assessed by: (i) checking the extractionmethodwith standard mixtures; (ii) the use ofan internal standard (IS); and (iii) quality control samples (QC).</t>
  </si>
  <si>
    <t>After 7 days of transplantation, clams at the polluted site showed significantly higher levels of several amino acids, osmotic protectants, and nucleotides compared to the control site. This was likely due to disturbances in osmoregulation and energy metabolism caused by exposure to agricultural and urban pollutants. After 22 days, the metabolite levels in clams were drastically reduced, even lower than the control site. This suggests a two-phase metabolic response, with an initial compensation phase followed by a severe reduction in key metabolites like amino acids, taurine, and carnitine. Taurine highlighted as a potential biomarker.</t>
  </si>
  <si>
    <t>Yes the presence of multiple stressors were acknowledged.</t>
  </si>
  <si>
    <t>Pollutant levels found in El Albujón watercourse and in Mar Menor surface waters, sediment and biota samples from the studied area are briefly summarized.</t>
  </si>
  <si>
    <r>
      <t>1 H-NMR metabolomics profiling of zebra mussel (</t>
    </r>
    <r>
      <rPr>
        <i/>
        <sz val="11"/>
        <color rgb="FF000000"/>
        <rFont val="Aptos Narrow"/>
        <family val="2"/>
        <scheme val="minor"/>
      </rPr>
      <t>Dreissena polymorpha</t>
    </r>
    <r>
      <rPr>
        <sz val="11"/>
        <color rgb="FF000000"/>
        <rFont val="Aptos Narrow"/>
        <family val="2"/>
        <scheme val="minor"/>
      </rPr>
      <t>): A field-scale monitoring tool in ecotoxicological studies</t>
    </r>
  </si>
  <si>
    <t>Hani et al. 2021</t>
  </si>
  <si>
    <t>https://doi.org/10.1016/j.envpol.2020.116048</t>
  </si>
  <si>
    <r>
      <t>This study assessed the health of zebra mussels (</t>
    </r>
    <r>
      <rPr>
        <i/>
        <sz val="11"/>
        <color theme="1"/>
        <rFont val="Aptos Narrow"/>
        <family val="2"/>
        <scheme val="minor"/>
      </rPr>
      <t>Dreissena polymorpha</t>
    </r>
    <r>
      <rPr>
        <sz val="11"/>
        <color theme="1"/>
        <rFont val="Aptos Narrow"/>
        <family val="2"/>
        <scheme val="minor"/>
      </rPr>
      <t>) using 1H-NMR metabolomics and classical energy biomarkers during two months of caging upstream and downstream of wastewater treatment plants in the Meuse River (France and Belgium).</t>
    </r>
  </si>
  <si>
    <r>
      <t>zebra mussel (</t>
    </r>
    <r>
      <rPr>
        <i/>
        <sz val="11"/>
        <color theme="1"/>
        <rFont val="Aptos Narrow"/>
        <family val="2"/>
        <scheme val="minor"/>
      </rPr>
      <t>Dreissena polymorpha)</t>
    </r>
  </si>
  <si>
    <t xml:space="preserve">yes - 1Charleville-M_x0003_ezi_x0003_eres upstream (CM-Upstream), 2- CharlevilleM_x0001_ezi_x0003_eres downstream (CM-Downstream), 3- Charleroi upstream (Cr-Upstream), 4- Charleroi downstream (Cr-Downstream), 5Namur upstream1 (Nam-Upstream1), 6- Namur upstream2 (NamUpstream2) and 7- Namur downstream (Nam-Downstream). </t>
  </si>
  <si>
    <t>200 per cage</t>
  </si>
  <si>
    <t xml:space="preserve">Whole tissue </t>
  </si>
  <si>
    <t>Listed and described in supplimentary material</t>
  </si>
  <si>
    <t xml:space="preserve">Water </t>
  </si>
  <si>
    <t>Metabolomics identified 28 metabolites, with lactate, glycine, maltose, and glutamate driving differences between sites, suggesting impacts on osmoregulation and anaerobic metabolism. Of eight energy biomarkers measured, five (LDH, ACP, lipase, total reserves, ETS) showed significant alterations, though without a consistent site pattern.The findings highlight 1H-NMR metabolomics as a powerful complement to traditional biomarkers, with lactate emerging as a promising indicator for biomonitoring zebra mussel health under field contamination.</t>
  </si>
  <si>
    <t>UntargetedMetabolomicsAnalysesandContaminantChemistryof DreissenidMusselsattheMaumeeRiverAreaofConcerninthe GreatLakes</t>
  </si>
  <si>
    <t>Legrand et al.  2023</t>
  </si>
  <si>
    <t>Field-based biomonitoring study using NMR-based untargeted metabolomics and comprehensive tissue chemistry to assess ecosystem health in dreissenid mussels caged along the Maumee River and a Lake Erie reference site.</t>
  </si>
  <si>
    <r>
      <rPr>
        <i/>
        <sz val="11"/>
        <color theme="1"/>
        <rFont val="Aptos Narrow"/>
        <family val="2"/>
        <scheme val="minor"/>
      </rPr>
      <t>Dreissena sp.</t>
    </r>
    <r>
      <rPr>
        <sz val="11"/>
        <color theme="1"/>
        <rFont val="Aptos Narrow"/>
        <family val="2"/>
        <scheme val="minor"/>
      </rPr>
      <t xml:space="preserve"> (dreissenid mussels; primarily </t>
    </r>
    <r>
      <rPr>
        <i/>
        <sz val="11"/>
        <color theme="1"/>
        <rFont val="Aptos Narrow"/>
        <family val="2"/>
        <scheme val="minor"/>
      </rPr>
      <t>D. polymorpha</t>
    </r>
    <r>
      <rPr>
        <sz val="11"/>
        <color theme="1"/>
        <rFont val="Aptos Narrow"/>
        <family val="2"/>
        <scheme val="minor"/>
      </rPr>
      <t>)</t>
    </r>
  </si>
  <si>
    <t>Reported descriptively (Maumee River sites and Lake Erie reference; exact coordinates in Supplementary)</t>
  </si>
  <si>
    <t>Metabolomics: ~20–24 mussels per site; Chemistry: 200–400 mussels per site</t>
  </si>
  <si>
    <t>4 (3 river sites + 1 Lake Erie reference)</t>
  </si>
  <si>
    <t>Whole soft tissue (metabolomics and contaminant chemistry)</t>
  </si>
  <si>
    <t>Untargeted metabolomics; targeted chemical contaminant analyses</t>
  </si>
  <si>
    <t>1H NMR spectroscopy (700 MHz); spectral binning and multivariate analysis (PCA, PLS-DA); pathway analysis via MetaboAnalyst</t>
  </si>
  <si>
    <t>PAHs, PCBs, PBDEs, pesticides (e.g., atrazine, metolachlor), PPCPs, alkylphenols</t>
  </si>
  <si>
    <t>Not directly analysed; interpretation supported by historical and parallel monitoring data</t>
  </si>
  <si>
    <t>Site, caging duration (30 days), handling method (caged vs in situ), sampling time; normalization and scaling applied</t>
  </si>
  <si>
    <t>Process blanks; pooled mussel control material; NIST SRM 2974a; technical replicates; system suitability tests</t>
  </si>
  <si>
    <t>Significance via VIP scores (&gt;1.5), PCA/PLS-DA validation, permutation testing; NIST SRM used for QC</t>
  </si>
  <si>
    <t>Yes (multiple contaminant classes and abiotic stressors discussed, though not formally modelled)</t>
  </si>
  <si>
    <t>Whole-body metabolome may mask tissue-specific effects; seasonality and handling effects; lack of concurrent water chemistry</t>
  </si>
  <si>
    <t>Metabolomics data deposited in MetaboLights (MTBLS6311)</t>
  </si>
  <si>
    <t>Yes (minimum reporting standards and MQACC recommendations referenced)</t>
  </si>
  <si>
    <t>Yes (external chemistry laboratories; historical Mussel Watch data)</t>
  </si>
  <si>
    <t>Active biomonitoring using mussels: an evaluation of the untargeted metabolomics and proteomics responses as biomarkers of stream ecosystem health</t>
  </si>
  <si>
    <t>Nugroho et al. 2025</t>
  </si>
  <si>
    <t xml:space="preserve">https://doi.org/10.1007/s11356-025-36771-z </t>
  </si>
  <si>
    <r>
      <t xml:space="preserve">This study evaluated </t>
    </r>
    <r>
      <rPr>
        <i/>
        <sz val="11"/>
        <color theme="1"/>
        <rFont val="Aptos Narrow"/>
        <family val="2"/>
        <scheme val="minor"/>
      </rPr>
      <t>Sinanodonta woodiana</t>
    </r>
    <r>
      <rPr>
        <sz val="11"/>
        <color theme="1"/>
        <rFont val="Aptos Narrow"/>
        <family val="2"/>
        <scheme val="minor"/>
      </rPr>
      <t xml:space="preserve"> mussels as bioindicators of pollution in the Code Stream, Yogyakarta, using an active biomonitoring approach at three sites with differing pollution levels. Untargeted metabolomics and proteomics were performed on gill and digestive gland tissues.</t>
    </r>
  </si>
  <si>
    <r>
      <t xml:space="preserve">Mussel - </t>
    </r>
    <r>
      <rPr>
        <i/>
        <sz val="11"/>
        <color theme="1"/>
        <rFont val="Aptos Narrow"/>
        <family val="2"/>
        <scheme val="minor"/>
      </rPr>
      <t>Sinanodonta woodiana</t>
    </r>
  </si>
  <si>
    <t>S1 is situated in the upstream part of the Code Stream 7°38ʹ19.5ʹʹS 110°24ʹ11.5ʹʹE. S2 is situated in central Code Stream in 
Yogyakarta City 7°47ʹ19.2ʹʹS 110°22ʹ06.6ʹʹE. S3 is located downstream of the Code Stream 7°53ʹ34.2ʹʹS 
110°23ʹ06.3ʹʹE.</t>
  </si>
  <si>
    <t xml:space="preserve">18 mussles per site caged for 28 days </t>
  </si>
  <si>
    <t>gills and digestive glands pooled from each site.</t>
  </si>
  <si>
    <t>LC-HRMS Orbitrap</t>
  </si>
  <si>
    <t>Control Unexposed Group. Methanol blank used for metabolite analysis.</t>
  </si>
  <si>
    <t>No Standards were used. Metabolomics analysis identified putative metabolites potentially involved in amino acid, nucleotide, and antioxidant metabolism pathways, indicating adaptive responses to pollutant exposure.Metabolomics revealed significant shifts in amino acid, nucleotide, and antioxidant pathways, identifying several candidate metabolites (e.g., 7-oxocholesterol, 18-HEPE) as biomarkers of exposure. Proteomic analysis of β-actin showed variable peptide coverage across sites, reflecting complex tissue-specific responses to pollution.</t>
  </si>
  <si>
    <t>Nothing mentioned other then 'Pollutants" - no detail what the pollutants may be.</t>
  </si>
  <si>
    <t xml:space="preserve">Previously published data reported Copper and Micro plastics in the Code Stream. </t>
  </si>
  <si>
    <r>
      <t>Investigating metabolomic alterations in caged </t>
    </r>
    <r>
      <rPr>
        <i/>
        <sz val="11"/>
        <color rgb="FF1F1F1F"/>
        <rFont val="Aptos Narrow"/>
        <family val="2"/>
        <scheme val="minor"/>
      </rPr>
      <t>Sinanodonta woodiana</t>
    </r>
    <r>
      <rPr>
        <sz val="11"/>
        <color rgb="FF1F1F1F"/>
        <rFont val="Aptos Narrow"/>
        <family val="2"/>
        <scheme val="minor"/>
      </rPr>
      <t> exposed to stream pollution</t>
    </r>
  </si>
  <si>
    <t>Rivaldi et al. 2025</t>
  </si>
  <si>
    <t xml:space="preserve">https://doi.org/10.1016/j.etap.2025.104741 </t>
  </si>
  <si>
    <t xml:space="preserve">This study investigated metabolomic and enzymatic responses of Sinanodonta woodiana to pollution in Indonesia’s Winongo stream. Mussels were transplanted for 28 days to sites with differing pollution levels, and metabolite profiles, antioxidant enzymes (SOD, CAT), and metallothionein (MT) were measured in gills, mantle, and digestive glands. </t>
  </si>
  <si>
    <t>S1 -Sleman (7◦38’38.0” S, 110◦23’33.6” E). S2- Yogyakarta City (7◦48’28.9” S, 110◦21’13.5” E). S3 - Bantul Regency (7◦52’3.3” S, 110◦20’51.0” E).</t>
  </si>
  <si>
    <t xml:space="preserve">18 Mussles per site. Three were collected on days 0, 3, 7, 14, 21 and 28 </t>
  </si>
  <si>
    <t xml:space="preserve">Mussel gills, mantles, and digestive glands </t>
  </si>
  <si>
    <t>HPLC</t>
  </si>
  <si>
    <t xml:space="preserve">Control: unexpossed mussles. Other QAQC measures not listed. </t>
  </si>
  <si>
    <t>Pollution caused major metabolic shifts, disrupting amino acid and energy pathways, while enzyme and MT responses peaked around day 14 at the most polluted site. Key metabolites (alanine, glutamate, aspartate, phenylalanine) emerged as candidate biomarkers.The findings support S. woodiana as a bioindicator and demonstrate the value of combining metabolomics with enzymatic biomarkers and multi-tissue analysis for stream health assessment.</t>
  </si>
  <si>
    <t xml:space="preserve">Not Stated </t>
  </si>
  <si>
    <t>Metabolomics for biomonitoring: an evaluation of the metabolome as an indicator of aquatic ecosystem health</t>
  </si>
  <si>
    <t>Pomfret et al., 2020</t>
  </si>
  <si>
    <t>https://doi.org/10.1139/er-2019-0003</t>
  </si>
  <si>
    <t>Environmental metabolomics bridges the gap between traditional biomarkers and community-level indicators by capturing stress‑related shifts in organismal metabolism that reflect ecological function and fitness. The abstract argues that metabolomes meet most bioindicator criteria and, with further development, can be integrated into existing aquatic biomonitoring programs to provide earlier warning and better discrimination of human‑driven stressors than current approaches.</t>
  </si>
  <si>
    <t xml:space="preserve">Not applicable </t>
  </si>
  <si>
    <t>NMR-based metabolomics of dragonfly nymphs exposed to multiple stressors: An approach for field assessments to diagnose effects☆</t>
  </si>
  <si>
    <t xml:space="preserve">Brua et al. 2022 </t>
  </si>
  <si>
    <t xml:space="preserve">https://doi.org/10.1016/B978-0-12-816460-0.00002-2 </t>
  </si>
  <si>
    <t>Book chapter case study combining in situ caging/transplant bioassay and 1H-NMR metabolomics to assess whether boreal snaketail dragonfly nymph metabolomes differ among reference sites and sites exposed to natural bitumen, municipal sewage effluent, and oil sands mining activity in the Lower Athabasca River (Alberta, Canada).</t>
  </si>
  <si>
    <r>
      <rPr>
        <i/>
        <sz val="11"/>
        <color theme="1"/>
        <rFont val="Aptos Narrow"/>
        <family val="2"/>
        <scheme val="minor"/>
      </rPr>
      <t xml:space="preserve">Ophiogomphus colubrinus </t>
    </r>
    <r>
      <rPr>
        <sz val="11"/>
        <color theme="1"/>
        <rFont val="Aptos Narrow"/>
        <family val="2"/>
        <scheme val="minor"/>
      </rPr>
      <t>(boreal snaketail dragonfly nymph)</t>
    </r>
  </si>
  <si>
    <t>M0 54°43.590000′N, 113°18.036000′W; M1A 56°37.314000′N, 111°39.324000′W; M3 56°47.628000′N, 111°24.252000′W; M4 57°05.880000′N, 111°33.894000′W</t>
  </si>
  <si>
    <t>2 nymphs per cage; 8 rock-baskets per site (n=16 nymphs per site; 64 total). After exposure: 2 deaths + 3 escapes; 59 individuals used for metabolomics; whole organism = 1 replicate.</t>
  </si>
  <si>
    <t>4 (M0 reference outside bitumen; M1A reference inside bitumen; M3 bitumen+municipal sewage effluent; M4 bitumen+municipal sewage effluent+oil sands mining)</t>
  </si>
  <si>
    <t>Whole-body (single whole nymph per sample; polar extract).</t>
  </si>
  <si>
    <t>Untargeted (NMR spectral profiling; binning).</t>
  </si>
  <si>
    <t>Polar metabolite extraction (Bligh–Dyer methanol:chloroform:water 2:2:1.8) from 10 mg dry mass; 1H NMR on Bruker Avance 600 MHz; 0.005 ppm binning; PCA and PLS-DA in MATLAB/PLS_Toolbox.</t>
  </si>
  <si>
    <t>Multiple stressors: natural bitumen exposure; municipal sewage effluent; oil sands mining activity. Supporting chemistry measured: water nutrients/ions/trace metals/TSS; sediment metals and alkylated/parent PAHs.</t>
  </si>
  <si>
    <t>Yes – water chemistry (ions, nutrients, metals, TSS) and sediment metals + PAHs measured at day 1 and day 7.</t>
  </si>
  <si>
    <t>Exposure category; time-of-day standardized for collection (1300–1645 h); physico-chemical variables (temp, DO, pH, conductance etc.) recorded; reference sites combined after no metabolome difference; outlier removal.</t>
  </si>
  <si>
    <t>Internal reference TMSP; removal of residual water peak bins; autoscaling; cross-validation for component selection; outliers removed using Q residuals/Hotelling T2.</t>
  </si>
  <si>
    <t>No significant metabolome differences among sites (PCA/PLS-DA showed poor classification: only ~8% variance in class variables). Standard used: TMSP for normalization/chemical shift referencing.</t>
  </si>
  <si>
    <t>Yes – field multiple-stressor gradient (bitumen ± sewage effluent ± oil sands mining); no evidence of synergistic/antagonistic metabolic effects detected in 7-day exposure.</t>
  </si>
  <si>
    <t>Likely low contaminant concentrations and/or short (7-day) exposure; sex/age unknown; peak overlap in 1D NMR; recommends longer exposure (up to 6 weeks), temporal sampling, alternative organisms (filter feeders), and/or LC–MS for higher sensitivity and lipid resolution.</t>
  </si>
  <si>
    <t>Not stated (book chapter; no repository noted).</t>
  </si>
  <si>
    <t>Yes – supporting water/sediment chemistry performed by multiple Environment and Climate Change Canada labs; contextual data from other monitoring reports.</t>
  </si>
  <si>
    <t>Developing metabolomics-based bioassessment: crayfish metabolome sensitivity to food and dissolved oxygen stress</t>
  </si>
  <si>
    <t>Izral et al. 2018</t>
  </si>
  <si>
    <t xml:space="preserve">https://doi.org/10.1007/s11356-018-3518-5 </t>
  </si>
  <si>
    <t>Reciprocal transfer field experiment testing whether metabolomes of crayfish tissues can detect and differentiate reference vs agricultural vs municipal wastewater impacts across streams; evaluates tissue-specific response rates over 1–2 week exposures.</t>
  </si>
  <si>
    <r>
      <rPr>
        <i/>
        <sz val="11"/>
        <color theme="1"/>
        <rFont val="Aptos Narrow"/>
        <family val="2"/>
        <scheme val="minor"/>
      </rPr>
      <t>Faxonius virilis</t>
    </r>
    <r>
      <rPr>
        <sz val="11"/>
        <color theme="1"/>
        <rFont val="Aptos Narrow"/>
        <family val="2"/>
        <scheme val="minor"/>
      </rPr>
      <t xml:space="preserve"> (northern crayfish) – adult females only</t>
    </r>
  </si>
  <si>
    <t>Reference (Brokenhead River): 49.925884°N, -96.38316°W; Agriculture (Shannon Creek): 49.278703°N, -98.024131°W; Wastewater (Deadhorse Creek): 49.222439°N, -97.865869°W</t>
  </si>
  <si>
    <t>Collected n=53 crayfish/site; Week 0 baseline: 5 crayfish/site dissected; Transfer experiment: 48 crayfish assigned across treatments (3 groups of 16: remain/recovery/impact) and sampled at Week 1 or Week 2; per-treatment n typically ~5–8.</t>
  </si>
  <si>
    <t>3 (reference, agriculture, wastewater)</t>
  </si>
  <si>
    <t>Hepatopancreas, gill, and tail muscle (polar metabolites).</t>
  </si>
  <si>
    <t>Untargeted (1H NMR spectral profiling with post hoc metabolite annotation).</t>
  </si>
  <si>
    <t>Dual-phase extraction methanol:chloroform:water (2:2:1.8); lyophilize; resuspend in phosphate buffer with TMSP; 1H NMR (Bruker Avance 600 MHz, 128 scans, excitation sculpting); 0.005 ppm binning; PCA + GLMs; ANOVA with FDR; Chenomx annotation.</t>
  </si>
  <si>
    <t>Water quality stressors (nutrients, TSS, dissolved oxygen/temperature time series) and PPCPs (58 analytes by LC–MS/MS; 15 detected, dominated at wastewater site during lagoon discharge).</t>
  </si>
  <si>
    <t>Water sampled (nutrients/TSS at multiple times; PPCPs once; DO/temperature logged); sediment/soil not reported.</t>
  </si>
  <si>
    <t>Adult female only; size range 55–80 mm; randomized assignment; no supplementary diet; exposure duration (1 vs 2 weeks); outlier removal using Hotelling T2; separate analyses by tissue and week.</t>
  </si>
  <si>
    <t>Randomized prep/run order; TMSP internal standard; removal of residual water peak; normalization and autoscaling; planned hypotheses; FDR correction for ANOVA; avoided PLS-DA to reduce overfitting.</t>
  </si>
  <si>
    <t>GLMs assessed at α=0.10; significant bins via ANOVA with FDR p&lt;0.05; metabolite IDs via Chenomx and published chemical shifts. Standard used: TMSP.</t>
  </si>
  <si>
    <t>Multi-stressor field context (agriculture non-point + wastewater point-source; associated hypoxia/ammonia/PPCPs). Differentiation between stressor types demonstrated; synergy/antagonism not explicitly modelled.</t>
  </si>
  <si>
    <t>Tissue-dependent sensitivity and response time; hepatopancreas showed limited/inconsistent discrimination; recommends tissue choice based on monitoring purpose and further testing across regions/stressors and longer exposures.</t>
  </si>
  <si>
    <t>Supplementary data available with the article (via journal DOI).</t>
  </si>
  <si>
    <t>Yes – PPCP analyses performed by external laboratory (AXYS Analytical Services).</t>
  </si>
  <si>
    <t>Crayfish tissue metabolomes effectively distinguish impacts of wastewater and agriculture in aquatic ecosystems</t>
  </si>
  <si>
    <t>Izral et al. 2021</t>
  </si>
  <si>
    <t>https://doi.org/10.1016/j.scitotenv.2020.143322</t>
  </si>
  <si>
    <t>Laboratory-based exposure study evaluating how food limitation and dissolved oxygen stress alter the crayfish metabolome, with the aim of developing metabolomics-based bioassessment tools and identifying tissue-specific sensitivity to common environmental stressors.</t>
  </si>
  <si>
    <r>
      <rPr>
        <i/>
        <sz val="11"/>
        <color theme="1"/>
        <rFont val="Aptos Narrow"/>
        <family val="2"/>
        <scheme val="minor"/>
      </rPr>
      <t>Faxonius virilis</t>
    </r>
    <r>
      <rPr>
        <sz val="11"/>
        <color theme="1"/>
        <rFont val="Aptos Narrow"/>
        <family val="2"/>
        <scheme val="minor"/>
      </rPr>
      <t xml:space="preserve"> (northern crayfish)</t>
    </r>
  </si>
  <si>
    <t>Not applicable – controlled laboratory experiment</t>
  </si>
  <si>
    <t>Adult crayfish exposed to factorial treatments of food availability and dissolved oxygen; replicate numbers varied by tissue and treatment (reported in study tables).</t>
  </si>
  <si>
    <t>Laboratory experiment (no field sites)</t>
  </si>
  <si>
    <t>Gill, hepatopancreas, and tail muscle tissues</t>
  </si>
  <si>
    <t>1H NMR-based metabolomics with polar metabolite extraction (methanol:chloroform:water); spectral binning; PCA and univariate statistics to assess metabolic responses to stressors.</t>
  </si>
  <si>
    <t>Food limitation (starvation) and dissolved oxygen stress (hypoxia) – no chemical contaminants</t>
  </si>
  <si>
    <t>Water dissolved oxygen monitored and controlled; sediment/soil not applicable</t>
  </si>
  <si>
    <t>Controlled laboratory conditions; adult crayfish; factorial manipulation of food availability and dissolved oxygen; tissue-specific analyses</t>
  </si>
  <si>
    <t>Internal standard (TMSP); randomized sample processing; normalization and autoscaling; outlier screening</t>
  </si>
  <si>
    <t>Significant metabolomic shifts detected in response to hypoxia and food stress, particularly in gill tissue; TMSP used as chemical shift and normalization standard</t>
  </si>
  <si>
    <t>Yes – combined food and dissolved oxygen stress examined, demonstrating interactive metabolic effects under controlled conditions</t>
  </si>
  <si>
    <t>Laboratory setting limits direct ecological realism; responses may differ under complex field conditions; recommends validation in field-based biomonitoring studies</t>
  </si>
  <si>
    <t>Not explicitly stated; data available upon request or within supplementary materials</t>
  </si>
  <si>
    <t>Linking field-based metabolomics and chemical analyses to prioritize contaminants of emerging concern in the Great Lakes basin</t>
  </si>
  <si>
    <t>Davis et al. 2016</t>
  </si>
  <si>
    <t xml:space="preserve">https://doi.org/10.1002/etc.3409 </t>
  </si>
  <si>
    <t>This study applied field-based metabolomics and chemical analyses to prioritize contaminants of emerging concern in the Great Lakes Basin. Caged fathead minnows were deployed at 18 sites, with liver metabolites profiled by 1H NMR spectroscopy and compared against contaminant concentrations and temperature using partial least-squares regression.</t>
  </si>
  <si>
    <r>
      <t xml:space="preserve">Fathead minnow </t>
    </r>
    <r>
      <rPr>
        <i/>
        <sz val="11"/>
        <color theme="1"/>
        <rFont val="Aptos Narrow"/>
        <family val="2"/>
        <scheme val="minor"/>
      </rPr>
      <t>Pimephales promelas</t>
    </r>
  </si>
  <si>
    <t>No coordinates - 5 watersheds: St. Louis River estuary [MN, USA], Detroit River [MI, USA], Maumee River [OH, USA], Milwaukee River estuary [WI, USA], and Fox River [WI, USA]</t>
  </si>
  <si>
    <t xml:space="preserve">Two cages with 12 FHMs per cage (6 male, 6 Female) deployed at 18 sites for 4 days </t>
  </si>
  <si>
    <t>Livers</t>
  </si>
  <si>
    <t>132 unique organic compounds were measured in water samples collected from the Great Lakes basin. These contaminants included pesticides, industrial and domestic contaminants, and a suite of pharmaceuticals and personal care products.  Of the 132 contaminants analyzed, 86 were detected in at least one of the water samples</t>
  </si>
  <si>
    <t>N,N-diethyl-m-toluamide (DEET); Benzophenone β-Sitosterol; 3,4-Dichlorophenyl isocyanate; Camphor; Cotinine; Diethyl phthalate; Metolachlor; Bisphenol A; and Caffeine These contaminants were among those with the strongest relationships to endogenous metabolite shifts, as indicated by their Q²Y values in the partial least-squares regression models for male and female fish. It's important to note that the biological relevance of these contaminants was specific to the study sites and the particular suite of measured contaminants. The researchers also pointed out that some contaminants, like caffeine, cotinine, and DEET, may be acting as markers for the presence of wastewater-treatment effluent rather than directly causing biological effects</t>
  </si>
  <si>
    <t xml:space="preserve">Temperature mentioned as a potential additional  stressor </t>
  </si>
  <si>
    <t>Assessments of the biological importance of contaminants were restricted to those contaminants affecting liver processes - other tissues or species may respond differently. Care also must be taken in generalizing specific results to other regions because contaminants identified as not having a biological impact at our sites may reach biologically relevant levels elsewhere. depth-integrated grab water samples, which may not be fully representative of contaminants exhibiting temporally fluctuating concentrations - cannot assign true causal relationships</t>
  </si>
  <si>
    <t>Evaluation of targeted and untargeted effects-based monitoring tools to assess impacts of contaminants of emerging concern on fish in the South Platte River, CO</t>
  </si>
  <si>
    <t>Ekman et al. 2018</t>
  </si>
  <si>
    <t>https://doi.org/10.1016/j.envpol.2018.04.054</t>
  </si>
  <si>
    <t>This article evaluates the use of targeted and untargeted effects-based monitoring tools to assess the impacts of contaminants of emerging concern on fish in the South Platte River, Colorado.</t>
  </si>
  <si>
    <t>No - wastewater treatment plants (W1 and W2) on the South Platte River in CO (USA).</t>
  </si>
  <si>
    <t xml:space="preserve">sexually-mature (6-8 month-old) male fathead minnows (Pimephales promelas) deployed for 5 days. 15 fish per cage, one cage per site </t>
  </si>
  <si>
    <t xml:space="preserve">Untageted and targeted </t>
  </si>
  <si>
    <t>Up to 102 contaminants measured - Estrone - strong covariance between estrone concentrations and the metabolomics responses in the fish. Pesticides -strong covariance between the metabolomics responses and the concentrations of certain pesticides like thiabendazole, malathion, and 1,4-dichlorobenzene.</t>
  </si>
  <si>
    <t>development and application of untargeted tools (such as metabolomics) is also critical given the complexity of anthropogenic mixtures and the variety of effects they may produce.</t>
  </si>
  <si>
    <t>Metabolomics analysis revealed that the hepatic metabolome of fish exposed to effluents from the W2 WWTP showed changes consistent with estrogenic impacts, such as elevated alanine and glutamate levels. The untargeted metabolomics approach also detected non-estrogenic impacts, such as increased glutathione levels, suggesting oxidative stress in fish exposed to the W2-S effluent.</t>
  </si>
  <si>
    <t>Time-dependent biological responses of juvenile yellow perch (Perca flavescens) exposed in situ to a major urban effluent</t>
  </si>
  <si>
    <t>Defo et al. 2021</t>
  </si>
  <si>
    <t>https://doi.org/10.1016/j.ecoenv.2021.112483</t>
  </si>
  <si>
    <t>Time-dependent biological responses of juvenile yellow perch (Perca flavescens) exposed in situ to a major urban wastewater treatment plant (WWTP) effluent in the St. Lawrence River, Canada.</t>
  </si>
  <si>
    <r>
      <t>Juvenile yellow perch (</t>
    </r>
    <r>
      <rPr>
        <i/>
        <sz val="11"/>
        <color theme="1"/>
        <rFont val="Aptos Narrow"/>
        <family val="2"/>
        <scheme val="minor"/>
      </rPr>
      <t>Perca flavescens</t>
    </r>
    <r>
      <rPr>
        <sz val="11"/>
        <color theme="1"/>
        <rFont val="Aptos Narrow"/>
        <family val="2"/>
        <scheme val="minor"/>
      </rPr>
      <t>)</t>
    </r>
  </si>
  <si>
    <t>Three enclosures were installed at Canards Island (reference site; 45◦42’0.7’’N and 73◦27’50.6’’O) and three cages at Robinet Island (45◦44’29.1’’N and 73◦25’38.6’’O)</t>
  </si>
  <si>
    <t>37-40 perch were placed at two sites. Fish were caged at each site for one, three, and six weeks</t>
  </si>
  <si>
    <t xml:space="preserve">Metal and halogenated flame retardant concentrations, </t>
  </si>
  <si>
    <t>The authors note that a larger sample size would be required to statistically confirm the apparent separation in the liver metabolome between effluent-exposed and reference fish at week 6.</t>
  </si>
  <si>
    <t>Liver metabolomic profiles differed between caged and laboratory-reared perch, indicating a caging effect, but were similar between effluent-exposed and reference fish. Gill oxidative stress biomarkers were not affected by effluent exposure, suggesting perch may have developed adaptive strategies. Concentrations of polybrominated diphenyl ethers (PBDEs) and some metals were higher in tissues of perch exposed to the effluent.</t>
  </si>
  <si>
    <t>The results indicated that the caging itself had an effect on the fish, as evidenced by differences in the liver metabolome and lower body condition of caged fish compared to laboratory-reared fish.The exposure duration of 6 weeks may have been too short to observe significant differences in the liver metabolome between effluent-exposed and reference fish, despite differences in tissue contaminant levels.</t>
  </si>
  <si>
    <t xml:space="preserve">Lab reared organisms exposed to field samples (mesocosms) </t>
  </si>
  <si>
    <t>Assessing the response of an urban stream ecosystem to salinization under different flow regimes</t>
  </si>
  <si>
    <t>Pimentel et al. 2024</t>
  </si>
  <si>
    <t xml:space="preserve">https://doi.org/10.1016/j.scitotenv.2024.171849 </t>
  </si>
  <si>
    <t>Streamside ExStream mesocosm experiment in an urban restored stream applying salinity pulses along a NaCl gradient and normal vs reduced flow velocity; assesses responses across multiple organism groups (macroinvertebrates, algae, fungi, parasites) and ecosystem functions (decomposition, respiration, primary production).</t>
  </si>
  <si>
    <t>Multiple taxa: macroinvertebrates, eukaryotic algae, aquatic fungi, parasites (incl. microsporidia in amphipods)</t>
  </si>
  <si>
    <t>Boye River, Germany: 51.5533°N, 6.9485°E (ExStream site)</t>
  </si>
  <si>
    <t>64 mesocosms; 8 salinity levels × 2 flow levels (16 treatments) with 4 replicates each; ~22 d acclimation + 14 d stressor phase; multiple sample types (benthic/leaf-bag/drift/biofilm/leaves/cotton)</t>
  </si>
  <si>
    <t>1 (single urban stream field site)</t>
  </si>
  <si>
    <t>Not serum; benthic and leaf-bag macroinvertebrate samples, drift samples, biofilm scrapings, leaf discs and leaf packs, cotton strips (plus fungal conidia suspensions)</t>
  </si>
  <si>
    <t>Not applicable (uses metabarcoding + functional assays; not metabolomics)</t>
  </si>
  <si>
    <t>Stressors: salinity pulses (NaCl; daily ~9 h pulses across a conductivity gradient) and reduced flow velocity (20 vs 10 cm/s); legacy salt pollution noted as context</t>
  </si>
  <si>
    <t>Yes—conductivity monitored twice daily; water samples for chloride calibration; sediment traps used; (no soil)</t>
  </si>
  <si>
    <t>Flow velocity treatment; salinity as continuous predictor (median conductivity); discharge calibration; pulsed vs overnight-off dosing; multi-trophic and functional endpoints; extensive bioinformatic workflows</t>
  </si>
  <si>
    <t>Metabarcoding controls: extraction duplicates, negative controls, replicate merging rules, read subtraction using negatives; functional assay protocols standardized; model diagnostics described</t>
  </si>
  <si>
    <t>Key significant responses: reduced flow altered most communities and reduced decomposition/respiration; salinity mainly increased macroinvertebrate drift and reduced fungal sporulation; interactions rare (one antagonism in fungal sporulation; one weak/trending synergism for Baetidae drift on additive scale)</t>
  </si>
  <si>
    <t>Yes—explicit multiple-stressor context (salinity × flow), evaluated for non-additive effects; interactions detected were rare</t>
  </si>
  <si>
    <t>Limitations: potential stressor legacy/adaptation from historic mining salt; pulsed (not continuous) salinity; dosing deviations and tube blockages; short stressor duration may underestimate chronic effects</t>
  </si>
  <si>
    <t>Raw datasets and outputs deposited to OSF (doi:10.17605/OSF.IO/247JC)</t>
  </si>
  <si>
    <t>Yes (uses third-party reference databases: BOLD, GenBank, PR2; sequencing via external provider; OSF repository)</t>
  </si>
  <si>
    <t>Methods / technical article</t>
  </si>
  <si>
    <t>An automated modular heating solution for experimental flow-through stream mesocosm systems</t>
  </si>
  <si>
    <t>https://doi.org/10.1002/lom3.10596</t>
  </si>
  <si>
    <t>Methods paper describing a modular automated heating + mixing module for open flow-through stream mesocosms (ExStream), validated in lab and field; includes drift-mortality tests for invertebrates passing through warm-water mixing to recommend safe warm-water supply temperatures.</t>
  </si>
  <si>
    <r>
      <rPr>
        <i/>
        <sz val="11"/>
        <color theme="1"/>
        <rFont val="Aptos Narrow"/>
        <family val="2"/>
        <scheme val="minor"/>
      </rPr>
      <t>Gammarus sp</t>
    </r>
    <r>
      <rPr>
        <sz val="11"/>
        <color theme="1"/>
        <rFont val="Aptos Narrow"/>
        <family val="2"/>
        <scheme val="minor"/>
      </rPr>
      <t>. (drift-mortality tests); stream mesocosm communities (general)</t>
    </r>
  </si>
  <si>
    <t>Field validation at Boye River (ExStream): 51.5533, 6.9485; Gammarus sampling site: 51.5574, 6.9365 (decimal degrees)</t>
  </si>
  <si>
    <t>ExStream: 64 mesocosms (4 temp levels × 16 replicates). Drift-mortality: 250 gammarids tested in groups of 10; outcomes reported per warm-water treatment.</t>
  </si>
  <si>
    <t>1 field site (+ laboratory trials)</t>
  </si>
  <si>
    <t>Not applicable (engineering study; mortality of drifting invertebrates assessed)</t>
  </si>
  <si>
    <t>Not applicable (temperature-control / engineering methods; no metabolomics)</t>
  </si>
  <si>
    <t>Thermal stress (warming via mixed warm water); tests warm-water supply temperatures (45/55/65°C) and resulting mortality; validates achieved ΔT in mesocosms</t>
  </si>
  <si>
    <t>Water temperature controlled and logged; filtration/settling addressed due to sediment load (no soil)</t>
  </si>
  <si>
    <t>Target temperature increases (+2/+4/+6°C), hysteresis settings, warm-water supply temperature, flow rates, filtration constraints; modeling temperature time-series</t>
  </si>
  <si>
    <t>Temperature loggers; GAMM modeling with AR(1); equivalence tests with ROPE; calibration/checks described; drift mortality analyzed with Fisher’s exact tests</t>
  </si>
  <si>
    <t>Gammarus mortality significantly increased with warm-water ≥55°C; no increased mortality at ~45°C; recommends max warm-water ≤45°C if organisms drift through mixer</t>
  </si>
  <si>
    <t>Explicitly intended for multi-stressor field experiments; notes warming can amplify contaminant effects and supports realistic multiple-stressor testing in flow-through systems</t>
  </si>
  <si>
    <t>Operational constraints include filtration clogging under high sediment loads and disruptions from flood events; recommends filtration/settling improvements and stream selection to reduce clogging</t>
  </si>
  <si>
    <t>Data + analysis scripts available in supplementary materials</t>
  </si>
  <si>
    <t>Yes (cites/uses prior ExStream studies; field metadata; R packages)</t>
  </si>
  <si>
    <t>Multiple-stressor effects on stream macroinvertebrate communities: A mesocosm experiment manipulating salinity, fine sediment and flow velocity</t>
  </si>
  <si>
    <t>Beermann et al. 2018</t>
  </si>
  <si>
    <t>https://doi.org/10.1016/j.scitotenv.2017.08.084</t>
  </si>
  <si>
    <t>Outdoor ExStream mesocosm experiment testing single and interactive effects of increased salinity (chloride), fine sediment deposition, and reduced flow velocity on stream macroinvertebrate communities across microhabitats (substratum, leaf litter, drift).</t>
  </si>
  <si>
    <t>Stream macroinvertebrate community (EPT taxa, Chironomidae, Gammarus, etc.)</t>
  </si>
  <si>
    <t>Felderbach, Germany: 51°20′59.09″N, 7°10′14.03″E (136 m a.s.l.)</t>
  </si>
  <si>
    <t>64 mesocosms; 2×2×2 full-factorial with 8 replicates per treatment; 3 compartments (substratum, litter bag, drift).</t>
  </si>
  <si>
    <t>1 (single stream water supply to mesocosms)</t>
  </si>
  <si>
    <t>Not applicable (macroinvertebrate community sampled from substratum, litter bags, and drift nets)</t>
  </si>
  <si>
    <t>Not applicable (community ecology; no metabolomics)</t>
  </si>
  <si>
    <t>Stressors: increased salinity (NaCl; ~+1000 µS/cm; ~312 mg/L chloride), added fine sediment (coverage ~81.8%), reduced flow velocity (16.5 to 9.6 cm/s)</t>
  </si>
  <si>
    <t>Water chemistry (conductivity/chloride baseline and treatment); sediment cover quantified; no soil</t>
  </si>
  <si>
    <t>Controlled colonization (24 d) then manipulation (22 d); constant flow rate (2 L/min); randomized block design; compartment-specific sampling; drift propensity computed</t>
  </si>
  <si>
    <t>Daily flow calibration; randomized block assignment; consistent sampling protocols across compartments; (metabolomics QC not applicable)</t>
  </si>
  <si>
    <t>Significant effects assessed via ANOVA/MANOVA; many main effects plus 2-way and 3-way interactions (notably 3-way interaction affecting EPT richness)</t>
  </si>
  <si>
    <t>Yes—multiple stressors; interactions included additive, synergistic, and antagonistic effects; highlights unpredictability and importance of higher-order interactions</t>
  </si>
  <si>
    <t>Limitations include small mesocosm scale and short duration; taxonomic resolution often family/genus; seasonality and long-term/transgenerational effects not captured</t>
  </si>
  <si>
    <t>Supplementary data available via journal DOI</t>
  </si>
  <si>
    <t>Yes (uses external monitoring data sources for site context; literature and threshold comparisons)</t>
  </si>
  <si>
    <t>Functional and compositional responses of stream microphytobenthic communities to multiple stressors increase and release in a mesocosm experiment</t>
  </si>
  <si>
    <t>Mayombo et al. 2024</t>
  </si>
  <si>
    <t xml:space="preserve">https://doi.org/10.1016/j.scitotenv.2024.173670 </t>
  </si>
  <si>
    <t>Highly replicated ExStream streamside mesocosm experiment testing effects of reduced flow velocity, increased salinity and increased temperature on microphytobenthos (diatoms and broader microalgae) during stressor application and subsequent recovery, including priority effects after biofilm removal.</t>
  </si>
  <si>
    <t>Microphytobenthos/periphyton (diatoms; eukaryotic microalgae assemblages)</t>
  </si>
  <si>
    <t>Boye River, Germany: 51.5533°N, 6.9485°E</t>
  </si>
  <si>
    <t>Full factorial 2×2×2 with nominal 8 replicates per treatment (64 mesocosms), with minor replicate imbalance due to assignment error; sampling at end of stressor phase (32 channels) and recovery phase (32 channels) plus scraped-area recolonisation samples</t>
  </si>
  <si>
    <t>1 (single stream/ExStream system; 4 spatial blocks)</t>
  </si>
  <si>
    <t>Biofilm scraped from mesocosm walls (for digital microscopy, chlorophyll fluorescence and 18S-V9 amplicon sequencing)</t>
  </si>
  <si>
    <t>Not applicable for metabolomics; community profiling via microscopy and amplicon sequencing (untargeted community assessment)</t>
  </si>
  <si>
    <t>Not applicable (no metabolomics). Methods include MINI-PAM II chlorophyll fluorescence (F0, Fv/Fm), ethanol chlorophyll extraction with plate reader, digital microscopy (≥400 valves), and 18S-V9 amplicon sequencing with bioinformatic pipeline (natrix2, swarm, PR2, MUMU/LULU-like curation) and multivariate stats (PERMANOVA/NMDS).</t>
  </si>
  <si>
    <t>Stressors: reduced flow velocity, increased salinity (NaCl dosing; conductivity proxy), increased temperature (~+4°C target, achieved ~+3.45°C); also stressor release/recovery</t>
  </si>
  <si>
    <t>Water parameters monitored (temperature loggers; conductivity measured daily; background river chemistry measured biweekly); no soil</t>
  </si>
  <si>
    <t>Stressor phase vs recovery phase; flow jet removal to reduce velocity; salinity dosing via drippers; temperature block-wise treatment; control for phase effects and priority effects (scraped vs non-scraped areas)</t>
  </si>
  <si>
    <t>Sequencing replicates merged; negative controls subtracted; Hellinger transformation; dispersion tests (betadisper) before PERMANOVA; multiple-comparison correction (Benjamini-Hochberg)</t>
  </si>
  <si>
    <t>ANOVA/linear models for diversity indices and fluorescence; PERMANOVA for community composition; significant effects mainly from flow velocity and temperature; salinity showed limited effects; no metabolomics standards applicable</t>
  </si>
  <si>
    <t>Yes—multi-stressor 2×2×2 design; limited interactions detected (notably one temperature×flow interaction in recovery for microalgae OTUs)</t>
  </si>
  <si>
    <t>Stressor implementation interruptions (pump failure, rainfall/sediment load) reduced effective stressor days; salinity intensity lower than planned; study conducted in spring (cool temps) which may dampen warming effects; recovery time may be insufficient to reach climax community</t>
  </si>
  <si>
    <t>Datasets and R scripts available on GitHub repository (exstream2022)</t>
  </si>
  <si>
    <t>Yes (PR2 database; external sequencing service; prior protocols and pipelines referenced)</t>
  </si>
  <si>
    <t>Nutrient and moisture limitations reveal keystone metabolites linking rhizosphere metabolomes and microbiomes</t>
  </si>
  <si>
    <t>Baker et al. 2024</t>
  </si>
  <si>
    <t>https://doi.org/10.1073/pnas.2303439121</t>
  </si>
  <si>
    <t xml:space="preserve">The study investigated the relationship between abiotic stress (nutrient (N and P)  limited and replete and moisture limited) soil conditions and rhizosphere microbial communities and metabolites. </t>
  </si>
  <si>
    <t>soil microbial communities</t>
  </si>
  <si>
    <t>Greenhouse mesocosm study used soil from Dust Bowl fields in Anadarko Oklahoma USA, study carried out at UC Berkeley USA</t>
  </si>
  <si>
    <t>30 mesocosms with soil from A, B and C horizons, 5 treatments  - control (no nutrient amendment), + N, +P, +NP, and -W (water limited). Sow release urea and rock phosphate added to A horizon of the appropriate treatments. Mesocosms watered with either 50 or 100% mean monthly rainfallat the fieldsite in Oklahoma. Alamo switchgrass was added to each mesocosm to provide roots for rhizosphere. Experiment lasted 18 weeks</t>
  </si>
  <si>
    <t>N/A</t>
  </si>
  <si>
    <t>rhizosphere soil</t>
  </si>
  <si>
    <t>LC-MSMS with Q exactive Orbitrap MS</t>
  </si>
  <si>
    <t>No analysis of nutrients</t>
  </si>
  <si>
    <t>not stated but metabolites identified using authentic standards and cited MSI for metabolite identification</t>
  </si>
  <si>
    <t>Key metabolites of interest were hlorogenic acid, cinnamic acid, glucuronic acid, serotonin, ectoine and acetylcholine. Overview of results: Nutrient addition resulted in increased abundance of organic acids, pentoses and pentose alcohols, sugars, amino acids, nucleosides and miscellaneous compounds such as serotonin and allantoin. Water limitation resulted in increase in fewer metabolites.</t>
  </si>
  <si>
    <t>interaction between metabolites, particularly serotonin, and abiotic stressors with microbial communities</t>
  </si>
  <si>
    <t>Yes, raw metabolmics data deposited to Global Natural Products Social Molecular Networking (https://gnps.ucsd.edu) data repository</t>
  </si>
  <si>
    <t>Interactive effects of aquatic nitrogen and plant biomass on nitrous oxide emission from constructed wetlands</t>
  </si>
  <si>
    <t>Cai et al. 2022</t>
  </si>
  <si>
    <t>https://doi.org/10.1016/j.envres.2022.113716</t>
  </si>
  <si>
    <t xml:space="preserve">This study assessed the impacts of 2 different aquatic nitrogen forms - ammonia and nitrate in wastewater from constructed wetlands on plants. Results showed that ammonia resulted in changes to citric acid cycle and glycine, serine, threonine metabolism which meant increased nitrogen uptake and lower N2O emissions. </t>
  </si>
  <si>
    <r>
      <t xml:space="preserve">Plant </t>
    </r>
    <r>
      <rPr>
        <i/>
        <sz val="11"/>
        <color theme="1"/>
        <rFont val="Aptos Narrow"/>
        <family val="2"/>
        <scheme val="minor"/>
      </rPr>
      <t>Acorus calanus L</t>
    </r>
    <r>
      <rPr>
        <sz val="11"/>
        <color theme="1"/>
        <rFont val="Aptos Narrow"/>
        <family val="2"/>
        <scheme val="minor"/>
      </rPr>
      <t>.</t>
    </r>
  </si>
  <si>
    <t>none, exposure carried out in a greenhouse at Jinan University Guangzhou, China</t>
  </si>
  <si>
    <t xml:space="preserve">6 mesocosms used - 3 for wetland water with ammonia influent and 3 for wetland water with nitrate influent. 6 healthy A. calanus rhizomes were planted in each mesocosm. exposure was 120 days in mesocosm, then plants removed and transferred into reactors with ammonia or nitrate added for additional 15 days. </t>
  </si>
  <si>
    <t>roots</t>
  </si>
  <si>
    <t xml:space="preserve">GC-MS </t>
  </si>
  <si>
    <t>ammonia and nitrate</t>
  </si>
  <si>
    <t>water</t>
  </si>
  <si>
    <t>temperature, light intensity, humidity</t>
  </si>
  <si>
    <t xml:space="preserve">internal standard of which are details not provided, PBQC </t>
  </si>
  <si>
    <t>Concentrations of 18 metabolites, including glutaric acid, glutamine, citric acid, D gluconic acid, palmitic acid and stearic acid were higher in roots of plants sultured in ammonia compared to nitrate. Oxalate acid, propanedioic acid, galactraic acid and shikimic acid were higher in plants grown in nitrate water.Significant up-regulation in 5 pathways - alanine, aspartate and glutamate (ASG) metabolism, glyoxylate and dicarboxylate (GD) metabolism, TCA cycle metabolism, Glycine, serine and threonine (GST) metabolism and arginine and proline metabolism in ammonia treatment compared to nitrate. Also saw decrease in 2 pathways in ammonia water compared to nitrate water. No mention of using standards or databases for metabolite identification</t>
  </si>
  <si>
    <t>not assessed</t>
  </si>
  <si>
    <t>not stated</t>
  </si>
  <si>
    <t>Detecting copper toxicity in sediments: from the subindividual level to the population level</t>
  </si>
  <si>
    <t>Jeppe et al. 2017</t>
  </si>
  <si>
    <t>https://doi: 10.1111/1365-2664.12840</t>
  </si>
  <si>
    <t>Metabolomics was a more sensitive tool than traditional ecotoxicology assessments to demonstrate adverse effects of copper to macroinvertebrates using field-based microcosms</t>
  </si>
  <si>
    <r>
      <rPr>
        <i/>
        <sz val="11"/>
        <color theme="1"/>
        <rFont val="Aptos Narrow"/>
        <family val="2"/>
        <scheme val="minor"/>
      </rPr>
      <t>Chironomus tepperi</t>
    </r>
    <r>
      <rPr>
        <sz val="11"/>
        <color theme="1"/>
        <rFont val="Aptos Narrow"/>
        <family val="2"/>
        <scheme val="minor"/>
      </rPr>
      <t xml:space="preserve"> (non-biting midge)</t>
    </r>
  </si>
  <si>
    <t>No coordinates but microcosm experiment carried out at a reference field site in Victoria, Australia</t>
  </si>
  <si>
    <t>6 treatments (including control), 5 replicate microcosms per treatment. Exposure lasted for 7 weeks</t>
  </si>
  <si>
    <t>whole organism</t>
  </si>
  <si>
    <t>targeted (Amines)</t>
  </si>
  <si>
    <t>LC-MS</t>
  </si>
  <si>
    <t>Copper</t>
  </si>
  <si>
    <t>Sediment and water samples</t>
  </si>
  <si>
    <t>Standards used to determine MRMs to authenticate metabolite IDs</t>
  </si>
  <si>
    <t>Handful of amine-containing metabolites associated with cysteine metabolism changed with copper exposure, notably homocysteine, lanthionine, gamma glutamylcysteine and glycine. 18 other amine-containing metabolites also significantly changed: asparagine, proline, dihydroxyproline, norepniephrine and kynurenine (increased with increasing copper), Citrulline decreased with increasing copper</t>
  </si>
  <si>
    <t>yes - data uploaded to Dryad Digital Repository</t>
  </si>
  <si>
    <t>Mesocosm System to Evaluate BF-MBR Efficacy in Mitigating Oily Wastewater Discharges: an Integrated Study on Mytilus galloprovincialis</t>
  </si>
  <si>
    <t>Gornati et al. 2019</t>
  </si>
  <si>
    <t>https://doi.org/10.1007/s10126-019-09923-9</t>
  </si>
  <si>
    <t>The study investigated the effects of BioFilm Membrane Reactor (BF-MBR) to reduce the impacts of oily wastewater discharges on mussels. Used mRNA expressions, metabolomics and immunohistochemistry to assess the effects on mussel tissues</t>
  </si>
  <si>
    <r>
      <rPr>
        <i/>
        <sz val="11"/>
        <color theme="1"/>
        <rFont val="Aptos Narrow"/>
        <family val="2"/>
        <scheme val="minor"/>
      </rPr>
      <t>Mytilus galloprovinciali</t>
    </r>
    <r>
      <rPr>
        <sz val="11"/>
        <color theme="1"/>
        <rFont val="Aptos Narrow"/>
        <family val="2"/>
        <scheme val="minor"/>
      </rPr>
      <t>s (Mussels)</t>
    </r>
  </si>
  <si>
    <t>No coordinates but exposures carried out in IAMC-CNR Messina Italy</t>
  </si>
  <si>
    <t>3 mesocosmstreatments - 1 contains seawater only, 1 commercial diesel and dispersant and 1 commercial diesel and dispersant pre-treated through BF-MBR. 300 adult mussels placed in each mesocosm for 2 weeks. 27 adults per mesocosm randomly selected for metabolomics analysis</t>
  </si>
  <si>
    <t xml:space="preserve">gills and digestive gland </t>
  </si>
  <si>
    <t>COD measured to assess total organic compounds</t>
  </si>
  <si>
    <t>DSS as internal standard, spectra were phased, baseline-corrected and calibrated (DSS at 0.0 ppm). Peaks assigned to known chemical shifts and peak multiplicities and byusing Chenomx 500-MHz library database</t>
  </si>
  <si>
    <t>Differences in metabolites between treatments and tissues. Gills (compared to control): sig increase in amino acids in both treatments (Isoleucine, Leucine, Valine, Alanine), energy metabolites (acetoacetate, glucose,ATP/ADP), osmolytes (hypotaurine, betaine, taurine, TMAO) neurotransmitters (acetyl choline (increase in oil+dispersant, decrease in BF-MBR) and serotonin (Decrease in both treatments compared to control))and glutathione. Digestive gland: decrease (compared to control) in amino acids (Isoleucine - only in BF-MBR treatment, Leucine, valine, arginine, glutamate and glutamine), energy metabolite lactate and in choline and phosphocholine. Increase in (compared to control):  glycine, energy metabolites (glycogen, ATP/ADP),  osmolytes (hypotaurine) and Nucleotides and derivatives (Uracil and Inosine)</t>
  </si>
  <si>
    <t>not stated but provided data in the article</t>
  </si>
  <si>
    <t>A multi-platform metabolomics approach to identify possible biomarkers for human faecal contamination in Greenshell™ mussels (Perna canaliculus)</t>
  </si>
  <si>
    <t>Gyawali et al. 2021</t>
  </si>
  <si>
    <t>https://doi.org/10.1016/j.scitotenv.2021.145363</t>
  </si>
  <si>
    <t>Multi-platform (GC–MS + LC–MS) metabolomics to characterise tissue-specific responses of Greenshell™ mussels exposed to municipal sewage vs clarified human faeces, aiming to identify low-cost in situ biomarker candidates for human faecal contamination in growing areas.</t>
  </si>
  <si>
    <r>
      <rPr>
        <i/>
        <sz val="11"/>
        <color theme="1"/>
        <rFont val="Aptos Narrow"/>
        <family val="2"/>
        <scheme val="minor"/>
      </rPr>
      <t>Perna canaliculus</t>
    </r>
    <r>
      <rPr>
        <sz val="11"/>
        <color theme="1"/>
        <rFont val="Aptos Narrow"/>
        <family val="2"/>
        <scheme val="minor"/>
      </rPr>
      <t xml:space="preserve"> (New Zealand Greenshell™ mussel)</t>
    </r>
  </si>
  <si>
    <t>Not reported (seawater and sewage collected in New Zealand; experimental work at ESR laboratory)</t>
  </si>
  <si>
    <t>15 mussels per tank; 10 mussels/tank processed for metabolomics (3 tissues each; total n=90 tissue samples across 3 treatments); remaining digestive glands (5/treatment) used for norovirus testing</t>
  </si>
  <si>
    <t>Laboratory exposure (3 tanks; no field sites)</t>
  </si>
  <si>
    <t>Gill, haemolymph, digestive gland</t>
  </si>
  <si>
    <t>Both: GC–MS (broad profiling) + LC–MS central carbon metabolism (dMRM) targeted CCM</t>
  </si>
  <si>
    <t>Extraction in methanol:water (50:50) with isotope-labelled internal standards; GC–MS with MOX/BSTFA derivatisation; LC–MS on Agilent 6470 LC-QqQ (ion-pair RP using dMRM database/method); multivariate (PCA/PLS-DA/OPLS-DA) and univariate (t-test, ANOVA) analyses; ChemRICH; biomarker ROC/AUC</t>
  </si>
  <si>
    <t>Human faecal contamination (clarified human faeces containing norovirus GII) and municipal sewage (1%); focus on host metabolic response rather than chemical contaminants</t>
  </si>
  <si>
    <t>Water/seawater and sewage used; norovirus quantified from digestive gland via ISO method/RT-qPCR; no sediment/soil</t>
  </si>
  <si>
    <t>Treatment type (control seawater vs sewage vs human faeces), exposure duration (12 h), tissue type; biomass normalization using freeze-dried weight</t>
  </si>
  <si>
    <t>Randomised sequences; pooled biological QC (PBQC) and matrix-free QC inserted regularly; labelled internal standards; reported RSDs for QC materials; signal-to-noise cutoff ≥10; outlier control via Hotelling 95% ellipse on OPLS-DA</t>
  </si>
  <si>
    <t>Significant metabolites/features via ANOVA (FDR-adjusted p≤0.05) and other tests; biomarker performance assessed via ROC/AUC (e.g., sterols/glutathione patterns in gills; nicotinamide in digestive gland). Standards: isotope-labelled internal standards and QC mixes.</t>
  </si>
  <si>
    <t>Single-stressor lab exposure comparing two faecal sources; not a field synergy/antagonism design</t>
  </si>
  <si>
    <t>No full characterisation of sewage/faeces matrices (e.g., 16S rRNA or chemical composition) and their influence on metabolome; no technical tank replicates (focus on biological replicates); biomarker validation needed in follow-up studies</t>
  </si>
  <si>
    <t>Supplementary data available with article; norovirus results reported; metabolomics data in supplementary and by request as per journal</t>
  </si>
  <si>
    <t>Yes (mentions MSI minimum reporting standards; Griffin et al., 2007)</t>
  </si>
  <si>
    <t>Yes (human faeces supplied for norovirus surveillance; instruments and automation provided by Agilent; ISO method referenced for norovirus)</t>
  </si>
  <si>
    <t>A multi-platform metabolomics approach to investigate the effects of acute thermal stress on New Zealand black-footed abalone (Haliotis iris)</t>
  </si>
  <si>
    <t>https://doi.org/10.1016/j.fishres.2025.107426</t>
  </si>
  <si>
    <t>Short communication using multi-platform metabolomics and lipidomics (GC–MS + targeted LC–MS + LC–QTOF lipidomics) to assess acute thermal stress responses in adult Haliotis iris exposed to 14, 19, and 24°C for 24 h.</t>
  </si>
  <si>
    <r>
      <rPr>
        <i/>
        <sz val="11"/>
        <color theme="1"/>
        <rFont val="Aptos Narrow"/>
        <family val="2"/>
        <scheme val="minor"/>
      </rPr>
      <t xml:space="preserve">Haliotis iris </t>
    </r>
    <r>
      <rPr>
        <sz val="11"/>
        <color theme="1"/>
        <rFont val="Aptos Narrow"/>
        <family val="2"/>
        <scheme val="minor"/>
      </rPr>
      <t>(New Zealand black-footed abalone/pāua)</t>
    </r>
  </si>
  <si>
    <t>Chatham Islands (collection location; coordinates not provided)</t>
  </si>
  <si>
    <t>Adult abalone n=24; 3 temperature treatments (14/19/24°C) with 8 individuals per 100 L tank (single tank per treatment); 24 h exposure after ramping (1°C/hour)</t>
  </si>
  <si>
    <t>Laboratory experiment (collection field site not specified)</t>
  </si>
  <si>
    <t>Foot (adductor) muscle tissue (~300 mg collected; ~10 mg used per platform extraction)</t>
  </si>
  <si>
    <t>Both: GC–MS untargeted profiling; LC–MS targeted CCM (dynamic MRM); LC–QTOF for lipidomics (feature/annotation based)</t>
  </si>
  <si>
    <t>GC–MS with methylchloroformate (MCF) derivatization; LC–MS targeted CCM on Agilent 6470 LC/TQ; lipidomics on Agilent 6546 QTOF with Profinder; normalization to biomass and internal standards; PLS-DA with LOOCV; one-way ANOVA with Fisher’s LSD</t>
  </si>
  <si>
    <t>Thermal stress (14, 19, 24°C); no chemical contaminants</t>
  </si>
  <si>
    <t>Seawater parameters measured (pH, salinity, DO, etc.); no sediment/soil</t>
  </si>
  <si>
    <t>Temperature ramp rate (1°C/h), exposure duration (24 h), seven-day acclimation at 14°C, unfed during acclimation/exposure; internal standard normalization and range scaling</t>
  </si>
  <si>
    <t>GC–MS: blanks with d4-alanine, amino-acid mix, pooled QC injected regularly; LC–MS: internal standards (13C-labelled); lipidomics: d5-TG internal mix; pooled QC samples; filtering of low-abundance and blanks</t>
  </si>
  <si>
    <t>34 metabolites and 34 lipids significantly altered across temperatures (ANOVA p&lt;0.05); multivariate separation by PLS-DA with LOOCV; standards/internal standards used for normalization and QC</t>
  </si>
  <si>
    <t>No (single-stressor temperature gradient in laboratory)</t>
  </si>
  <si>
    <t>Single tank per treatment (no tank-level replication); acute 24 h exposure may not represent full marine heatwave complexity; fasting may influence energy metabolites; recommends replicated tanks, ecologically realistic ramping, feeding controls, more tissues</t>
  </si>
  <si>
    <t>Data available on request (per Data availability statement)</t>
  </si>
  <si>
    <t>Yes (uses MetaboAnalyst; instrument methods/databases; pathway tools and published methods)</t>
  </si>
  <si>
    <t>Field Samples collected and used for experiments in a laboratory</t>
  </si>
  <si>
    <r>
      <t>Metabolomic Investigations of the Temporal Effects of Exposure to Pharmaceuticals and Personal Care Products and Their Mixture in the Eastern Oyster (</t>
    </r>
    <r>
      <rPr>
        <i/>
        <sz val="11"/>
        <color theme="1"/>
        <rFont val="Aptos Narrow"/>
        <family val="2"/>
        <scheme val="minor"/>
      </rPr>
      <t>Crassostrea virginica</t>
    </r>
    <r>
      <rPr>
        <sz val="11"/>
        <color theme="1"/>
        <rFont val="Aptos Narrow"/>
        <family val="2"/>
        <scheme val="minor"/>
      </rPr>
      <t>)</t>
    </r>
  </si>
  <si>
    <t>Brew et al. 2020</t>
  </si>
  <si>
    <t xml:space="preserve">https://doi.org/10.1002/etc.4627 </t>
  </si>
  <si>
    <t>Time-course untargeted GC–MS metabolomics of eastern oyster adductor muscle following 10-d exposures to four PPCPs (fluoxetine, DEET, EE2, diphenhydramine) individually or as a mixture (1 µg/L each), plus an 8-d depuration; evaluates temporal trajectories and mixture predictability.</t>
  </si>
  <si>
    <r>
      <rPr>
        <i/>
        <sz val="11"/>
        <color theme="1"/>
        <rFont val="Aptos Narrow"/>
        <family val="2"/>
        <scheme val="minor"/>
      </rPr>
      <t>Crassostrea virginica</t>
    </r>
    <r>
      <rPr>
        <sz val="11"/>
        <color theme="1"/>
        <rFont val="Aptos Narrow"/>
        <family val="2"/>
        <scheme val="minor"/>
      </rPr>
      <t xml:space="preserve"> (eastern oyster)</t>
    </r>
  </si>
  <si>
    <t>Sapelo Island, Georgia, USA (collection location; exact coordinates not provided)</t>
  </si>
  <si>
    <t>20 aquaria with 14 oysters/tank; 3 replicate tanks per treatment (5 individual PPCPs + mixture) and controls; adductor muscle sampled at days 0, 1, 5, 10, and 18 (depuration day 8), 2 oysters per replicate tank per timepoint (n=6/treatment/timepoint; controls n=10/timepoint).</t>
  </si>
  <si>
    <t>Laboratory exposure (organisms collected from 1 field site)</t>
  </si>
  <si>
    <t>Adductor muscle</t>
  </si>
  <si>
    <t>Untargeted metabolomics (GC–MS polar phase); targeted chemical verification by LC–MS/MS for water and body burdens</t>
  </si>
  <si>
    <t>Dual-phase extraction (water/chloroform/methanol) adapted from Viant; polar derivatization (MOX then BSTFA+TMCS); GC–TOF-MS; preprocessing/alignment with METAlign; multivariate PLS-DA with LOOCV and trajectory analysis; SAM and t-tests for differential metabolites; putative ID via NIST library.</t>
  </si>
  <si>
    <t>PPCPs: fluoxetine, DEET, 17α-ethynylestradiol (EE2), diphenhydramine, and mixture (1 µg/L each; 4 µg/L total for mixture)</t>
  </si>
  <si>
    <t>Water analyte concentrations and tissue body burdens quantified by LC–MS/MS (SRM; EE2 derivatized with dansyl chloride); no sediment/soil</t>
  </si>
  <si>
    <t>Exposure duration (10 d) and depuration (8 d), time-series sampling, single vs mixture exposures, salinity/temperature/light controlled, daily partial water renewal</t>
  </si>
  <si>
    <t>PLS-DA outlier check via Hotelling T2 (95% CI); LOOCV model validation; chromatogram alignment/filters; NIST match threshold (&gt;700) for IDs; consistent sampling and randomization</t>
  </si>
  <si>
    <t>Significant bins/metabolites identified via SAM (p≤0.05) and t-tests (p≤0.05); pathway mapping via KEGG; mixture effects not well predicted from individuals; incomplete recovery after depuration. Standards used for LC–MS/MS transitions; derivatization for EE2.</t>
  </si>
  <si>
    <t>Yes—chemical mixture effects assessed; mixture did not cluster with individuals and showed non-additive/unpredictable pathway impacts</t>
  </si>
  <si>
    <t>Untargeted IDs are putative; recommends integrating metabolomics with additional endpoints (oxygen consumption, glycogen, growth); longer depuration may be needed for full recovery; mixture complexity beyond tested set</t>
  </si>
  <si>
    <t>Data available on Figshare (project link in paper)</t>
  </si>
  <si>
    <t>Yes (NIST library; KEGG; METAlign; MetaboAnalyst; Figshare repository)</t>
  </si>
  <si>
    <t>An integrated metabolomic and proteomic study of toxic effects of Benzo[a]pyrene on gills of the pearl oyster Pinctada martensii</t>
  </si>
  <si>
    <t>Chen et al. 2018</t>
  </si>
  <si>
    <t xml:space="preserve">https://doi.org/10.1016/j.ecoenv.2018.03.040 </t>
  </si>
  <si>
    <t>Integrated 1H NMR metabolomics and 2-DE proteomics (MALDI-TOF/TOF) to assess gill toxicity of benzo[a]pyrene (BaP) in pearl oysters at 1 and 10 µg/L over 7 days.</t>
  </si>
  <si>
    <r>
      <rPr>
        <i/>
        <sz val="11"/>
        <color theme="1"/>
        <rFont val="Aptos Narrow"/>
        <family val="2"/>
        <scheme val="minor"/>
      </rPr>
      <t>Pinctada martensii</t>
    </r>
    <r>
      <rPr>
        <sz val="11"/>
        <color theme="1"/>
        <rFont val="Aptos Narrow"/>
        <family val="2"/>
        <scheme val="minor"/>
      </rPr>
      <t xml:space="preserve"> (pearl oyster)</t>
    </r>
  </si>
  <si>
    <t>Collected from harbor site at Lingshui, Hainan, China (coordinates not provided)</t>
  </si>
  <si>
    <t>Exposure groups: seawater, solvent control (0.001% acetone), BaP 1 µg/L, BaP 10 µg/L; 30 oysters per 40 L aquarium; metabolomics n=12 biological replicates per treatment; proteomics 3 biological replicates per treatment (4 pooled oysters per replicate).</t>
  </si>
  <si>
    <t>Laboratory exposure (organisms sourced from 1 field location)</t>
  </si>
  <si>
    <t>Gill tissue</t>
  </si>
  <si>
    <t>Untargeted metabolomics (1H NMR) + untargeted proteomics (2-DE spot-based)</t>
  </si>
  <si>
    <t>Polar metabolite extraction (methanol/chloroform/water) with TSP in D2O buffer; 1D 1H NMR (Bruker AV500) with NOESY sequence; generalized log transform; PLS-DA and O-PLS-DA (SIMCA-P+) to identify discriminating metabolites.</t>
  </si>
  <si>
    <t>Benzo[a]pyrene (BaP) at 1 and 10 µg/L</t>
  </si>
  <si>
    <t>Seawater used/renewed daily; no sediment/soil; contaminant is dosing concentration</t>
  </si>
  <si>
    <t>Dose (1 vs 10 µg/L), solvent control, 7-day exposure, fasting during exposure, acclimation conditions (pH/salinity) and feeding before exposure</t>
  </si>
  <si>
    <t>Internal standard TSP for NMR; spectral parameters fixed; O-PLS-DA/PLS-DA; proteomics: Bradford assay, spot selection threshold (&gt;1.5-fold; p&lt;0.05), MALDI calibration mixture</t>
  </si>
  <si>
    <t>Metabolomics: significant metabolite shifts detected mainly at 10 µg/L (arginine, phosphocholine, malonate, acetoacetate ↑; glucose, BCAAs, glutamine, threonine ↓). Proteomics: 13 proteins altered across doses. Standards: TSP for NMR; CalMix5 for MALDI calibration.</t>
  </si>
  <si>
    <t>No (single contaminant dose-response; integrated multi-omics)</t>
  </si>
  <si>
    <t>NMR sensitivity limited (&lt;50 metabolites detected); low-dose effects may be missed; metabolite changes mainly at high dose</t>
  </si>
  <si>
    <t>Not specified in extracted text; results include tables of altered metabolites/proteins</t>
  </si>
  <si>
    <t>Yes (databases: KEGG, UniProt; Mascot search; literature chemical shifts)</t>
  </si>
  <si>
    <t>NMR-based characterization of the acute metabolic effects of weathered crude and dispersed oil in spawning topsmelt and their embryos</t>
  </si>
  <si>
    <t>Van Scoy et al. 2012</t>
  </si>
  <si>
    <t>https://doi.org/10.1016/j.ecoenv.2011.11.009</t>
  </si>
  <si>
    <t>Study compares toxicity and metabolic responses of physically dispersed oil (WAF) vs chemically dispersed oil (CEWAF; Corexit 9500) from weathered Prudhoe Bay crude oil in adult topsmelt and embryos; includes direct embryo exposures and maternal exposure/spawning endpoints.</t>
  </si>
  <si>
    <r>
      <rPr>
        <i/>
        <sz val="11"/>
        <color theme="1"/>
        <rFont val="Aptos Narrow"/>
        <family val="2"/>
        <scheme val="minor"/>
      </rPr>
      <t xml:space="preserve">Atherinops affinis </t>
    </r>
    <r>
      <rPr>
        <sz val="11"/>
        <color theme="1"/>
        <rFont val="Aptos Narrow"/>
        <family val="2"/>
        <scheme val="minor"/>
      </rPr>
      <t>(topsmelt); embryos</t>
    </r>
  </si>
  <si>
    <t>Adults collected from Elkhorn Slough, Monterey County, CA, USA; laboratories at Marine Pollution Studies Laboratory (Granite Canyon, CA) (exact coordinates not reported)</t>
  </si>
  <si>
    <t>Adults: 3 replicate tanks per concentration, 15 fish/replicate; 1 surviving adult/replicate sampled for metabolomics at 96 h. Embryo direct exposure: ~10–20 embryos per concentration sampled for metabolomics; maternal embryo analysis limited by low egg production (often 1 replicate).</t>
  </si>
  <si>
    <t>Laboratory exposures; oil prepared in replicate carboys (field sites only for organism collection)</t>
  </si>
  <si>
    <t>Adult skeletal muscle; embryo whole extracts</t>
  </si>
  <si>
    <t>Untargeted (1H NMR fingerprints with targeted peak integration of selected metabolites)</t>
  </si>
  <si>
    <t>1D 1H NMR spectroscopy (500 MHz adults; 600 MHz embryos) after methanol:water (2:1) extraction; binning (0.005 ppm) and total spectral area normalization; PCA for fingerprints; one-way ANOVA on selected metabolite peak areas.</t>
  </si>
  <si>
    <t>Weathered Prudhoe Bay crude oil WAF and CEWAF (Corexit 9500); hydrocarbons (THC/TPH), PAHs, BTEX quantified in exposure waters</t>
  </si>
  <si>
    <t>Exposure water chemistry analysed for THC/TPH (GC-FID), PAHs and BTEX (GC/MS); no sediment/soil</t>
  </si>
  <si>
    <t>Oil treatment (WAF vs CEWAF), multiple oil loadings/doses, life stage (adult vs embryo), exposure duration (96 h), grow-out (78 d) and depuration/spawning observations</t>
  </si>
  <si>
    <t>Internal chemical shift standard (TMSP) for NMR; spectral preprocessing (phasing, baseline correction, normalization); replicate exposure design for adults; outlier inspection via PCA</t>
  </si>
  <si>
    <t>Adults: few significant metabolite changes (e.g., lactate decreased for WAF; phosphocreatine decreased for CEWAF) by ANOVA; embryos directly exposed showed multiple significant metabolite changes by ANOVA. Standards: TMSP for NMR calibration.</t>
  </si>
  <si>
    <t>Mixture/interaction focus is WAF vs CEWAF (oil + dispersant) rather than factorial stressor interaction; compares dispersed vs non-dispersed oil impacts</t>
  </si>
  <si>
    <t>Low egg production limited replication for maternally exposed embryos; tissue hydrocarbon burdens not measured; reproductive tissues not assessed by metabolomics; potential lipid interference in spectra.</t>
  </si>
  <si>
    <t>Not explicitly stated; results provided in paper tables; metabolomics and chemistry summarized in manuscript</t>
  </si>
  <si>
    <t>Yes (oil/dispersant supplied commercially; chemical analyses at CA Dept. Fish and Game lab; embryos from Aquatic Biosystems)</t>
  </si>
  <si>
    <t>Metabolic responses of the growing Daphnia similis to chronic AgNPs exposure as revealed by GC-Q-TOF/MS and LC-Q-TOF/MS</t>
  </si>
  <si>
    <t>Zhang et al. 2017</t>
  </si>
  <si>
    <t xml:space="preserve">https://doi.org/10.1016/j.watres.2017.02.046 </t>
  </si>
  <si>
    <t>Water Research study establishing baseline life-cycle metabolome kinetics of Daphnia similis (day 0–21) and assessing chronic metabolic responses to AgNPs (0, 0.02, 1 ppb) using combined GC-QTOF-MS and LC-QTOF-MS; detects early metabolic perturbations without visible morphological change.</t>
  </si>
  <si>
    <t>Daphnia similis</t>
  </si>
  <si>
    <t>Not applicable (lab culture; organism sourced from Shanghai Ocean University, China)</t>
  </si>
  <si>
    <t>Acute: neonates &lt;24 h, triplicates, 6 neonates per group across concentrations; Chronic: 6 replicate vessels per concentration, 5 neonates per vessel in 100 mL; samples collected days 0,2,5,7,10,13,21 and pooled per timepoint for metabolomics.</t>
  </si>
  <si>
    <t>Laboratory exposures</t>
  </si>
  <si>
    <t>Whole Daphnia pooled samples (freeze-dried extracts)</t>
  </si>
  <si>
    <t>Untargeted metabolomics (GC-QTOF-MS + LC-QTOF-MS)</t>
  </si>
  <si>
    <t>Methanol:water (4:1) extraction with FMOC-glycine internal standard; LC-QTOF-MS (Agilent 1290/6540, ESI+/−) and GC-QTOF-MS (Agilent 7890A/7200, EI) with derivatization (methoxyamine + MSTFA); data processing with MZmine; feature filtering (RSD&lt;30%, DF=100%); multivariate PCA/OPLS-DA (SIMCA-P); Kruskal-Wallis p&lt;0.05 and VIP&gt;1 for significance; metabolite ID via METLIN/HMDB and NIST11 + retention indices.</t>
  </si>
  <si>
    <t>Silver nanoparticles (AgNPs) 0.02 and 1 ppb</t>
  </si>
  <si>
    <t>Exposure in ASTM hard freshwater; AgNP characterization (TEM, hydrodynamic diameter); no sediment/soil</t>
  </si>
  <si>
    <t>Time-series life cycle stage; AgNP concentration; chronic exposure and feeding; compares baseline metabolic cycle to exposure-induced shifts</t>
  </si>
  <si>
    <t>QC samples clustered in PCA; internal standard normalization; mass calibration for GC every ~5 samples; feature screening by RSD/DF; missing value imputation</t>
  </si>
  <si>
    <t>42 metabolites identified; significance by VIP&gt;1 and p&lt;0.05 (Kruskal-Wallis) across comparisons; notes early abrupt changes during first 10 days with steady state by day 13. Standards: FMOC-glycine internal standard and n-alkanes for retention indices.</t>
  </si>
  <si>
    <t>No (single stressor AgNPs; but includes baseline developmental trajectory as context)</t>
  </si>
  <si>
    <t>No explicit limitations in extracted pages; notes mechanisms unclear for some temporal patterns and potential influence of reproductive cycle.</t>
  </si>
  <si>
    <t>Supplementary data available via journal link</t>
  </si>
  <si>
    <t>Yes (METLIN/HMDB, NIST11; MetaboAnalyst; OECD/ISO guidance)</t>
  </si>
  <si>
    <t>Metabolite changes behind faster growth and less reproduction of Daphnia similis exposed to low-dose silver nanoparticles</t>
  </si>
  <si>
    <t>Wang et al. 2018</t>
  </si>
  <si>
    <t>https://doi.org/10.1016/j.ecoenv.2018.07.080</t>
  </si>
  <si>
    <t>21-day chronic OECD 211 exposure of Daphnia similis to environmentally encountered AgNP concentrations (0.02 and 1 ppb) showing increased growth (length/dry mass) but reduced reproduction; dual-platform non-targeted metabolomics (LC-QTOF-MS and GC-QTOF-MS) used to identify metabolic mechanisms (amino acids up; fatty acids down).</t>
  </si>
  <si>
    <t>Not applicable (lab culture; Shanghai Ocean University source)</t>
  </si>
  <si>
    <t>Chronic test: 180 neonates per concentration (0, 0.02, 1 ppb) divided into 9 beakers (400 mL) each; metabolomics: 10 individuals randomly selected from each replicate for measurement/sample; QC samples used (PCA clustering).</t>
  </si>
  <si>
    <t>Whole Daphnia (freeze-dried extracts)</t>
  </si>
  <si>
    <t>Untargeted metabolomics (LC-QTOF-MS + GC-QTOF-MS)</t>
  </si>
  <si>
    <t>Extraction with methanol:water (4:1) containing FMOC-glycine internal standard; LC-QTOF-MS (Agilent 1290/6540 QTOF, ESI+/−) and GC-QTOF-MS (Agilent 7890A/7200 QTOF, EI) with derivatization (methoxyamine + MSTFA); stats: PCA/OPLS-DA (SIMCA), VIP&gt;1 + t-test p&lt;0.05; metabolite ID via METLIN (LC-MS) and NIST11 with retention index (GC-MS).</t>
  </si>
  <si>
    <t>PVP-coated silver nanoparticles (AgNPs) 0.02 and 1 ppb</t>
  </si>
  <si>
    <t>Exposure in reconstituted hard freshwater; AgNP characterization (TEM, DLS); no sediment/soil</t>
  </si>
  <si>
    <t>AgNP concentration, 21-day exposure with daily medium renewal and feeding schedule; growth endpoints (length/dry mass) and reproduction endpoints (time to first brood, neonates).</t>
  </si>
  <si>
    <t>QC samples clustered in PCA; internal standard normalization (FMOC-glycine); real-time reference standards for LC mass accuracy; retention index confirmation for GC; VIP+p thresholds.</t>
  </si>
  <si>
    <t>18 significantly changed metabolites (VIP&gt;1, p&lt;0.05) among 41 identified; amino acids upregulated and fatty acids altered; standards: FMOC-glycine internal standard; MS/MS and library matching.</t>
  </si>
  <si>
    <t>No (single stressor AgNP dose comparisons)</t>
  </si>
  <si>
    <t>Not explicitly stated in extracted pages; focuses on low-dose chronic exposures and metabolite associations with phenotypes.</t>
  </si>
  <si>
    <t>Supplementary data available with article DOI</t>
  </si>
  <si>
    <t>Yes (METLIN, NIST11; KEGG; SIMCA; MeV)</t>
  </si>
  <si>
    <t>Integrated approach of eco-epigenetics and eco-metabolomics on the stress response of bisphenol-A exposure in the aquatic midge Chironomus riparius.</t>
  </si>
  <si>
    <t xml:space="preserve">Lee et al. 2018 </t>
  </si>
  <si>
    <t>https://doi.org/10.1016/j.ecoenv.2018.06.084</t>
  </si>
  <si>
    <t>Integrated ecotoxicity assays (acute/chronic), DNA damage (comet), eco-epigenetics (global DNA methylation and histone methylation marks) and non-targeted 1H NMR metabolomics to elucidate BPA stress-response mechanisms in 4th instar Chironomus riparius larvae, including epigenetics–metabolomics crosstalk.</t>
  </si>
  <si>
    <r>
      <rPr>
        <i/>
        <sz val="11"/>
        <color theme="1"/>
        <rFont val="Aptos Narrow"/>
        <family val="2"/>
        <scheme val="minor"/>
      </rPr>
      <t>Chironomus riparius</t>
    </r>
    <r>
      <rPr>
        <sz val="11"/>
        <color theme="1"/>
        <rFont val="Aptos Narrow"/>
        <family val="2"/>
        <scheme val="minor"/>
      </rPr>
      <t xml:space="preserve"> (non-biting midge), 4th instar larvae</t>
    </r>
  </si>
  <si>
    <t>Not reported (lab colony in Republic of Korea)</t>
  </si>
  <si>
    <t>Acute toxicity: 10 larvae per concentration (1, 2.5, 5, 7 mg/L) + control; Chronic: 30 larvae per aquarium at 1 mg/L (LC10) with monitoring for 25 days; Comet assay: 10 larvae per group, ~50 cells/slide, 3 slides; Epigenetics and metabolomics performed at 48 h exposure to 1 mg/L (LC10) (replicates reported as n=3 for some endpoints).</t>
  </si>
  <si>
    <t>Whole-body extracts (metabolomics); whole larvae for DNA/histone extraction</t>
  </si>
  <si>
    <t>Untargeted metabolomics (1H NMR) + targeted epigenetic endpoints (global methylation)</t>
  </si>
  <si>
    <t>1H NMR at 600 MHz (Agilent 600); metabolite identification with Chenomx 600 MHz library; OPLS-DA separation and ANOVA for significant metabolites; pathway enrichment with MetaboAnalyst 3.0.</t>
  </si>
  <si>
    <t>Bisphenol A (BPA) at LC10 (1 mg/L) for mechanistic assays; acute LC values estimated (48h LC10 1.29 mg/L etc.)</t>
  </si>
  <si>
    <t>Exposure water prepared in EPA moderately hard water; no sediment/soil</t>
  </si>
  <si>
    <t>Exposure concentration (LC10), exposure time (48 h for mechanistic assays), temperature/photoperiod; chronic reproduction/development endpoints; acetone carrier used in some setup</t>
  </si>
  <si>
    <t>NMR processing via Chenomx; statistical testing with ANOVA and Tukey HSD; epigenetic assays included positive/negative controls for standard curve in methylation kit; comet assay standardized parameters.</t>
  </si>
  <si>
    <t>Significant metabolite changes via ANOVA (p&lt;0.05/p&lt;0.01) and OPLS-DA; epigenetics significant hypermethylation of DNA and H3K36; standards: TMSP not mentioned; methylation kits included standards/controls; metabolite IDs from Chenomx library.</t>
  </si>
  <si>
    <t>No (single chemical stressor; integrates multi-omics endpoints)</t>
  </si>
  <si>
    <t>Not explicitly stated in extracted pages; study focuses on one sublethal concentration and global (not locus-specific) epigenetic marks.</t>
  </si>
  <si>
    <t>Yes (MetaboAnalyst; Chenomx library; OECD/USEPA guidelines and kits)</t>
  </si>
  <si>
    <t>Metabolomics approach reveals disruption of metabolic pathways in the marine bivalve Mytilus galloprovincialis exposed to a WWTP effluent extract</t>
  </si>
  <si>
    <t>Dumas et al. 2020</t>
  </si>
  <si>
    <t>https://doi.org/10.1016/j.scitotenv.2020.136551</t>
  </si>
  <si>
    <t>Non-targeted LC-HRMS metabolomics on digestive glands of male Mediterranean mussels exposed 7 d to an urban WWTP effluent extract (5% equivalent dilution), with chemical screening of effluent (PhACs/pesticides) and pathway interpretation.</t>
  </si>
  <si>
    <r>
      <rPr>
        <i/>
        <sz val="11"/>
        <color theme="1"/>
        <rFont val="Aptos Narrow"/>
        <family val="2"/>
        <scheme val="minor"/>
      </rPr>
      <t xml:space="preserve">Mytilus galloprovincialis </t>
    </r>
    <r>
      <rPr>
        <sz val="11"/>
        <color theme="1"/>
        <rFont val="Aptos Narrow"/>
        <family val="2"/>
        <scheme val="minor"/>
      </rPr>
      <t>(Mediterranean mussel)</t>
    </r>
  </si>
  <si>
    <t>Mussels from Bouzigues, France; WWTP in Hérault, France (coordinates not provided)</t>
  </si>
  <si>
    <t>10 aquaria with 5 mussels each (n=50). Five aquaria solvent control and five aquaria WWTP extract; metabolomics on males: n=9 controls and n=10 exposed.</t>
  </si>
  <si>
    <t>1 WWTP + 1 mussel culture source; laboratory exposure</t>
  </si>
  <si>
    <t>Digestive gland</t>
  </si>
  <si>
    <t>Untargeted LC-HRMS metabolomics (ESI+ and ESI−) with targeted screening of 80 contaminants in effluent</t>
  </si>
  <si>
    <t>Biphasic extraction (MeOH/DCM/H2O) from 30 mg dry tissue; LC-HRMS (Exactive Orbitrap) on PFPP column; features via XCMS; PCA/OPLS-DA (SIMCA); pathway analysis via MetaboAnalyst.</t>
  </si>
  <si>
    <t>WWTP effluent extract (38 pharmaceuticals + 4 pesticides detected); exposure equivalent to 5% effluent dilution.</t>
  </si>
  <si>
    <t>Effluent extracted by SPE (Oasis HLB) and screened by LC-HRMS; seawater pH/temp/O2 monitored; no sediment/soil.</t>
  </si>
  <si>
    <t>Exposure type (solvent control vs WWTP extract), 7-day exposure, daily static renewal, controlled temperature/salinity, feeding.</t>
  </si>
  <si>
    <t>Pooled QC injected repeatedly; feature retained if QC RSD&lt;30%; random injection order; Welch t-test; log transform and Pareto scaling.</t>
  </si>
  <si>
    <t>Discriminant features selected (p&lt;0.1, amplitude &gt;30%); 23 metabolites confirmed with standards (level 1) and 15 putatively annotated (level 2). Includes amino acids, purine/pyrimidine metabolites, TCA intermediates, oxidized glutathione.</t>
  </si>
  <si>
    <t>Yes (complex mixture exposure) though not factorial; notes potential additive/synergistic interactions.</t>
  </si>
  <si>
    <t>Inter-individual variability; limited metabolite identification due to incomplete mussel metabolome; recommends field confirmation.</t>
  </si>
  <si>
    <t>Yes (metabolite identification levels referenced to Sumner et al., 2007)</t>
  </si>
  <si>
    <t>Yes (HMDB, KEGG, MetaboAnalyst, XCMS; external RT behavior reference)</t>
  </si>
  <si>
    <t>Identifying health impacts of exposure to copper using transcriptomics and metabolomics in a fish model</t>
  </si>
  <si>
    <t>Santos et al. 2010</t>
  </si>
  <si>
    <t xml:space="preserve">https://doi.org/10.1021/es902558k </t>
  </si>
  <si>
    <t>Integrates hepatic transcriptomics (cDNA microarray) and 1H NMR metabolomics plus phenotypic endpoints to identify pathways and health impacts of environmentally relevant waterborne copper exposure in male stickleback.</t>
  </si>
  <si>
    <r>
      <rPr>
        <i/>
        <sz val="11"/>
        <color theme="1"/>
        <rFont val="Aptos Narrow"/>
        <family val="2"/>
        <scheme val="minor"/>
      </rPr>
      <t xml:space="preserve">Gasterosteus aculeatus </t>
    </r>
    <r>
      <rPr>
        <sz val="11"/>
        <color theme="1"/>
        <rFont val="Aptos Narrow"/>
        <family val="2"/>
        <scheme val="minor"/>
      </rPr>
      <t>(three-spined stickleback), males</t>
    </r>
  </si>
  <si>
    <t>Not reported (UK laboratory exposures)</t>
  </si>
  <si>
    <t>Five Cu concentrations (3.2, 10, 32, 64, 128 µg/L) + water control; duplicate tanks; 4-day exposure; pooled RNA from 8 fish per group in initial screen; individual transcriptomes analyzed for 10/32/128 µg/L; comet assay on blood cells.</t>
  </si>
  <si>
    <t>Laboratory exposure</t>
  </si>
  <si>
    <t>Liver (transcriptome and metabolome); blood cells (comet assay)</t>
  </si>
  <si>
    <t>Metabolomics: untargeted 1H NMR; transcriptomics: microarray; targeted RT-qPCR validation</t>
  </si>
  <si>
    <t>One-dimensional 1H NMR spectroscopy on liver extracts with SAM statistics and PCA; integration with microarray analysis; RT-qPCR validation of selected genes.</t>
  </si>
  <si>
    <t>Copper (waterborne) 3.2–128 µg/L</t>
  </si>
  <si>
    <t>Water Cu concentrations measured by DPASV-HMDE; water sampled throughout.</t>
  </si>
  <si>
    <t>Cu concentration gradient; exposure duration (4 d); duplicate tanks; controlled husbandry; endpoints included DNA damage and morphometrics (HSI/GSI/condition).</t>
  </si>
  <si>
    <t>Measured exposure concentrations (70–88% nominal); SAM/FDR control; PCA; RT-qPCR validation; appropriate statistical tests (ANOVA/rank-based, Mann-Whitney).</t>
  </si>
  <si>
    <t>DNA strand breaks increased at all concentrations; hepatic NAD+ and lactate increased and metabolome shifted concentration-dependently; cholesterol biosynthesis genes strongly downregulated at 128 µg/L with RT-qPCR confirmation.</t>
  </si>
  <si>
    <t>No (single contaminant gradient)</t>
  </si>
  <si>
    <t>Short-term lab exposure; metabolite fold-changes modest though significant; suggests conserved pathways across vertebrates.</t>
  </si>
  <si>
    <t>Microarray data deposited in ArrayExpress (E-MAXD-42 and E-MAXD-43)</t>
  </si>
  <si>
    <t>Yes (ArrayExpress, GeneSpring; prior methods and EPA criteria referenced)</t>
  </si>
  <si>
    <t>NMR-based metabolic toxicity of low-level Hg exposure to earthworms</t>
  </si>
  <si>
    <t>Tang et al. 2018</t>
  </si>
  <si>
    <t xml:space="preserve">https://doi.org/10.1016/j.envpol.2018.04.027 </t>
  </si>
  <si>
    <t>Two-dimensional NMR metabolomics to investigate sublethal metabolic toxicity in Eisenia fetida earthworms after 2-week exposure to environmentally relevant low mercury-contaminated soil; integrates histology and proposes metabolic network links/biomarkers.</t>
  </si>
  <si>
    <r>
      <rPr>
        <i/>
        <sz val="11"/>
        <color theme="1"/>
        <rFont val="Aptos Narrow"/>
        <family val="2"/>
        <scheme val="minor"/>
      </rPr>
      <t>Eisenia fetida</t>
    </r>
    <r>
      <rPr>
        <sz val="11"/>
        <color theme="1"/>
        <rFont val="Aptos Narrow"/>
        <family val="2"/>
        <scheme val="minor"/>
      </rPr>
      <t xml:space="preserve"> (earthworm)</t>
    </r>
  </si>
  <si>
    <t>Soil collected from Baodi District, Tianjin, China: 39°41′N, 117°25′E</t>
  </si>
  <si>
    <t>Soil exposure: 10 earthworms per pot, 3 replicate pots per treatment, 14 d. Metabolomics: 10 individuals per group homogenized/analysed. THg/MeHg: 6 worms selected; histology: 3 worms per group.</t>
  </si>
  <si>
    <t>1 soil source (aged spiked soil maintained in lab); laboratory exposure</t>
  </si>
  <si>
    <t>Whole-body homogenate (polar metabolites); posterior gut for histology</t>
  </si>
  <si>
    <t>Untargeted metabolomics (1H NMR with 2D validation: 1H-1H TOCSY and 1H-13C HSQC)</t>
  </si>
  <si>
    <t>Two-step extraction (methanol/water and chloroform/water buffers) with TSP internal standard; 1D 1H NMR (500 MHz NOESYPRESAT) plus 2D TOCSY and HSQC; binning and PQN normalization; PCA/OPLS-DA with permutation testing; correlation network analysis (igraph).</t>
  </si>
  <si>
    <t>Soil mercury (spiked with HgCl2 aged); THg in soil 0.77±0.09 mg/kg vs control 0.05±0.01 mg/kg; MeHg quantified; earthworm THg/MeHg assessed.</t>
  </si>
  <si>
    <t>Soil THg/MeHg measured (AFS and GC-CVAFS); soil pH and organic carbon reported.</t>
  </si>
  <si>
    <t>Exposure (control vs low-level Hg soil), 14-day duration, depuration periods; constant temperature/humidity/light.</t>
  </si>
  <si>
    <t>TSP internal reference; PQN normalization and Pareto scaling; OPLS-DA validated by 2-fold CV and 2000 permutations; metabolite IDs cross-validated with 2D NMR and HMDB/Chenomx.</t>
  </si>
  <si>
    <t>Student’s t-test and OPLS-DA identified metabolite shifts: glutamine and HEFS decreased; glycine, alanine, glutamate, scyllo-/myo-inositol, t-methylhistidine increased; TSP internal standard.</t>
  </si>
  <si>
    <t>No (single contaminant low-level Hg in soil)</t>
  </si>
  <si>
    <t>Traditional endpoints (mortality/weight) insensitive at low Hg; future multi-omics suggested; mechanisms inferred from networks.</t>
  </si>
  <si>
    <t>Yes (HMDB, Chenomx suite; R packages; published metabolite libraries)</t>
  </si>
  <si>
    <t>Wildlife‑derived cell lines</t>
  </si>
  <si>
    <t>Understanding PFAS toxicity through cell culture metabolomics: Current applications and future perspectives</t>
  </si>
  <si>
    <t>Nguyen et al. 2024</t>
  </si>
  <si>
    <t xml:space="preserve">https://doi.org/10.1016/j.envint.2024.108620 </t>
  </si>
  <si>
    <t>Review of how cell culture metabolomics (2D/3D, primary cells and cell lines) is being applied to understand PFAS toxicity, including key pathways disrupted (lipids, amino acids, mitochondria), biomarker discovery, and future integration with single-cell metabolomics, imaging MS, extracellular flux analysis and multi-omics.</t>
  </si>
  <si>
    <t>Multiple (review; includes human and model organism cell cultures)</t>
  </si>
  <si>
    <t>Cell cultures (primary cells and established cell lines; 2D and 3D systems) (review)</t>
  </si>
  <si>
    <t>Both discussed (review; includes targeted/untargeted metabolomics and lipidomics)</t>
  </si>
  <si>
    <t>Discusses workflow steps (collection/quenching/extraction/profiling/data analysis) and platforms (LC-MS, GC-MS, UHPLC-MS, CE-MS, IM-MS; NMR), pathway tools (MetaboAnalyst, KEGG, LipidMaps) and integration with other endpoints.</t>
  </si>
  <si>
    <t>PFAS broadly (e.g., PFOA, PFOS, PFHxA, PFBS, 6:2 Cl-PFESA) and other environmental contaminants discussed as context</t>
  </si>
  <si>
    <t>Highlights differences by cell type (primary vs cell line), culture system (2D vs 3D), PFAS compound, dose and duration; emphasizes standardization of quenching/harvesting and normalization.</t>
  </si>
  <si>
    <t>Discusses need for standardized methodology, careful quenching and normalization strategies; emphasizes data processing/normalization and use of statistical methods (PCA/PLS-DA etc.) (review).</t>
  </si>
  <si>
    <t>Summarizes reported PFAS-induced metabolic perturbations across studies and biomarker candidates; standards depend on individual studies (review).</t>
  </si>
  <si>
    <t>Discusses mixtures and integration with other technologies/omics; not a primary experimental multiple-stressor test (review)</t>
  </si>
  <si>
    <t>Notes limited number of PFAS cell-culture metabolomics studies, heterogeneity of models, need for standardization, challenges in sensitivity/spatiotemporal dynamics and multi-omics integration.</t>
  </si>
  <si>
    <t>No data used for the article (stated)</t>
  </si>
  <si>
    <t>Not specified in extracted text</t>
  </si>
  <si>
    <t>Yes (compiles literature; references pathway databases and tools)</t>
  </si>
  <si>
    <t>Red blood cell metabolism in Rhesus macaques and humans: comparative biology of blood storage</t>
  </si>
  <si>
    <t>Stefanoni et al. 2020</t>
  </si>
  <si>
    <t>https://doi.org/10.3324/haematol.2019.229930</t>
  </si>
  <si>
    <t>Comparative metabolomics and lipidomics of leukofiltered red blood cells (RBC) from Rhesus macaques and humans during refrigerated storage (0–42 days) including [1,2,3-13C3]glucose tracing; highlights species- and sex-specific differences relevant for transfusion models.</t>
  </si>
  <si>
    <r>
      <t>Macaca mulatta (</t>
    </r>
    <r>
      <rPr>
        <i/>
        <sz val="11"/>
        <color theme="1"/>
        <rFont val="Aptos Narrow"/>
        <family val="2"/>
        <scheme val="minor"/>
      </rPr>
      <t>Rhesus macaque</t>
    </r>
    <r>
      <rPr>
        <sz val="11"/>
        <color theme="1"/>
        <rFont val="Aptos Narrow"/>
        <family val="2"/>
        <scheme val="minor"/>
      </rPr>
      <t>) and Homo sapiens</t>
    </r>
  </si>
  <si>
    <t>Rhesus colony on Morgan Island, South Carolina, USA; human donors in USA (exact coordinates not reported)</t>
  </si>
  <si>
    <t>Rhesus macaques n=20 (10M/10F, ~5 years) and humans n=21 (11M/10F, 30–75 years). Stored RBC sampled days 0,7,14,21,28,35,42; tracing incubations with 13C-glucose for 1 h.</t>
  </si>
  <si>
    <t>Single rhesus colony; human volunteers (not site-specific); laboratory storage study</t>
  </si>
  <si>
    <t>Red blood cells and supernatants (storage media)</t>
  </si>
  <si>
    <t>Both: targeted metabolomics with stable isotope-labeled internal standards; untargeted metabolomics and lipidomics</t>
  </si>
  <si>
    <t>UHPLC-MS metabolomics/lipidomics (Vanquish UHPLC + Q Exactive MS). Extraction with methanol:acetonitrile:water (5:3:2). Data processing with Compound Discoverer/LipidSearch; statistics with t-tests/repeated measures ANOVA and MetaboAnalyst.</t>
  </si>
  <si>
    <t>Not an environmental contaminant study; assesses storage-induced metabolites, lipid oxidation products, plasticizers (phthalates) and xenometabolites (e.g., caffeine, cotinine) in stored RBC</t>
  </si>
  <si>
    <t>Species (human vs macaque), sex, storage time (0–42 d), standardized storage solution (AS-3) and temperature (4–6°C), isotope tracing.</t>
  </si>
  <si>
    <t>Leukofiltration; standardized storage bags; targeted quantification against stable isotope-labeled standards; repeated measures statistics.</t>
  </si>
  <si>
    <t>PLS-DA and hierarchical clustering/t-tests for differences; targeted validation with stable isotope-labeled internal standards; identified differences in glutathione/sulfur, purine oxidation, arginine metabolism, acylcarnitines, lipid peroxidation.</t>
  </si>
  <si>
    <t>No (comparative biology/storage conditions; xenometabolite exposome noted)</t>
  </si>
  <si>
    <t>Anesthesia in macaques; donor age differences; colony genetic background; storage additive optimized for human RBC; inability to resolve some isobars.</t>
  </si>
  <si>
    <t>Online supplementary materials; not explicitly indicating a public metabolomics repository in excerpt.</t>
  </si>
  <si>
    <t>Yes (MetaboAnalyst; LipidSearch; Compound Discoverer; dietary/drug xenometabolite interpretation)</t>
  </si>
  <si>
    <t>Experimental design and reporting standards for metabolomicsstudies of mammalian cell lines</t>
  </si>
  <si>
    <t>Hayton et al. 2017</t>
  </si>
  <si>
    <t>https://doi.org/10.1007/s00018-017-2582-1</t>
  </si>
  <si>
    <t>Review proposing standardized experimental design and minimum reporting standards for mammalian cell culture metabolomics, highlighting discrepancies across studies in quenching, extraction, and normalization; provides recommended reporting checklist and best-practice workflow.</t>
  </si>
  <si>
    <t>Mammalian cell lines (review)</t>
  </si>
  <si>
    <t>Cultured mammalian cell lines and culture media (intracellular and extracellular metabolites)</t>
  </si>
  <si>
    <t>Focus on MS-based untargeted metabolomics in cell culture, but discusses targeted studies and multiple platforms</t>
  </si>
  <si>
    <t>Compares reported practices across studies (washing/quenching solvents, scraping vs trypsinization, mono/biphasic extraction, homogenization) and recommends best-practice steps; discusses QC pooled samples and normalization (cell number, DNA, protein, TIC).</t>
  </si>
  <si>
    <t>Not applicable (methods/standards review; examples include drugs/toxins/nanoparticles in surveyed literature)</t>
  </si>
  <si>
    <t>Emphasizes culture conditions (media, serum, passage number, confluence), treatment dose/time, quenching timing/temperature, separation of intra/extracellular pools, and biomass normalization.</t>
  </si>
  <si>
    <t>Recommends pooled QC samples, internal standards for instrumental drift, documentation of extraction recovery/stability; discourages trypsinization due to metabolite leakage; highlights need for consistent reporting.</t>
  </si>
  <si>
    <t>Not an outcomes paper; discusses statistical needs and normalization approaches; references MSI/CIMR reporting standards for in vitro biology.</t>
  </si>
  <si>
    <t>Notes lack of consensus and inconsistent reporting; need for studies on passage-number effects; normalization controversies; calls for community adoption of standards.</t>
  </si>
  <si>
    <t>Yes (discusses Metabolomics Standards Initiative and CIMR in vitro reporting document)</t>
  </si>
  <si>
    <t>Yes (literature synthesis; MSI/COSMOS resources)</t>
  </si>
  <si>
    <t>Investigating chemical risk in green and loggerhead turtles foraging in Moreton Bay using species-specific cell-based bioassays</t>
  </si>
  <si>
    <t>Kenney et al. 2025</t>
  </si>
  <si>
    <t xml:space="preserve">https://doi.org/10.1016/j.marpolbul.2025.117589 </t>
  </si>
  <si>
    <t>Blood from green and loggerhead turtles foraging in Moreton Bay was extracted for organic contaminants (QuEChERS) and tested for cytotoxicity in species-specific primary fibroblast cell cultures; assesses whether trophic differences translate to different chemical risk.</t>
  </si>
  <si>
    <r>
      <rPr>
        <i/>
        <sz val="11"/>
        <color theme="1"/>
        <rFont val="Aptos Narrow"/>
        <family val="2"/>
        <scheme val="minor"/>
      </rPr>
      <t>Chelonia mydas</t>
    </r>
    <r>
      <rPr>
        <sz val="11"/>
        <color theme="1"/>
        <rFont val="Aptos Narrow"/>
        <family val="2"/>
        <scheme val="minor"/>
      </rPr>
      <t xml:space="preserve"> (green turtle) and </t>
    </r>
    <r>
      <rPr>
        <i/>
        <sz val="11"/>
        <color theme="1"/>
        <rFont val="Aptos Narrow"/>
        <family val="2"/>
        <scheme val="minor"/>
      </rPr>
      <t>Caretta caretta</t>
    </r>
    <r>
      <rPr>
        <sz val="11"/>
        <color theme="1"/>
        <rFont val="Aptos Narrow"/>
        <family val="2"/>
        <scheme val="minor"/>
      </rPr>
      <t xml:space="preserve"> (loggerhead turtle)</t>
    </r>
  </si>
  <si>
    <t>Moreton Bay, Queensland, Australia (sample region eastern banks; coordinates not provided)</t>
  </si>
  <si>
    <t>Blood samples from 14 sub-adult green turtles and 14 loggerheads (sub-adult/adult) collected May 25–27, 2021. Extracts tested in duplicate wells with minimum two assay trials; EC20 derived from 2-fold 4-point dilution up to REF=2.</t>
  </si>
  <si>
    <t>One foraging area (Moreton Bay); laboratory bioassay</t>
  </si>
  <si>
    <t>Whole blood extracts; primary skin fibroblast cell cultures (GT12s-p green; LT05s-p loggerhead)</t>
  </si>
  <si>
    <t>Effect-based mixture toxicity (non-targeted extraction); targeted endpoint cytotoxicity</t>
  </si>
  <si>
    <t>N/A (resazurin cell viability assay; EC20, toxic units TU calculated; non-targeted QuEChERS extraction of organics)</t>
  </si>
  <si>
    <t>Mixtures of organic contaminants extracted from turtle blood (QuEChERS targets POPs, pesticides, PAHs broadly); chromium used as reference compound</t>
  </si>
  <si>
    <t>Not directly (focus is blood extracts)</t>
  </si>
  <si>
    <t>Species, cell line (species-specific sensitivity), mixture toxicity, relative enrichment factor, QA/QC threshold RSD 20% for within-trial replicates, additional trials up to 5 if needed.</t>
  </si>
  <si>
    <t>Method blanks (Milli-Q water), positive control Triton X-100 0.1%, negative controls media; reference compound Cr; replicate RSD thresholds; substitution for non-detect effects.</t>
  </si>
  <si>
    <t>TU from EC20; Mann-Whitney test showed no significant difference between species' extracts in species-specific cells; loggerhead extracts more toxic in green cells in majority; correlation between responses in both cell lines.</t>
  </si>
  <si>
    <t>Yes—complex mixture effects from environmental exposures in blood extracts (mixture interactions acknowledged)</t>
  </si>
  <si>
    <t>Small sample size; cytotoxicity only (other endpoints may differ); temporal variability highlighted; data available on request.</t>
  </si>
  <si>
    <t>Yes (QuEChERS method validated in prior studies; references; Queensland Govt flood history cited)</t>
  </si>
  <si>
    <t>Towards the development of standardised sea turtle primary cell cultures for toxicity testing</t>
  </si>
  <si>
    <t>Finlayson et al. 2019</t>
  </si>
  <si>
    <t>https://doi.org/10.1016/j.ecoenv.2019.01.117</t>
  </si>
  <si>
    <t>Assesses within- and between-individual variability in cytotoxicity responses of primary skin fibroblast cultures from green and loggerhead turtles exposed to five contaminants; proposes framework for standardized species-specific in vitro assays.</t>
  </si>
  <si>
    <r>
      <rPr>
        <i/>
        <sz val="11"/>
        <color theme="1"/>
        <rFont val="Aptos Narrow"/>
        <family val="2"/>
        <scheme val="minor"/>
      </rPr>
      <t xml:space="preserve">Chelonia mydas </t>
    </r>
    <r>
      <rPr>
        <sz val="11"/>
        <color theme="1"/>
        <rFont val="Aptos Narrow"/>
        <family val="2"/>
        <scheme val="minor"/>
      </rPr>
      <t xml:space="preserve">(green turtle) and </t>
    </r>
    <r>
      <rPr>
        <i/>
        <sz val="11"/>
        <color theme="1"/>
        <rFont val="Aptos Narrow"/>
        <family val="2"/>
        <scheme val="minor"/>
      </rPr>
      <t>Caretta caretta</t>
    </r>
    <r>
      <rPr>
        <sz val="11"/>
        <color theme="1"/>
        <rFont val="Aptos Narrow"/>
        <family val="2"/>
        <scheme val="minor"/>
      </rPr>
      <t xml:space="preserve"> (loggerhead turtle)</t>
    </r>
  </si>
  <si>
    <t>Queensland, Australia: Moreton Bay, Hervey Bay, Mon Repos, Boyne River/Gladstone (coordinates not provided)</t>
  </si>
  <si>
    <t>Cell cultures from 7 green turtles and 5 loggerheads; each contaminant tested in duplicate wells per run, at least two independent assay runs per compound; passages 6–15 used; resazurin viability after 24 h exposure.</t>
  </si>
  <si>
    <t>Multiple sampling locations within QLD; in vitro lab assays</t>
  </si>
  <si>
    <t>Primary skin fibroblast cell cultures</t>
  </si>
  <si>
    <t>Not metabolomics; targeted cytotoxicity assay</t>
  </si>
  <si>
    <t>N/A (resazurin cell viability assay; EC50 calculated with Hill slope equation in GraphPad Prism)</t>
  </si>
  <si>
    <t>DEET, iodoacetic acid (IAA), cadmium nitrate (CdII), zinc chloride (ZnII), sodium chromate (CrVI)</t>
  </si>
  <si>
    <t>Species, individual cell culture variability, contaminant concentration (7-point serial), exposure time (24 h), solvent controls and positive control (Triton X-100)</t>
  </si>
  <si>
    <t>Negative controls (MeOH/water), positive control (1% Triton X-100), replicate runs; within-culture and between-culture RSD computed; passage range controlled.</t>
  </si>
  <si>
    <t>EC50 values derived from dose-response curves; variation generally within factor of five across cultures; no metabolomics standards.</t>
  </si>
  <si>
    <t>No (single-compound exposures in vitro)</t>
  </si>
  <si>
    <t>Limited number of cultures; adults mostly for loggerheads; recommends keeping solvent &lt;0.1% in future for subtle endpoints; FBS batch variation may affect metals speciation.</t>
  </si>
  <si>
    <t>Yes (OECD guidance referenced; literature comparisons)</t>
  </si>
  <si>
    <t>Strengths and weeknesses</t>
  </si>
  <si>
    <t>The metabolomics of oxidative stress</t>
  </si>
  <si>
    <t>Noctor et al. 2015</t>
  </si>
  <si>
    <t>https://doi.org/10.1016/j.phytochem.2014.09.002</t>
  </si>
  <si>
    <t>Review of oxidative stress metabolism in plants with emphasis on ROS, antioxidants/redox buffers, and metabolite signatures; discusses measurement challenges and reanalyzes datasets from catalase-deficient (cat2) plants as model oxidative stress systems.</t>
  </si>
  <si>
    <r>
      <t xml:space="preserve">Plants (primarily </t>
    </r>
    <r>
      <rPr>
        <i/>
        <sz val="11"/>
        <color theme="1"/>
        <rFont val="Aptos Narrow"/>
        <family val="2"/>
        <scheme val="minor"/>
      </rPr>
      <t>Arabidopsis thaliana</t>
    </r>
    <r>
      <rPr>
        <sz val="11"/>
        <color theme="1"/>
        <rFont val="Aptos Narrow"/>
        <family val="2"/>
        <scheme val="minor"/>
      </rPr>
      <t>; review)</t>
    </r>
  </si>
  <si>
    <t>Not a primary new experiment overall; reanalysis of published datasets; includes examples with biological repeats (e.g., 3–6) in figures.</t>
  </si>
  <si>
    <t>Not applicable (laboratory plant studies)</t>
  </si>
  <si>
    <t>Plant tissues (leaf extracts) and metabolites; discusses compartmental pools (chloroplast, mitochondria, peroxisome, apoplast, vacuole)</t>
  </si>
  <si>
    <t>Both discussed; notes relatively few non-targeted studies specifically focused on oxidative stress; includes non-targeted GC–MS profiling of polar metabolites in cat2 datasets.</t>
  </si>
  <si>
    <t>Discusses non-targeted profiling (e.g., GC–MS of derivatized polar metabolites) and targeted assays (LC–MS/MS for lipid peroxides, HPLC for antioxidants); emphasizes compartmentation and marker metabolites (e.g., GSH/GSSG, lipid-derived electrophiles, amino acids).</t>
  </si>
  <si>
    <t>Not environmental contaminants per se; oxidative stress induced by conditions (excess light, drought, pathogens, pollutants) and genetic catalase deficiency; discusses ROS and oxidation products.</t>
  </si>
  <si>
    <t>ROS type and compartment (singlet oxygen vs superoxide vs H2O2), stressors (light, pathogens, pollutants), antioxidant pools, phytohormones (SA/JA/auxin), and genotype (catalase-deficient cat2).</t>
  </si>
  <si>
    <t>Discusses challenges/artefacts in ROS quantification; uses multiple assay types for H2O2; emphasizes need for genetically encoded probes; metabolomics relies on statistical significance across multiple studies for robust markers.</t>
  </si>
  <si>
    <t>Reanalysis identifies metabolites reproducibly altered in cat2 across studies (e.g., gluconate up; myo-inositol down; amino acids, GSSG-related products). Specific standards depend on platforms; not fully detailed in excerpt.</t>
  </si>
  <si>
    <t>Discusses interactions among stressors and signaling pathways (SA/JA antagonism, ROS compartment effects); not factorial field study.</t>
  </si>
  <si>
    <t>No single platform measures whole metabolome; ROS measurement is difficult; compartmentation complicates interpretation; no single 'oxidative stress metabolome'.</t>
  </si>
  <si>
    <t>Supplementary data available via journal (as stated)</t>
  </si>
  <si>
    <t>Yes (reanalyzed published datasets; literature synthesis)</t>
  </si>
  <si>
    <t>On the history of oxidative stress: Concept and some aspects of current development</t>
  </si>
  <si>
    <t>Sies 2018</t>
  </si>
  <si>
    <t>https://doi.org/10.1016/j.cotox.2018.01.002</t>
  </si>
  <si>
    <t>Historical/conceptual review of oxidative stress in redox biology and toxicology; refines definition to include disruption of redox signaling and/or molecular damage; distinguishes oxidative eustress vs distress and surveys sources, adaptive responses, and disease links.</t>
  </si>
  <si>
    <t>General (review; multiple organisms)</t>
  </si>
  <si>
    <t>N/A (conceptual review; discusses redox signaling and need for spatiotemporal redox pattern methods)</t>
  </si>
  <si>
    <t>Not measured; discusses endogenous/exogenous oxidant sources and exposome concept</t>
  </si>
  <si>
    <t>Defines oxidative stress intensity spectrum; outlines oxidant types and endogenous vs exogenous sources; highlights master regulators (Nrf2/Keap1, NF-κB) and adaptive programs.</t>
  </si>
  <si>
    <t>Discusses exposome and multiple oxidant sources; not experimental</t>
  </si>
  <si>
    <t>Notes overuse/oversimplification of term oxidative stress; calls for specific pathway-focused approaches and improved measurement of spatiotemporal redox patterns.</t>
  </si>
  <si>
    <t>No specific funding; not a data paper</t>
  </si>
  <si>
    <t>Yes (literature synthesis; Redox Code, exposome concept)</t>
  </si>
  <si>
    <t>Metabolic Flexibility as an Adaptation to Energy Resources and Requirements in Health and Disease</t>
  </si>
  <si>
    <t>Smith  et al . 2018</t>
  </si>
  <si>
    <t xml:space="preserve">https://doi.org/10.1210/er.2017-00211 </t>
  </si>
  <si>
    <t>Narrative review describing the concept of metabolic flexibility, physiological regulation (feeding/fasting, exercise), and links to disease states; discusses molecular regulators and interventions.</t>
  </si>
  <si>
    <t>Primarily humans; includes evidence from animal models (general)</t>
  </si>
  <si>
    <t>Not a metabolomics methods paper (review; may reference metabolomics/flux studies conceptually)</t>
  </si>
  <si>
    <t>Discusses physiological states and interventions as conceptual variables</t>
  </si>
  <si>
    <t>Not extracted (review; general knowledge gaps discussed)</t>
  </si>
  <si>
    <t>Rhythms of behavior: are the times changin'?</t>
  </si>
  <si>
    <t>Häfker et al. 2020</t>
  </si>
  <si>
    <t xml:space="preserve">https://doi.org/10.1016/j.conb.2019.10.005 </t>
  </si>
  <si>
    <t>Review of behavioral rhythms across taxa (diel/circadian, seasonal/circannual, lunar/circalunar, tidal/circatidal) with emphasis on aquatic environments, endogenous oscillators, environmental cues, and anthropogenic disruption (climate change, light pollution, chemicals).</t>
  </si>
  <si>
    <t>Multiple (review; broad taxonomic coverage incl. humans)</t>
  </si>
  <si>
    <t>N/A (chronobiology/behavior review; not metabolomics)</t>
  </si>
  <si>
    <t>Not measured; discusses anthropogenic stressors (light pollution, chemical pollution) as potential threats</t>
  </si>
  <si>
    <t>Discusses environmental cue types (light, temperature, oxygen, food, pressure, magnetic fields) and endogenous clocks; contrasts terrestrial vs aquatic habitats and naturalistic vs lab conditions.</t>
  </si>
  <si>
    <t>Discusses interacting rhythms and multiple environmental drivers; not experimental</t>
  </si>
  <si>
    <t>Mechanistic understanding limited outside few model species; many rhythms/clocks poorly characterized; calls for naturalistic studies and mechanistic work.</t>
  </si>
  <si>
    <t>Yes (literature synthesis)</t>
  </si>
  <si>
    <t>The blood exposome and its role in discovering causes of disease</t>
  </si>
  <si>
    <t>Rappaport et al. 2014</t>
  </si>
  <si>
    <t xml:space="preserve">https://doi.org/10.1289/ehp.1308015 </t>
  </si>
  <si>
    <t>Review/synthesis of blood exposome; compiles blood concentrations of 1,561 chemicals and maps chemical similarities by concentrations, disease-risk citations and pathways to motivate EWAS.</t>
  </si>
  <si>
    <t>Humans</t>
  </si>
  <si>
    <t>N/A (compiled across studies; subject numbers vary by chemical)</t>
  </si>
  <si>
    <t>Blood / serum / plasma (compiled from HMDB and NHANES plus literature)</t>
  </si>
  <si>
    <t>Compiled targeted measurements; discusses untargeted HRMS capability and limitations.</t>
  </si>
  <si>
    <t>Data mining + similarity mapping (MetaMapp); discusses HRMS-based untargeted profiling conceptually.</t>
  </si>
  <si>
    <t>Includes pollutants (e.g., PFAS, PCBs, pesticides, dioxins/furans), metals (e.g., lead, arsenic), plus drugs, food and endogenous molecules (compiled).</t>
  </si>
  <si>
    <t>Categorises chemicals by source; compares distributions; uses Kruskal–Wallis tests for median differences across categories.</t>
  </si>
  <si>
    <t>Not lab QC; relies on curated databases; uses geometric means when multiple reports.</t>
  </si>
  <si>
    <t>Statistical significance via Kruskal–Wallis; not a standards/CRM quantification study.</t>
  </si>
  <si>
    <t>Notes inability to evaluate chemical interactions/mixtures on disease risks.</t>
  </si>
  <si>
    <t>Database composition biases; pollutant non-detect exclusions; publication/pathway biases; cannot assess interactions.</t>
  </si>
  <si>
    <t>Supplemental material (e.g., Table S1) summarises compiled chemical data.</t>
  </si>
  <si>
    <t>Yes—HMDB, NHANES, PubMed, NCBI Biosystems, MetaMapp</t>
  </si>
  <si>
    <t>Circadian rhythms and environmental disturbances – underexplored interactions </t>
  </si>
  <si>
    <t>Prokkola and Nikinmaa 2018</t>
  </si>
  <si>
    <t>https://doi.org/10.1242/jeb.179267</t>
  </si>
  <si>
    <t>Commentary synthesising mechanisms linking circadian rhythms with oxygen variability, temperature and xenobiotics in fish; calls for improved temporal sampling designs.</t>
  </si>
  <si>
    <t>Fish (multiple species discussed in cited literature)</t>
  </si>
  <si>
    <t>N/A (commentary)</t>
  </si>
  <si>
    <t>N/A (commentary; discusses plasma hormones, liver transcriptome/enzymes in cited examples)</t>
  </si>
  <si>
    <t>Not a metabolomics study; discusses endocrine, transcriptomic and enzymatic rhythms; references ecotoxicology examples.</t>
  </si>
  <si>
    <t>Conceptual/examples include xenobiotics and pharmaceuticals (e.g., diclofenac) in cited studies.</t>
  </si>
  <si>
    <t>Stresses controlling for time-of-day, photoperiod, temperature, feeding and acclimation; recommends matched sampling of controls.</t>
  </si>
  <si>
    <t>Highlights interactions among hypoxia, temperature and pollutants with circadian regulation; not a formal synergy/antagonism field test.</t>
  </si>
  <si>
    <t>Gaps: few studies incorporate rhythmicity; limited cross-species/latitude data; difficult to link transcription to integrative phenotypes.</t>
  </si>
  <si>
    <t>No primary dataset (commentary)</t>
  </si>
  <si>
    <t>Yes—synthesis based on published literature</t>
  </si>
  <si>
    <t>Book chapter / guidance synthesis</t>
  </si>
  <si>
    <t>Community insights and guidance from the field</t>
  </si>
  <si>
    <t>Beale and Jones 2022</t>
  </si>
  <si>
    <t>http://doi.org/1016/C2017-0-04429-4</t>
  </si>
  <si>
    <t>Book chapter synthesising lessons from 23 environmental metabolomics case studies; provides checklist and guidance for planning, collecting, analysing and interpreting environmental metabolomics studies.</t>
  </si>
  <si>
    <t>Multi-taxa (Animalia, Plantae, microbial communities) across case studies</t>
  </si>
  <si>
    <t>Not systematically provided; stresses need to capture environmental/biological metadata, photos, water quality, weather.</t>
  </si>
  <si>
    <t>Community guidance: MSI minimum 3; rule of thumb 4–5 biological replicates per treatment; technical replicates often unnecessary with labeled standards and pooled QC.</t>
  </si>
  <si>
    <t>Variable across case studies; not harmonised.</t>
  </si>
  <si>
    <t>Variable across case studies (e.g., blood, tissues, whole organisms, soils, sediments, waters).</t>
  </si>
  <si>
    <t>Mostly untargeted metabolomics; some targeted contaminant and biomarker monitoring in case studies.</t>
  </si>
  <si>
    <t>Case studies include LC-MS (most common), GC-MS, NMR, FT-ICR-MS, MALDI-MS imaging; some multi-platform and multi-omics approaches.</t>
  </si>
  <si>
    <t>Subset of case studies include contaminant analyses (e.g., PFAS, pesticides, pharmaceuticals, metals).</t>
  </si>
  <si>
    <t>Yes (many case studies across aquatic/terrestrial environments).</t>
  </si>
  <si>
    <t>Source of exposure (field vs lab), acclimation, life history timing, diurnal cycles, environmental metadata, feeding regimes; recommends early pipeline planning and permits/ethics.</t>
  </si>
  <si>
    <t>Notes lack of universal QC; recommends pooled biological controls, labeled standards, QA/QC samples for extraction efficiency and instrument performance; calls for harmonisation.</t>
  </si>
  <si>
    <t>Variable; highlights need for authentic standards, robust identification/annotation and biomarker validation.</t>
  </si>
  <si>
    <t>Many case studies involve multiple perturbations (contaminants, temperature stress, ecosystem changes) but formal synergy/antagonism analyses are uncommon.</t>
  </si>
  <si>
    <t>Complex matrices bias results; high proportion of unidentified features; metadata gaps; labour-intensive sampling and data analysis; limited standards and SRMs.</t>
  </si>
  <si>
    <t>No single dataset; based on 23 case studies (published and unpublished).</t>
  </si>
  <si>
    <t>Yes—explicit discussion of MSI (Morrison et al. 2007; Sumner et al. 2007) and reporting needs.</t>
  </si>
  <si>
    <t>Yes—case studies plus potential retrospective metadata from regulatory programs and historical weather datasets.</t>
  </si>
  <si>
    <t>Standard reporting requirements for biological samples in metabolomics experiments: environmental context</t>
  </si>
  <si>
    <t>Morrison et al.  2007</t>
  </si>
  <si>
    <t xml:space="preserve">http://doi.org/10.1007/s11306-007-0067-1 </t>
  </si>
  <si>
    <t>Metabolomics Standards Initiative (MSI) Environmental Context Working Sub-Group: minimum reporting requirements/metadata for environmental metabolomics samples, environments and processes.</t>
  </si>
  <si>
    <t>N/A (guideline; covers diverse taxa conceptually)</t>
  </si>
  <si>
    <t>Recommends reporting latitude/longitude in decimal degrees; not a single study site (N/A).</t>
  </si>
  <si>
    <t>N/A (guideline; discusses sample types incl. tissues, biofluids, soil/sediment/water).</t>
  </si>
  <si>
    <t>N/A (reporting standard, not analytical study)</t>
  </si>
  <si>
    <t>N/A (suggests recording pollutant concentrations where relevant)</t>
  </si>
  <si>
    <t>Discussed as possible substrates/components; not analysed here.</t>
  </si>
  <si>
    <t>Emphasises comprehensive metadata (diet, sex, age, strain, cycles, temperature, habitat, etc.) to contextualise metabolomics results.</t>
  </si>
  <si>
    <t>N/A (focus on metadata standardisation rather than lab QC)</t>
  </si>
  <si>
    <t>Yes—MSI reporting requirements; ontology/CV recommendations.</t>
  </si>
  <si>
    <t>Discusses importance of capturing environmental stressors; gives examples of interacting stressors as motivation, but no field synergy test.</t>
  </si>
  <si>
    <t>Requirements are minimal not exhaustive; modular and extensible.</t>
  </si>
  <si>
    <t>No primary dataset; worked examples referenced via project resources.</t>
  </si>
  <si>
    <t>Yes (MSI Environmental Context reporting requirements)</t>
  </si>
  <si>
    <t>References other standards initiatives (MIAME, MIGS, MIAMET, MIAPE, etc.)</t>
  </si>
  <si>
    <t>Tracking complex mixtures of chemicals in our changing environment</t>
  </si>
  <si>
    <t>Escher et al. 2020</t>
  </si>
  <si>
    <t>https://doi.org/10.1126/science.aay6636</t>
  </si>
  <si>
    <t>Review of approaches to isolate, characterise and track complex chemical mixtures across matrices; integrates HRMS NTA/suspect screening with bioassays and effect-based monitoring.</t>
  </si>
  <si>
    <t>Multi-context (humans and biota; examples include fish, mussels, polar bears)</t>
  </si>
  <si>
    <t>Conceptual examples: blood/tissue, biota, dust, passive samplers; plus environmental matrices (water, sediment, soil).</t>
  </si>
  <si>
    <t>Emphasises untargeted (NTA) and suspect screening; targeted analyses remain essential for some compounds.</t>
  </si>
  <si>
    <t>HRMS (LC/GC-HRMS), NTA, suspect screening, HRMS/MS; effect-directed analysis (EDA) and in vitro bioassays; mixture modelling (BEQbio/BEQchem).</t>
  </si>
  <si>
    <t>Broad classes: pesticides, industrial chemicals, pharmaceuticals, plasticizers, flame retardants, chlorinated paraffins, PFAS; transformation products and unknowns.</t>
  </si>
  <si>
    <t>Yes (discussed; not new measurements)</t>
  </si>
  <si>
    <t>Space/time variability; sampling strategies; matrix effects; mixture models (concentration addition vs independent action).</t>
  </si>
  <si>
    <t>Recovery standards (isotope-labelled) for chemical analysis; independent recovery experiments for bioassays; parallel cytotoxicity assays; emphasizes stringent QC for bioassays.</t>
  </si>
  <si>
    <t>Yes—bioanalytical equivalent concentrations (BEQbio) relative to well-characterized reference chemicals for specific MOA.</t>
  </si>
  <si>
    <t>Discusses mixture toxicity; notes synergy typically limited and less relevant at low, environmentally realistic doses; highlights co-stressors (temperature, oxygen, acidification).</t>
  </si>
  <si>
    <t>Many features remain unidentified; incomplete mass-balance (BEQbio &gt; BEQchem); matrix suppression; limited toxicity data for many chemicals.</t>
  </si>
  <si>
    <t>No primary dataset; synthesis and conceptual frameworks.</t>
  </si>
  <si>
    <t>No explicit MSI citation in the extracted text.</t>
  </si>
  <si>
    <t>Yes—CompTox, NORMAN suspect list exchange, PubChem, ToxCast/Tox21, literature sources.</t>
  </si>
  <si>
    <t>Circadian physiology of metabolism</t>
  </si>
  <si>
    <t>Panda 2016</t>
  </si>
  <si>
    <t xml:space="preserve">https://doi.org/10.1126/science.aah4967 </t>
  </si>
  <si>
    <t>Review of circadian regulation of metabolism, integrating molecular clock mechanisms with feeding-fasting and light cues; discusses -omics evidence including metabolomics and benefits of time-restricted feeding.</t>
  </si>
  <si>
    <t>Primarily mammals (mouse and human) with references to insects; review</t>
  </si>
  <si>
    <t>Discusses multiple tissues (SCN, liver, pancreas, gut, adipose, muscle) conceptually; no new sampling.</t>
  </si>
  <si>
    <t>N/A (review)</t>
  </si>
  <si>
    <t>Discusses multi-omics including metabolomics in liver and other tissues; no single platform used (review).</t>
  </si>
  <si>
    <t>Highlights timing of feeding, light, sleep, and systemic factors (hormones, temperature) as drivers of diurnal rhythms; discusses DIO vs time-restricted feeding.</t>
  </si>
  <si>
    <t>Discusses circadian disruption (shift work, diet) and metabolic disease risk; not field synergy testing.</t>
  </si>
  <si>
    <t>Notes open questions on TRF mechanisms and translation to humans; emphasizes need for systematic analyses.</t>
  </si>
  <si>
    <t>Yes—synthesis of published animal and epidemiological studies</t>
  </si>
  <si>
    <t>Rhythmic Oxygen Levels Reset Circadian Clocks through HIF1α</t>
  </si>
  <si>
    <t>Adamovich et al., 2017</t>
  </si>
  <si>
    <t xml:space="preserve">https://doi.org/10.1016/j.cmet.2016.09.014 </t>
  </si>
  <si>
    <t>Experimental study showing daily rhythms in blood and tissue oxygenation in rodents; physiological O2 cycles synchronize cellular clocks in cultured cells via HIF1α and low-oxygen pulses accelerate jet lag adaptation in mice.</t>
  </si>
  <si>
    <t>Mice and rats; cultured mouse cell lines (Hepa-1c1c7, NIH 3T3)</t>
  </si>
  <si>
    <t>Examples: oxygen consumption mean of 8 mice; blood oxygen 4 animals per time point; kidney telemetry n=5 rats (as reported in figures).</t>
  </si>
  <si>
    <t>Laboratory settings (N/A)</t>
  </si>
  <si>
    <t>Blood oxygen; kidney tissue oxygen (rats); mouse kidney and brain nuclear extracts; cultured cells for gene/protein expression.</t>
  </si>
  <si>
    <t>Not metabolomics; targeted physiological and molecular assays (oxygen, qPCR, immunoblot).</t>
  </si>
  <si>
    <t>Controlled oxygen cycles (5%/8% O2) and ambient pulses (16%/14% O2); controlled CO2 and temperature; avoided luciferase reporters due to oxygen sensitivity.</t>
  </si>
  <si>
    <t>Continuous monitoring of O2/temperature/CO2; use of housekeeping genes (Tbp, Hprt, Rplp0) for qPCR normalization; controls include constant O2 and dexamethasone synchronization; siRNA controls.</t>
  </si>
  <si>
    <t>Statistical significance reported; gene expression by qPCR and protein by immunoblot; HIF1α dependence tested by siRNA and heterozygous mice.</t>
  </si>
  <si>
    <t>Focus on oxygen as systemic cue; no field multi-stressor synergy/antagonism analysis.</t>
  </si>
  <si>
    <t>Avoided luciferase reporters because luciferase activity is oxygen-sensitive; mechanism may involve multiple clock genes (Cry2/Rora not sufficient alone).</t>
  </si>
  <si>
    <t>Supplemental information (figures/tables) referenced; no public dataset indicated in text.</t>
  </si>
  <si>
    <t>N/A (primary experimental)</t>
  </si>
  <si>
    <t>Metabolomics reveal circadian control of cellular metabolism</t>
  </si>
  <si>
    <t>Ratnasekhar et al., 2020</t>
  </si>
  <si>
    <t xml:space="preserve">https://doi.org/10.1016/j.trac.2020.115986 </t>
  </si>
  <si>
    <t>Review summarizing recent metabolomics advances characterizing baseline circadian metabolism across humans, mice, Drosophila and cyanobacteria; discusses experimental design and analytical challenges (sampling, normalization, rhythm detection).</t>
  </si>
  <si>
    <t>Humans, mice, Drosophila melanogaster, cyanobacteria (review)</t>
  </si>
  <si>
    <t>N/A (review; cites examples such as 4–10 mice per time point and pooling as approaches)</t>
  </si>
  <si>
    <t>Discusses plasma/serum, urine, saliva, breath, muscle biopsies, liver, SCN, organelles, cyanobacteria cultures (from reviewed studies).</t>
  </si>
  <si>
    <t>Discusses both targeted and untargeted approaches used in literature.</t>
  </si>
  <si>
    <t>NMR and MS-based metabolomics (GC-MS, LC-MS, CE-MS) with discussion of rhythm detection algorithms (JTK_CYCLE, ARSER, RAIN, LS, eJTK, MetaCycle), sampling resolution, normalization strategies.</t>
  </si>
  <si>
    <t>None (focus on circadian metabolism; mentions xenobiotic metabolism as pathway in reviewed mouse liver study).</t>
  </si>
  <si>
    <t>Emphasizes controlling light-dark, feeding-fasting, temperature, sleep-wake; discusses sampling resolution (preferably 1h over 48h for discovery) and inter-individual variability.</t>
  </si>
  <si>
    <t>Recommends circadian QC markers (cortisol, peroxiredoxins) and use of internal standards and pooled QC samples to manage batch/matrix effects.</t>
  </si>
  <si>
    <t>Discusses statistical detection of rhythmicity and multiple testing control (FDR/q-values); identification challenges.</t>
  </si>
  <si>
    <t>Not a field multi-stressor paper; discusses circadian disruption (shift work, sleep deprivation) and metabolic effects conceptually.</t>
  </si>
  <si>
    <t>Highlights challenges: sampling logistics, low amplitude metabolite rhythms, batch effects, normalization pitfalls (e.g., creatinine rhythmicity), metabolite ID limitations.</t>
  </si>
  <si>
    <t>No explicit MSI mention in extracted text</t>
  </si>
  <si>
    <t>Yes—compiles and discusses many published studies</t>
  </si>
  <si>
    <t>Atlas of Circadian Metabolism Reveals System-wide Coordination and Communication between Clocks</t>
  </si>
  <si>
    <t>Dyar KA et al. 2018</t>
  </si>
  <si>
    <t xml:space="preserve">https://doi.org/10.1016/j.cell.2018.08.042 </t>
  </si>
  <si>
    <t>Primary multi-tissue circadian metabolomics study: 24-hr metabolomics profiling of eight mouse tissues under chow vs high-fat diet to map temporal coordination, tissue-specific oscillations, and rewiring of metabolite correlations by nutrient stress.</t>
  </si>
  <si>
    <t>Male C57BL/6J mice</t>
  </si>
  <si>
    <t>5 male mice per time point per diet (with a few losses at specific brain timepoints); timepoints every 4 hr; 6 timepoints for SCN/mPFC/muscle/sperm and 7 timepoints (incl. ZT24) for serum/liver/BAT/WAT.</t>
  </si>
  <si>
    <t>Laboratory (N/A)</t>
  </si>
  <si>
    <t>SCN, medial prefrontal cortex, gastrocnemius skeletal muscle, brown adipose tissue, white adipose tissue, liver, serum, cauda epididymal sperm.</t>
  </si>
  <si>
    <t>Untargeted (non-targeted) metabolite profiling; additional targeted functional assay for UCP1 inhibition by purine nucleotides.</t>
  </si>
  <si>
    <t>Mass spectrometry metabolomics using LC/MS and GC/MS. Samples run on Metabolon HD3 (LTQXL + UPLC + GC/MS) and HD4 (Q Exactive HRAM + UPLC) platforms; metabolites categorized by Metabolon superpathways; rhythmicity via JTK_CYCLE.</t>
  </si>
  <si>
    <t>None (dietary manipulation: high-fat diet vs chow as exposure/perturbation).</t>
  </si>
  <si>
    <t>Circadian time (ZT) sampling across 24 hr; diet (chow vs 60% kcal high-fat); 12h light/12h dark; statistical models include time, diet, and interaction terms.</t>
  </si>
  <si>
    <t>Run-day median correction; removal of metabolites with &gt;50% missing values; log10 transform; outlier removal (&gt;4 SD); k-nearest-neighbor imputation for missing; permutation-based robust correlations.</t>
  </si>
  <si>
    <t>Diet effects via linear regression/ANOVA; circadian oscillation via JTK_CYCLE (adjusted p&lt;0.05); cross-tissue correlations Bonferroni corrected. Functional proton leak assays used defined nucleotide additions (GDP, GMP, IMP).</t>
  </si>
  <si>
    <t>Assesses interaction of circadian timing with chronic nutrient stress (HFD) across tissues; not a field synergy/antagonism study.</t>
  </si>
  <si>
    <t>Notes some biological replicates lost during processing for select brain timepoints; multi-platform differences (HD3 vs HD4) and missingness handled by imputation.</t>
  </si>
  <si>
    <t>Yes—interactive CircadiOmics portal; raw 24-hr metabolomics intensity data deposited (10.17632/zndtmk8xc6.1) and Table S4.</t>
  </si>
  <si>
    <t>No explicit MSI citation in paper.</t>
  </si>
  <si>
    <t>Yes—CircadiOmics database/portal; Metabolon curated libraries and pathway annotations.</t>
  </si>
  <si>
    <t>Effect of Rainfall on Water Parameters in Recreational Lakes in Heidelberg, Germany</t>
  </si>
  <si>
    <t>Abhishek et al. 2024</t>
  </si>
  <si>
    <t>https://doi.org/10.61927/igmin153</t>
  </si>
  <si>
    <t>Assesses the impact of sporadic rainfall events (Aug–Sep 2023) on physicochemical parameters, nutrients and trace metals in five recreational lakes near Heidelberg, Germany, comparing conditions before and after rainfall.</t>
  </si>
  <si>
    <t>Not applicable (surface water quality study)</t>
  </si>
  <si>
    <t>Waidsee (49.53, 8.63); Waldsee (49.55, 8.58); Vogelstangsee (49.50, 8.54); Oberer Vogelstangsee (49.50, 8.54); SRH Lake (49.41, 8.65)</t>
  </si>
  <si>
    <t>Five stations sampled before and after rainfall with three timing replications per station</t>
  </si>
  <si>
    <t>5 recreational lakes</t>
  </si>
  <si>
    <t>Nitrates, phosphates, sulphates, zinc, copper; physicochemical parameters (pH, DO, conductivity, redox, turbidity)</t>
  </si>
  <si>
    <t>Surface water (lake water)</t>
  </si>
  <si>
    <t>Rainfall occurrence, before vs after precipitation, spatial differences among lakes</t>
  </si>
  <si>
    <t>In situ calibrated probes; laboratory spectrophotometric analysis; standardized sampling depth; statistical analysis (ANOVA, Duncan test)</t>
  </si>
  <si>
    <t>Yes; statistical significance assessed using ANOVA and Duncan MRT (P &lt; 0.05)</t>
  </si>
  <si>
    <t>Rainfall-driven dilution effects examined; no explicit synergistic/antagonistic stressor experiments</t>
  </si>
  <si>
    <t>Short-term study period; limited to five lakes; no long-term or seasonal assessment</t>
  </si>
  <si>
    <t>Yes – data included within the article</t>
  </si>
  <si>
    <t>Weather forecasts from Deutscher Wetterdienst (Germany)</t>
  </si>
  <si>
    <t>Rainfall Runoff and Dissolved Pollutant Transport Processes Over Idealized Urban Catchments</t>
  </si>
  <si>
    <t>Zhang et al. 2020</t>
  </si>
  <si>
    <t xml:space="preserve">https://doi.org/10.3389/feart.2020.00305 </t>
  </si>
  <si>
    <t>Develops and validates a two-dimensional physically based model for rainfall–runoff and dissolved pollutant transport over urban catchments, explicitly accounting for building layout and spatially variable pollutant distributions.</t>
  </si>
  <si>
    <t>Not applicable (physical hydrology and water quality study).</t>
  </si>
  <si>
    <t>China (Hohai University laboratory); idealized urban catchments.</t>
  </si>
  <si>
    <t>Multiple rainfall events across three catchment layouts and four rainfall intensities.</t>
  </si>
  <si>
    <t>Laboratory-scale experimental catchments.</t>
  </si>
  <si>
    <t>Not applicable.</t>
  </si>
  <si>
    <t>Targeted (dissolved pollutant tracer).</t>
  </si>
  <si>
    <t>Not metabolomics-based; hydraulic–solute transport modeling with NaCl tracer.</t>
  </si>
  <si>
    <t>Dissolved pollutant (sodium chloride as tracer).</t>
  </si>
  <si>
    <t>Surface runoff water.</t>
  </si>
  <si>
    <t>Rainfall intensity, building layout, pollutant spatial distribution.</t>
  </si>
  <si>
    <t>Model validation against laboratory experiments; Nash–Sutcliffe efficiency.</t>
  </si>
  <si>
    <t>Statistical goodness-of-fit (NSE); calibrated transport parameters.</t>
  </si>
  <si>
    <t>Indirectly examined via combined effects of rainfall, buildings and pollutant distribution.</t>
  </si>
  <si>
    <t>Idealized laboratory setups; constant rainfall; simplified pollutant chemistry.</t>
  </si>
  <si>
    <t>Yes – all data included in article and supplementary materials.</t>
  </si>
  <si>
    <t>No.</t>
  </si>
  <si>
    <t>Links between thermoregulation and aging in endotherms and ectotherms</t>
  </si>
  <si>
    <t>Flouris et al. 2015</t>
  </si>
  <si>
    <t xml:space="preserve">https://doi.org/10.4161/23328940.2014.989793 </t>
  </si>
  <si>
    <t>Review comparing thermoregulatory mechanisms implicated in aging across endotherms and ectotherms; argues low body temperature benefits lifespan and discusses candidate mechanisms (e.g., brown adipose tissue/uncoupling proteins, immune modulation, behavioral thermoregulation).</t>
  </si>
  <si>
    <t>Multiple (endotherms and ectotherms; examples include humans, mice, fish, Drosophila, C. elegans)</t>
  </si>
  <si>
    <t>N/A (review; discusses body temperature regulation, brown adipose tissue, etc.)</t>
  </si>
  <si>
    <t>N/A (not a metabolomics study)</t>
  </si>
  <si>
    <t>Body temperature, ambient temperature, cold exposure/acclimation, metabolic rate, thermosensory neurons, endothermic vs ectothermic thermoregulation.</t>
  </si>
  <si>
    <t>Discusses interactions among temperature, metabolism, immune function, and ecological costs of thermoregulation; not an empirical field mixture analysis.</t>
  </si>
  <si>
    <t>States that mechanistic pathways are not fully elucidated, particularly in ectotherms; calls for further mechanistic work.</t>
  </si>
  <si>
    <t>Yes—synthesizes published literature</t>
  </si>
  <si>
    <t>Data analysis and reporting</t>
  </si>
  <si>
    <t>Discussion / policy / guidance</t>
  </si>
  <si>
    <t>Open Science in regulatory environmental risk assessment</t>
  </si>
  <si>
    <t>Brock et al. 2021</t>
  </si>
  <si>
    <t xml:space="preserve">https://doi.org/10.1002/ieam.4433 </t>
  </si>
  <si>
    <t>Discussion paper arguing that Open Science (transparency, data accessibility, FAIR principles) can increase trust, reproducibility, and inclusivity in regulatory environmental risk assessment (ERA). Reviews opportunities, barriers, stakeholder roles, and implications for problem formulation and weight-of-evidence.</t>
  </si>
  <si>
    <t>Not species-specific; discusses protection goals for wildlife, populations, communities, and ecosystem services in ERA.</t>
  </si>
  <si>
    <t>N/A (discussion/guidance paper).</t>
  </si>
  <si>
    <t>Not a metabolomics study; discusses ERA data broadly (toxicity, exposure, modelling, omics as supporting evidence).</t>
  </si>
  <si>
    <t>General (regulated chemicals such as pesticides, industrial chemicals, pharmaceuticals; conceptual discussion).</t>
  </si>
  <si>
    <t>Discussed conceptually across environmental compartments.</t>
  </si>
  <si>
    <t>Transparency, data reliability and relevance, problem formulation, protection goals, stakeholder involvement, regulatory frameworks.</t>
  </si>
  <si>
    <t>Emphasizes reporting standards, reliability/relevance evaluation tools (e.g., Klimisch, CRED), and transparent documentation.</t>
  </si>
  <si>
    <t>N/A (no experimental hypothesis testing).</t>
  </si>
  <si>
    <t>Addresses multiple stressors conceptually via weight-of-evidence and ERA frameworks.</t>
  </si>
  <si>
    <t>Notes challenges around confidentiality, misuse of data, preprints, data overload, and uneven stakeholder capacity.</t>
  </si>
  <si>
    <t>Data available on request (no primary dataset).</t>
  </si>
  <si>
    <t>Yes—draws extensively on regulatory guidance, literature, and stakeholder initiatives.</t>
  </si>
  <si>
    <t>Book chapter / guidance (ERA theory &amp; practice)</t>
  </si>
  <si>
    <t>Fundamentals of Ecological Risk Assessment</t>
  </si>
  <si>
    <t>Wenning et al. 2024 (Chapter 22)</t>
  </si>
  <si>
    <t xml:space="preserve">https://doi.org/10.1002/9781119742975.ch22 </t>
  </si>
  <si>
    <t>Book chapter describing ecological risk assessment (ERA) theory and practice: planning, screening-level ERA, detailed ERA steps, exposure/effects characterization, risk characterization, and emerging methods (Bayesian models, multi-stressor approaches, omics &amp; AOP integration).</t>
  </si>
  <si>
    <t>General wildlife taxa (fish, amphibians, birds, mammals, reptiles; focus on populations/ecosystem integrity rather than individuals).</t>
  </si>
  <si>
    <t>N/A (guidance chapter; notes using maxima/95th percentile concentrations in SLERA; robust sampling needed to meet DQOs).</t>
  </si>
  <si>
    <t>Not primary omics study; discusses measuring contaminants in water, sediment, soil, vegetation, prey tissues; mentions omics integration conceptually.</t>
  </si>
  <si>
    <t>Not a metabolomics study; discusses integrating environmental omics (genomics/transcriptomics/proteomics/metabolomics) and AOPs as emerging ERA tools.</t>
  </si>
  <si>
    <t>Discusses chemicals and mixtures, metals, organochlorine and perfluorinated chemicals; uses COPEC concept; provides soil screening values for metals and exposure equations.</t>
  </si>
  <si>
    <t>Discussed extensively (surface water, sediment, soil; plus air, prey, vegetation).</t>
  </si>
  <si>
    <t>Problem formulation (CSM), exposure pathways, receptor selection, fate/transport, degradation/biotransformation, effects thresholds, safety factors, uncertainty and weight-of-evidence.</t>
  </si>
  <si>
    <t>Emphasizes data quality objectives (DQOs), acceptable laboratory practices for ecotoxicity studies, and data quality limitations in SSDs and ERA.</t>
  </si>
  <si>
    <t>Risk metrics include hazard quotients, toxicity reference values, SSDs, WOE; not metabolomics significance testing.</t>
  </si>
  <si>
    <t>Addresses chemical mixtures and notes additive/synergistic/antagonistic possibilities; also multi-stressor and climate change interactions; acknowledges additivity/synergy often uncommon at low concentrations.</t>
  </si>
  <si>
    <t>Highlights uncertainty as major limitation; mixtures increase uncertainty; limited data for many species/chemicals; climate change incorporation still limited; SSD data quality challenges.</t>
  </si>
  <si>
    <t>No primary dataset (book chapter).</t>
  </si>
  <si>
    <t>Yes—draws heavily on regulatory guidance and published literature; includes tables of screening values and guidance resources.</t>
  </si>
  <si>
    <t>Proposed minimum reporting standards for chemical analysis (CAWG) Metabolomics Standards Initiative (MSI)</t>
  </si>
  <si>
    <t>Sumner et al. 2007</t>
  </si>
  <si>
    <t xml:space="preserve">https://doi.org/10.1007/s11306-007-0082-2 </t>
  </si>
  <si>
    <t>Metabolomics Standards Initiative Chemical Analysis Working Group (CAWG) proposes minimum reporting standards for the chemical analysis portion of metabolomics: sample preparation, chromatographic and MS/NMR parameters, QC/method validation, data preprocessing, and metabolite identification levels.</t>
  </si>
  <si>
    <t>N/A (standards/guideline)</t>
  </si>
  <si>
    <t>Recommends minimum biological replicates n=3 (n=5 preferred) for sampling/analysis.</t>
  </si>
  <si>
    <t>N/A (guideline; discusses tissues and biofluids generally).</t>
  </si>
  <si>
    <t>Applies to both; addresses relative vs absolute quantification, targeted and discovery studies.</t>
  </si>
  <si>
    <t>Covers MS (GC-MS, LC-MS, CE-MS), NMR, FT-IR, stable isotope/flux analysis, and data preprocessing workflows.</t>
  </si>
  <si>
    <t>Not a study; mentions xenobiotics should be distinguished from endogenous metabolites when reporting unknowns.</t>
  </si>
  <si>
    <t>Reporting requirements for sample prep, chromatography, instrument configuration, acquisition parameters, and processing steps to enable reproducibility and reuse.</t>
  </si>
  <si>
    <t>Encourages instrumental performance validation and method validation; outlines LLOQ/LOD, accuracy/precision, calibration, internal standards, replicate analyses, and QC reporting.</t>
  </si>
  <si>
    <t>Defines identification confidence levels (1 identified; 2 putatively annotated; 3 putatively characterized class; 4 unknown) and recommends orthogonal evidence with authentic standards for level 1.</t>
  </si>
  <si>
    <t>N/A (reporting standard; not field).</t>
  </si>
  <si>
    <t>Acknowledges standards focus mainly on MS and NMR due to popularity; needs more input for CE, electrochemical detection and other techniques; identification criteria still evolving.</t>
  </si>
  <si>
    <t>No primary dataset; provides links to MSI workgroup resources and forums.</t>
  </si>
  <si>
    <t>Yes (this paper is an MSI CAWG minimum reporting standard).</t>
  </si>
  <si>
    <t>Builds on prior literature and aligned standards efforts (e.g., MIAME/other MSI groups); no third-party experimental data.</t>
  </si>
  <si>
    <t xml:space="preserve">Methods </t>
  </si>
  <si>
    <t>Mind your Ps and Qs – Caveats in metabolomics data analysis</t>
  </si>
  <si>
    <t>Xu and Goodacre 2025</t>
  </si>
  <si>
    <t xml:space="preserve">https://doi.org/10.1016/j.trac.2024.118064 </t>
  </si>
  <si>
    <t>Comprehensive review of common statistical and chemometric pitfalls in metabolomics data analysis, including misuse of p-values, multiple testing, PLS-DA/OPLS-DA validation, Q2 interpretation, and feature selection.</t>
  </si>
  <si>
    <t>General (examples across biological systems).</t>
  </si>
  <si>
    <t>Discusses implications of small sample sizes and non-independent replicates; no primary sampling.</t>
  </si>
  <si>
    <t>Discusses biofluids, cells, tissues conceptually; no primary data.</t>
  </si>
  <si>
    <t>Primarily untargeted metabolomics.</t>
  </si>
  <si>
    <t>UPLC-MS, GC-MS, NMR with univariate and multivariate statistical modelling.</t>
  </si>
  <si>
    <t>None (methodological/statistical focus).</t>
  </si>
  <si>
    <t>Statistical assumptions, multiple testing, model validation, overfitting, permutation testing.</t>
  </si>
  <si>
    <t>Advocates rigorous validation, permutation testing, proper training/test splits, and transparent reporting.</t>
  </si>
  <si>
    <t>Critiques misuse of p-values, Q2, and inappropriate significance claims.</t>
  </si>
  <si>
    <t>Not addressed.</t>
  </si>
  <si>
    <t>Highlights reproducibility crisis, software misuse, and limited statistical literacy.</t>
  </si>
  <si>
    <t>Data available on request.</t>
  </si>
  <si>
    <t>Yes—review of published studies and methods.</t>
  </si>
  <si>
    <t>Metabolites are not genes — avoiding the misuse of pathway analysis in metabolomics</t>
  </si>
  <si>
    <t>Lee et al. 2025</t>
  </si>
  <si>
    <t xml:space="preserve">https://doi.org/10.1038/s42255-025-01283-0 </t>
  </si>
  <si>
    <t>Commentary highlighting conceptual, biological, and analytical pitfalls of applying gene-centric pathway analysis methods to metabolomics data, and proposing best-practice considerations to avoid misleading interpretations.</t>
  </si>
  <si>
    <t>General (conceptual; examples across mammals and biofluids).</t>
  </si>
  <si>
    <t>N/A (commentary).</t>
  </si>
  <si>
    <t>Examples discussed include urine, serum, and tissue metabolites; no primary data.</t>
  </si>
  <si>
    <t>Primarily discusses untargeted MS-based metabolomics.</t>
  </si>
  <si>
    <t>Conceptual discussion of MS-based metabolomics, pathway analysis, annotation challenges, flux analysis.</t>
  </si>
  <si>
    <t>None (endogenous metabolites).</t>
  </si>
  <si>
    <t>Pathway coherence, metabolite transport, compartmentalization, annotation confidence, database limitations.</t>
  </si>
  <si>
    <t>Emphasizes rigorous metabolite annotation, manual validation, and biological context.</t>
  </si>
  <si>
    <t>Not applicable; critiques statistical/pathway significance inference.</t>
  </si>
  <si>
    <t>Notes incomplete metabolome coverage, database gaps, isomer ambiguity, and misuse of automated tools.</t>
  </si>
  <si>
    <t>Yes—draws on published literature and pathway resources.</t>
  </si>
  <si>
    <t>DRomics, a workflow to exploit dose-response omics data in ecotoxicology</t>
  </si>
  <si>
    <t>Delignette-Muller et al. 2023</t>
  </si>
  <si>
    <t xml:space="preserve">https://doi.org/10.24072/pcjournal.325 </t>
  </si>
  <si>
    <t>Presents DRomics (R package + Shiny apps) for analysing dose-response omics data in ecotoxicology, including selection of responsive features, dose-response modeling, benchmark dose (BMD) estimation and tools for biological interpretation across omics levels.</t>
  </si>
  <si>
    <t>General ecotoxicology organisms; tool supports varied omics including non-model species and communities (meta-omics).</t>
  </si>
  <si>
    <t>Supports designs with many doses (&gt;6 preferred) and can handle situations with low or even no experimental replicates; recommends ≥6–7 doses (never &lt;4).</t>
  </si>
  <si>
    <t>N/A (method paper; applicable to transcriptomics, proteomics, metabolomics and anchoring endpoints).</t>
  </si>
  <si>
    <t>Untargeted omics (transcriptomic/proteomic/metabolomic) in dose-response designs.</t>
  </si>
  <si>
    <t>Dose-response modelling workflow (trend tests, model family incl. biphasic models), BMD estimation with bootstrap CI; integrates with limma/DESeq2; Shiny apps for interpretation.</t>
  </si>
  <si>
    <t>Not a measurement study; focuses on analyzing pollutant dose-response omics data (general pollutants).</t>
  </si>
  <si>
    <t>Not directly; applicable to lab/field ecotoxicology datasets.</t>
  </si>
  <si>
    <t>Dose gradient, FDR control (Benjamini-Hochberg mandatory), batch effects (can be corrected), response trends (up/down/U/bell), multi-omics comparisons.</t>
  </si>
  <si>
    <t>Statistical controls include FDR correction; tools for PCA/outlier detection; bootstrap CIs for BMD; encourages robust dose-response design.</t>
  </si>
  <si>
    <t>Significant responsive items via ANOVA or linear/quadratic trend tests; BMD-zSD described; supports pathway-level summaries via quantiles of BMDs.</t>
  </si>
  <si>
    <t>Can be applied to different conditions/timepoints and community exposure histories; not explicitly synergy/antagonism.</t>
  </si>
  <si>
    <t>Highlights dependence on good design; limited model averaging planned due to trend characterization; acknowledges challenges for annotation in non-model organisms.</t>
  </si>
  <si>
    <t>Code and scripts available (CRAN/GitHub); example data embedded in DRomics package; Shiny apps available online.</t>
  </si>
  <si>
    <t>No explicit MSI reference in excerpt.</t>
  </si>
  <si>
    <t>Yes—builds on other DR tools and published datasets; uses Bioconductor packages.</t>
  </si>
  <si>
    <t>Methods</t>
  </si>
  <si>
    <t>DRomics: A turnkey tool to support the use of the dose–response framework for omics data in ecological risk assessment</t>
  </si>
  <si>
    <t>Larras et al. 2018</t>
  </si>
  <si>
    <t xml:space="preserve">https://doi.org/10.1021/acs.est.8b04752 </t>
  </si>
  <si>
    <t>Introduces DRomics, an R package and web tool for analysing dose–response omics data, enabling modelling of monotonic and biphasic responses and derivation of benchmark doses for ERA.</t>
  </si>
  <si>
    <t>Demonstrated on green algae Scenedesmus vacuolatus; applicable to diverse organisms.</t>
  </si>
  <si>
    <t>Designed for many doses with few replicates; example uses 5 replicates across concentrations.</t>
  </si>
  <si>
    <t>Laboratory study.</t>
  </si>
  <si>
    <t>Transcriptomics (microarray); applicable to metabolomics and other omics.</t>
  </si>
  <si>
    <t>Untargeted omics data.</t>
  </si>
  <si>
    <t>Dose–response modelling using linear, exponential, Hill and Gaussian–probit models; BMD-zSD estimation.</t>
  </si>
  <si>
    <t>Example chemical: triclosan exposure.</t>
  </si>
  <si>
    <t>Waterborne exposure in algal cultures.</t>
  </si>
  <si>
    <t>Concentration gradients, trend type, model selection, false discovery rate control.</t>
  </si>
  <si>
    <t>Statistical QC via FDR correction, model-fit diagnostics, repeatability analysis.</t>
  </si>
  <si>
    <t>Significant responses via trend tests; ECs/BMDs derived statistically.</t>
  </si>
  <si>
    <t>Tool applicable but not explicitly tested here.</t>
  </si>
  <si>
    <t>Performance depends on experimental design; fewer concentrations reduce robustness.</t>
  </si>
  <si>
    <t>Yes—R package, web application, and example datasets available.</t>
  </si>
  <si>
    <t>Not explicitly cited.</t>
  </si>
  <si>
    <t>Yes—compares with BMDExpress and other ERA tools.</t>
  </si>
  <si>
    <t>Sharing and community curation of mass spectrometry data with Global Natural Products Social Molecular Networking</t>
  </si>
  <si>
    <t xml:space="preserve">Wang et al. 2016 </t>
  </si>
  <si>
    <t xml:space="preserve">https://doi.org/10.1038/nbt.3597 </t>
  </si>
  <si>
    <t>Introduces GNPS, a community-driven platform enabling sharing, analysis, molecular networking and continuous reanalysis of MS/MS data for natural products and metabolomics.</t>
  </si>
  <si>
    <t>Multi-species (microorganisms, plants, animals, humans; environmental and biological samples).</t>
  </si>
  <si>
    <t>Global (multi-country data contributors).</t>
  </si>
  <si>
    <t>Study-dependent; millions of community-submitted spectra.</t>
  </si>
  <si>
    <t>Global community data repository.</t>
  </si>
  <si>
    <t>Multiple matrices (environmental, microbial, plant and animal tissues; biofluids).</t>
  </si>
  <si>
    <t>Primarily untargeted MS/MS.</t>
  </si>
  <si>
    <t>LC–MS/MS with molecular networking, dereplication and spectral library matching.</t>
  </si>
  <si>
    <t>Not contaminant-focused; chemical diversity discovery.</t>
  </si>
  <si>
    <t>Supported when MS/MS data are deposited.</t>
  </si>
  <si>
    <t>Spectral similarity, annotation confidence, continuous reanalysis.</t>
  </si>
  <si>
    <t>Community curation, gold/silver/bronze spectral tiers, match ratings.</t>
  </si>
  <si>
    <t>Reference spectral libraries and cosine similarity thresholds.</t>
  </si>
  <si>
    <t>Indirectly supported via comparative networking.</t>
  </si>
  <si>
    <t>Low overall identification rate; reliance on community contributions.</t>
  </si>
  <si>
    <t>Yes – GNPS/MassIVE repositories.</t>
  </si>
  <si>
    <t>Aligned with MSI principles but not explicitly framed as MSI.</t>
  </si>
  <si>
    <t>Yes – MassBank, NIST, ReSpect, HMDB, MetaboLights.</t>
  </si>
  <si>
    <t>Commentary</t>
  </si>
  <si>
    <t>The hidden impact of in-source fragmentation in metabolic and chemical mass spectrometry data interpretation</t>
  </si>
  <si>
    <t>Giera et al. 2024</t>
  </si>
  <si>
    <t xml:space="preserve">https://doi.org/10.1038/s42255-024-01076-x </t>
  </si>
  <si>
    <t>Shows that in-source fragmentation (ISF) during ESI-LC–MS/MS can account for &gt;70% of detected features, explaining much of the so-called dark metabolome as analytical artefacts rather than true metabolites.</t>
  </si>
  <si>
    <t>Not species-specific; analysis based on chemical standards (METLIN database).</t>
  </si>
  <si>
    <t>Database mining study; no biological replicates.</t>
  </si>
  <si>
    <t>Not applicable (chemical standards and database analysis).</t>
  </si>
  <si>
    <t>Untargeted MS feature interpretation.</t>
  </si>
  <si>
    <t>LC–MS/MS with ESI; mining METLIN MS/MS spectra at 0 eV to assess in-source fragmentation prevalence.</t>
  </si>
  <si>
    <t>Ionisation conditions, collision energy (0 eV), instrument platform comparisons.</t>
  </si>
  <si>
    <t>Use of curated METLIN database with defined intensity thresholds; cross-instrument comparison.</t>
  </si>
  <si>
    <t>Yes—931,000 molecular standards from METLIN used to quantify ISF contribution.</t>
  </si>
  <si>
    <t>Focuses on analytical artefacts; does not negate existence of unknown metabolites but urges reinterpretation of LC–MS features.</t>
  </si>
  <si>
    <t>Yes—analysis code and METLIN data accessible.</t>
  </si>
  <si>
    <t>Yes—METLIN MS/MS database.</t>
  </si>
  <si>
    <t>Guidelines</t>
  </si>
  <si>
    <t>Mass spectrometry–based metabolomics: a guide for annotation, quantification and best reporting practices</t>
  </si>
  <si>
    <t>Alseekh et al. 2021</t>
  </si>
  <si>
    <t xml:space="preserve">https://doi.org/10.1038/s41592-021-01197-1 </t>
  </si>
  <si>
    <t>Provides comprehensive best-practice guidelines for MS-based metabolomics, covering sampling, replication, quantification, ion suppression, annotation, reporting standards and data sharing.</t>
  </si>
  <si>
    <t>Broadly applicable across plants, microbes and animals.</t>
  </si>
  <si>
    <t>Recommends ≥4 biological replicates; discusses technical and analytical replication.</t>
  </si>
  <si>
    <t>Guidelines cover tissues, cells, biofluids (serum, plasma, urine).</t>
  </si>
  <si>
    <t>Primarily untargeted MS-based metabolomics, with relevance to targeted approaches.</t>
  </si>
  <si>
    <t>GC–MS and LC–MS workflows; annotation via MS/MS, standards, databases; reporting via mzTab and repositories.</t>
  </si>
  <si>
    <t>Not contaminant-focused; methodological guidance.</t>
  </si>
  <si>
    <t>Applicable but not specifically addressed.</t>
  </si>
  <si>
    <t>Sampling, quenching, extraction, ion suppression, batch effects, normalization, reporting transparency.</t>
  </si>
  <si>
    <t>Strong emphasis on QC: pooled QC samples, reference materials, recovery and recombination experiments.</t>
  </si>
  <si>
    <t>Emphasizes authenticated standards and annotation confidence levels (A–D).</t>
  </si>
  <si>
    <t>Not directly addressed.</t>
  </si>
  <si>
    <t>Acknowledges incomplete metabolome coverage and challenges in standard adoption.</t>
  </si>
  <si>
    <t>Guidelines; supplementary Excel templates provided.</t>
  </si>
  <si>
    <t>Yes—explicitly discusses and builds on Metabolomics Standards Initiative (MSI).</t>
  </si>
  <si>
    <t>Yes—references major metabolomics databases and community tools.</t>
  </si>
  <si>
    <t>Database / resource article</t>
  </si>
  <si>
    <t>Metabolomics Workbench: An international repository for metabolomics data and metadata, metabolite standards, protocols, tutorials and training, and analysis tools</t>
  </si>
  <si>
    <t>Sud et al. 2015/2016</t>
  </si>
  <si>
    <t xml:space="preserve">https://doi.org/10.1093/nar/gkv1042 </t>
  </si>
  <si>
    <t>Describes Metabolomics Workbench, an NIH Common Fund metabolomics data repository and analysis platform providing study metadata and raw/processed MS and NMR data across &gt;20 species, plus metabolite structures, protocols, standards, and integrated exploratory analysis tools.</t>
  </si>
  <si>
    <t>Cross-species (humans, other mammals, plants, insects, invertebrates, microorganisms; repository spans &gt;20 species).</t>
  </si>
  <si>
    <t>N/A (repository paper; emphasizes metadata requirements for reproducibility and MSI-based templates).</t>
  </si>
  <si>
    <t>Repository covers diverse sample types (tissues, biofluids including serum; study-dependent).</t>
  </si>
  <si>
    <t>Both (repository includes targeted and untargeted MS/NMR studies).</t>
  </si>
  <si>
    <t>MS and NMR data including LC-MS and GC-MS; provides analysis tools (PCA, PLS-DA, volcano, clustering, network correlation etc.) and metadata templates (mwTab, Excel).</t>
  </si>
  <si>
    <t>N/A (repository includes many study types; not focused on contaminants per se).</t>
  </si>
  <si>
    <t>May be included depending on deposited studies; not specific in this article.</t>
  </si>
  <si>
    <t>Standardized metadata capture: project, study design, treatment, collection, sample prep, chromatography, analysis, MS/NMR; supports data deposition, curation, and reuse.</t>
  </si>
  <si>
    <t>Metadata templates include QC-relevant fields (sample storage, prep, extraction, instrument parameters); repository provides protocols and standards resources.</t>
  </si>
  <si>
    <t>N/A (describes tools; not a single study).</t>
  </si>
  <si>
    <t>Notes heterogeneity of data and need for metadata standards; aims to integrate and exchange with other repositories (e.g., MetaboLights) via metabolomeXchange.</t>
  </si>
  <si>
    <t>Yes—public repository; data downloadable via FTP and REST; templates and mwTab format supported.</t>
  </si>
  <si>
    <t>Yes—adopts MSI minimum reporting recommendations and provides MSI-aligned metadata templates.</t>
  </si>
  <si>
    <t>Yes—curates metabolite structures from public databases (HMDB, ChEBI, PubChem, KEGG, LIPID MAPS, etc.).</t>
  </si>
  <si>
    <t>MetaboLights: open data repository for metabolomics</t>
  </si>
  <si>
    <t>Yurekten et al, 2024</t>
  </si>
  <si>
    <t xml:space="preserve">https://doi.org/10.1093/nar/gkad1045 </t>
  </si>
  <si>
    <t>Describes MetaboLights, a global open repository for metabolomics studies with raw data and metadata across organisms and techniques; highlights growth, curation, data reuse and new MetaboLights Labs (Galaxy workflows) for standardized processing and annotation.</t>
  </si>
  <si>
    <t>Cross-species and cross-technique repository (majority human studies; also model organisms and plants).</t>
  </si>
  <si>
    <t>N/A (repository paper; includes QC sample concepts like pooled QC and long-term reference in metadata).</t>
  </si>
  <si>
    <t>Repository includes many sample types; common include human blood plasma/serum/urine and mouse liver/blood; study-dependent.</t>
  </si>
  <si>
    <t>Both, with untargeted MS more prevalent than targeted; MS more prevalent than NMR.</t>
  </si>
  <si>
    <t>Supports LC-MS, GC-MS, DI-MS and NMR; ISA model/metadata; curation links metabolites to ChEBI; MetaboLights Labs provides Galaxy workflows (msConvert, XCMS, BEAMSpy; NMR tooling).</t>
  </si>
  <si>
    <t>Not a study; repository includes toxicology studies among others; not specific here.</t>
  </si>
  <si>
    <t>Possible within repository depending on submissions; not specified as focus.</t>
  </si>
  <si>
    <t>Metadata standardization (ISA, FAIR); QA/QC adoption; improved upload and architecture; limits on submitted studies; community outreach and standards.</t>
  </si>
  <si>
    <t>Curation assigns ChEBI IDs; supports QA/QC metadata (pooled QC, long-term reference); encourages QA/QC reporting and standardized workflows.</t>
  </si>
  <si>
    <t>N/A (resource paper).</t>
  </si>
  <si>
    <t>Notes technological challenges due to growth; NMR raw data often compressed complicating reuse; ongoing development to improve queryability and workflows.</t>
  </si>
  <si>
    <t>Yes—public repository; data available under EMBL-EBI terms and code under Apache 2.0 (GitHub); MetaboLights Labs open Galaxy instance.</t>
  </si>
  <si>
    <t>Mentions alignment to ISA and FAIR; MSI not explicitly cited in excerpt.</t>
  </si>
  <si>
    <t>Yes—ChEBI integration; submissions from community; GNPS reuse and other repositories interoperability.</t>
  </si>
  <si>
    <t>Standards review</t>
  </si>
  <si>
    <t>A decade after the metabolomics standards initiative it’s time for a revision</t>
  </si>
  <si>
    <t>Spicer et al. 2017</t>
  </si>
  <si>
    <t xml:space="preserve">https://doi.org/10.1038/sdata.2017.138 </t>
  </si>
  <si>
    <t>Evaluates compliance of public metabolomics datasets with MSI reporting standards and argues that MSI guidelines require revision to improve metadata quality and reuse.</t>
  </si>
  <si>
    <t>Multi-species (human, plant, microbial, animal studies assessed via repositories).</t>
  </si>
  <si>
    <t>Repository compliance study; no experimental replicates.</t>
  </si>
  <si>
    <t>Multiple repositories (MetaboLights, Metabolomics Workbench, MetaPhen, MeRy-B).</t>
  </si>
  <si>
    <t>Not applicable (metadata analysis).</t>
  </si>
  <si>
    <t>Both, as reported across deposited studies.</t>
  </si>
  <si>
    <t>Meta-analysis of reporting standards compliance across public metabolomics repositories.</t>
  </si>
  <si>
    <t>Metadata completeness, biological context reporting, MSI guideline structure.</t>
  </si>
  <si>
    <t>Assessment of compliance against defined MSI minimum reporting standards.</t>
  </si>
  <si>
    <t>Not applicable; focus on reporting standards rather than biological effects.</t>
  </si>
  <si>
    <t>MSI guidelines difficult to interpret; low compliance partly due to complexity and burden of metadata submission.</t>
  </si>
  <si>
    <t>Yes—analysis based on public repository records.</t>
  </si>
  <si>
    <t>Yes—critical evaluation of MSI.</t>
  </si>
  <si>
    <t>Yes—public metabolomics repositories.</t>
  </si>
  <si>
    <t>MetaboLights—an open-access general-purpose repository for metabolomics studies and associated metadata</t>
  </si>
  <si>
    <t>Haug et al. 2012</t>
  </si>
  <si>
    <t xml:space="preserve">https://doi.org/10.1093/nar/gks1004 </t>
  </si>
  <si>
    <t>Describes MetaboLights, the first general-purpose open-access repository for metabolomics data, enabling standardized data sharing and reuse across species and platforms.</t>
  </si>
  <si>
    <t>Cross-species (human, mouse, C. elegans, Arabidopsis, others).</t>
  </si>
  <si>
    <t>Not applicable (database description).</t>
  </si>
  <si>
    <t>Global repository.</t>
  </si>
  <si>
    <t>Various tissues, biofluids and organisms as deposited by users.</t>
  </si>
  <si>
    <t>Both targeted and untargeted metabolomics supported.</t>
  </si>
  <si>
    <t>Repository supporting NMR and MS metabolomics; ISA-Tab metadata framework.</t>
  </si>
  <si>
    <t>Study-dependent.</t>
  </si>
  <si>
    <t>Supported depending on study.</t>
  </si>
  <si>
    <t>Metadata standardization, data traceability, interoperability.</t>
  </si>
  <si>
    <t>Guided submission enforcing MSI-compliant metadata; curated metabolite identifiers.</t>
  </si>
  <si>
    <t>Study-dependent; repository supports annotation confidence.</t>
  </si>
  <si>
    <t>Supported if deposited; not directly analysed.</t>
  </si>
  <si>
    <t>Early-stage repository at publication; reliance on community compliance.</t>
  </si>
  <si>
    <t>Yes—open-access metabolomics datasets.</t>
  </si>
  <si>
    <t>Yes—explicitly aligned with MSI.</t>
  </si>
  <si>
    <t>Yes—links to ChEBI, HMDB, METLIN and others.</t>
  </si>
  <si>
    <t>Effects of Preanalytical Sample Collection and Handling on Comprehensive Metabolite Measurements in Human Urine Biospecimens</t>
  </si>
  <si>
    <t>Braisted et al. 2024</t>
  </si>
  <si>
    <t xml:space="preserve">https://doi.org/10.1093/aje/kwae347 </t>
  </si>
  <si>
    <t>Systematic evaluation of how urine sample handling (preservatives, refrigeration, freeze–thaw cycles) affects untargeted metabolomics and false-positive discovery in epidemiological studies.</t>
  </si>
  <si>
    <t>Human (13 adult volunteers).</t>
  </si>
  <si>
    <t>USA (Beltsville, Maryland).</t>
  </si>
  <si>
    <t>13 participants; 30 samples per participant across handling conditions.</t>
  </si>
  <si>
    <t>Single collection site; laboratory-controlled study.</t>
  </si>
  <si>
    <t>Urine.</t>
  </si>
  <si>
    <t>Untargeted metabolomics.</t>
  </si>
  <si>
    <t>UHPLC–MS/MS (Metabolon platform) with internal standards and pooled QC samples.</t>
  </si>
  <si>
    <t>Not contaminant-focused; evaluates preanalytical artefacts.</t>
  </si>
  <si>
    <t>Preservatives, refrigeration, freeze–thaw cycles, thaw temperature.</t>
  </si>
  <si>
    <t>Pooled QC samples, internal standards, batch control, replicate correlations.</t>
  </si>
  <si>
    <t>Yes—statistical testing with BH correction; most metabolites Tier 1 MSI identification.</t>
  </si>
  <si>
    <t>Simulated case–control scenarios with inconsistent handling.</t>
  </si>
  <si>
    <t>Small cohort; healthy volunteers only; urine-specific findings.</t>
  </si>
  <si>
    <t>Yes—Metabolomics Workbench (PR001885).</t>
  </si>
  <si>
    <t>Yes—MSI tiered identification referenced.</t>
  </si>
  <si>
    <t>Yes—Metabolon platform and Metabolomics Workbench.</t>
  </si>
  <si>
    <t>How storage post sampling influences the stability of sebum when used for mass spectrometry metabolomics analysis</t>
  </si>
  <si>
    <t>Walton-Doyle et al. 2024</t>
  </si>
  <si>
    <t xml:space="preserve">https://doi.org/10.1038/s41598-024-71598-7 </t>
  </si>
  <si>
    <t>Evaluates stability of sebum metabolomic profiles under different storage temperatures and durations, supporting remote and low-burden sampling.</t>
  </si>
  <si>
    <t>Human volunteers (n=8).</t>
  </si>
  <si>
    <t>UK (Manchester).</t>
  </si>
  <si>
    <t>8 participants; repeated measures across storage times and temperatures.</t>
  </si>
  <si>
    <t>Single study population; laboratory analysis.</t>
  </si>
  <si>
    <t>Sebum.</t>
  </si>
  <si>
    <t>hD–GC–MS and LC–IM–MS.</t>
  </si>
  <si>
    <t>Not contaminant-focused.</t>
  </si>
  <si>
    <t>Storage temperature, storage duration, batch effects.</t>
  </si>
  <si>
    <t>Batch controls, PCA/PLS-DA validation, ANOVA with FDR.</t>
  </si>
  <si>
    <t>Statistical significance via ANOVA; library-based feature identification.</t>
  </si>
  <si>
    <t>Small cohort; sebum-specific matrix effects.</t>
  </si>
  <si>
    <t>Yes – MetaboLights (MTBLS7946).</t>
  </si>
  <si>
    <t>Implicitly aligned; not explicitly.</t>
  </si>
  <si>
    <t>Yes – MetaboLights repository.</t>
  </si>
  <si>
    <t>Making It Last: Storage Time and Temperature Have Differential Impacts on Metabolite Profiles of Airway Samples from Cystic Fibrosis Patients</t>
  </si>
  <si>
    <t>Wandro et al. 2017</t>
  </si>
  <si>
    <t xml:space="preserve">https://doi.org/10.1128/mSystems.00100-17 </t>
  </si>
  <si>
    <t>Assesses the effect of storage temperature, duration and freeze–thaw cycles on untargeted GC–MS metabolomics of cystic fibrosis sputum.</t>
  </si>
  <si>
    <t>Human (cystic fibrosis patients).</t>
  </si>
  <si>
    <t>USA (Michigan, California).</t>
  </si>
  <si>
    <t>2 patient samples split into 76 aliquots.</t>
  </si>
  <si>
    <t>Clinical sampling; laboratory analysis.</t>
  </si>
  <si>
    <t>Sputum.</t>
  </si>
  <si>
    <t>GC–MS untargeted profiling with BinBase identification.</t>
  </si>
  <si>
    <t>Storage temperature (4°C vs 20°C), time, freeze–thaw cycles.</t>
  </si>
  <si>
    <t>Replicate analysis, PERMANOVA, CV assessment.</t>
  </si>
  <si>
    <t>GC-MS library matching; relative abundances.</t>
  </si>
  <si>
    <t>Small number of patients; sputum-specific findings.</t>
  </si>
  <si>
    <t>Yes – Dryad repository.</t>
  </si>
  <si>
    <t>Not explicitly.</t>
  </si>
  <si>
    <t>Yes – metabolomics databases.</t>
  </si>
  <si>
    <t>Standards / Reporting guideline</t>
  </si>
  <si>
    <t>Introducing the Lipidomics Minimal Reporting Checklist</t>
  </si>
  <si>
    <t>McDonald et al. 2022</t>
  </si>
  <si>
    <t xml:space="preserve">https://doi.org/10.1038/s42255-022-00628-3 </t>
  </si>
  <si>
    <t>Introduces a consensus-driven, community-developed checklist defining minimum reporting requirements for lipidomics to improve transparency, reproducibility, and peer review.</t>
  </si>
  <si>
    <t>Not species-specific (methodological standard).</t>
  </si>
  <si>
    <t>Not applicable – reporting guideline.</t>
  </si>
  <si>
    <t>Applicable to all lipidomic sample types.</t>
  </si>
  <si>
    <t>Both targeted and untargeted lipidomics.</t>
  </si>
  <si>
    <t>Guidelines spanning preanalytics, lipid extraction, MS platforms, identification, quantification, QC, validation and reporting.</t>
  </si>
  <si>
    <t>Applicable if lipids analysed from environmental matrices.</t>
  </si>
  <si>
    <t>Sample handling, extraction, instrumentation, identification confidence, quantitation strategy.</t>
  </si>
  <si>
    <t>Explicit QC and validation requirements included in checklist.</t>
  </si>
  <si>
    <t>Guideline addresses use of standards and confidence levels.</t>
  </si>
  <si>
    <t>Checklist complements, rather than replaces, full methods descriptions.</t>
  </si>
  <si>
    <t>Yes – checklist hosted by Lipidomics Standards Initiative.</t>
  </si>
  <si>
    <t>Related but distinct; developed via Lipidomics Standards Initiative (LSI).</t>
  </si>
  <si>
    <t>📌 Summary of Studies (Table S1)</t>
  </si>
  <si>
    <t>Metric</t>
  </si>
  <si>
    <t>Count</t>
  </si>
  <si>
    <t>% of studies</t>
  </si>
  <si>
    <t>Total studies</t>
  </si>
  <si>
    <t>GPS coordinates provided (Yes)</t>
  </si>
  <si>
    <t>Data available (Yes)</t>
  </si>
  <si>
    <t>MSI Standard cited (Yes)</t>
  </si>
  <si>
    <t>Secondary data sources noted (nonblank)</t>
  </si>
  <si>
    <t>%</t>
  </si>
  <si>
    <t>Metabolomics type (derived)</t>
  </si>
  <si>
    <t>Both (targeted + untargeted)</t>
  </si>
  <si>
    <t>Targeted only</t>
  </si>
  <si>
    <t>Untargeted only</t>
  </si>
  <si>
    <t>Not applicable / n/a</t>
  </si>
  <si>
    <t>Other / unclear</t>
  </si>
  <si>
    <t>📅 Publication Years</t>
  </si>
  <si>
    <t>📍 Study Locations (from GPS/notes)</t>
  </si>
  <si>
    <t>Publication Year</t>
  </si>
  <si>
    <t>Location (derived)</t>
  </si>
  <si>
    <t>Coordinates provided (country not parsed)</t>
  </si>
  <si>
    <t>Australia</t>
  </si>
  <si>
    <t>No location reported</t>
  </si>
  <si>
    <t>Provided (see supplementary/map)</t>
  </si>
  <si>
    <t>USA</t>
  </si>
  <si>
    <t>China</t>
  </si>
  <si>
    <t>Germany</t>
  </si>
  <si>
    <t>UK</t>
  </si>
  <si>
    <t>France</t>
  </si>
  <si>
    <t>Section (filled)</t>
  </si>
  <si>
    <t>🧩 Papers per Manuscript Section</t>
  </si>
  <si>
    <t>Manuscript section</t>
  </si>
  <si>
    <t>Papers</t>
  </si>
  <si>
    <r>
      <t>Georgia M. Sinclair</t>
    </r>
    <r>
      <rPr>
        <vertAlign val="superscript"/>
        <sz val="16"/>
        <color theme="1"/>
        <rFont val="Calibri"/>
        <family val="2"/>
      </rPr>
      <t>a</t>
    </r>
    <r>
      <rPr>
        <sz val="16"/>
        <color theme="1"/>
        <rFont val="Calibri"/>
        <family val="2"/>
      </rPr>
      <t>, Sarah L. Green</t>
    </r>
    <r>
      <rPr>
        <vertAlign val="superscript"/>
        <sz val="16"/>
        <color theme="1"/>
        <rFont val="Calibri"/>
        <family val="2"/>
      </rPr>
      <t>a,b</t>
    </r>
    <r>
      <rPr>
        <sz val="16"/>
        <color theme="1"/>
        <rFont val="Calibri"/>
        <family val="2"/>
      </rPr>
      <t>, Ryan Lester</t>
    </r>
    <r>
      <rPr>
        <vertAlign val="superscript"/>
        <sz val="16"/>
        <color theme="1"/>
        <rFont val="Calibri"/>
        <family val="2"/>
      </rPr>
      <t>a,c</t>
    </r>
    <r>
      <rPr>
        <sz val="16"/>
        <color theme="1"/>
        <rFont val="Calibri"/>
        <family val="2"/>
      </rPr>
      <t>, Katherine J. Jeppe</t>
    </r>
    <r>
      <rPr>
        <vertAlign val="superscript"/>
        <sz val="16"/>
        <color theme="1"/>
        <rFont val="Calibri"/>
        <family val="2"/>
      </rPr>
      <t>d</t>
    </r>
    <r>
      <rPr>
        <sz val="16"/>
        <color theme="1"/>
        <rFont val="Calibri"/>
        <family val="2"/>
      </rPr>
      <t>, Steven D. Melvin</t>
    </r>
    <r>
      <rPr>
        <vertAlign val="superscript"/>
        <sz val="16"/>
        <color theme="1"/>
        <rFont val="Calibri"/>
        <family val="2"/>
      </rPr>
      <t>c</t>
    </r>
    <r>
      <rPr>
        <sz val="16"/>
        <color theme="1"/>
        <rFont val="Calibri"/>
        <family val="2"/>
      </rPr>
      <t>, Sara M. Long</t>
    </r>
    <r>
      <rPr>
        <vertAlign val="superscript"/>
        <sz val="16"/>
        <color theme="1"/>
        <rFont val="Calibri"/>
        <family val="2"/>
      </rPr>
      <t>e</t>
    </r>
    <r>
      <rPr>
        <sz val="16"/>
        <color theme="1"/>
        <rFont val="Calibri"/>
        <family val="2"/>
      </rPr>
      <t>, Oliver A.H. Jones</t>
    </r>
    <r>
      <rPr>
        <vertAlign val="superscript"/>
        <sz val="16"/>
        <color theme="1"/>
        <rFont val="Calibri"/>
        <family val="2"/>
      </rPr>
      <t>f</t>
    </r>
    <r>
      <rPr>
        <sz val="16"/>
        <color theme="1"/>
        <rFont val="Calibri"/>
        <family val="2"/>
      </rPr>
      <t>, David J. Beale</t>
    </r>
    <r>
      <rPr>
        <vertAlign val="superscript"/>
        <sz val="16"/>
        <color theme="1"/>
        <rFont val="Calibri"/>
        <family val="2"/>
      </rPr>
      <t>a,†</t>
    </r>
  </si>
  <si>
    <t>Supplementary Material</t>
  </si>
  <si>
    <t>Cumulative %</t>
  </si>
  <si>
    <t>Section (standardized)</t>
  </si>
  <si>
    <t>Tabs:</t>
  </si>
  <si>
    <r>
      <rPr>
        <b/>
        <sz val="14"/>
        <color theme="1"/>
        <rFont val="Aptos Narrow"/>
        <family val="2"/>
        <scheme val="minor"/>
      </rPr>
      <t xml:space="preserve">1. Guidance: </t>
    </r>
    <r>
      <rPr>
        <sz val="14"/>
        <color theme="1"/>
        <rFont val="Aptos Narrow"/>
        <family val="2"/>
        <scheme val="minor"/>
      </rPr>
      <t>Quick orientation to the supplementary workbook (what each tab is, how to navigate, and any key notes/definitions).</t>
    </r>
  </si>
  <si>
    <r>
      <rPr>
        <b/>
        <sz val="14"/>
        <color theme="1"/>
        <rFont val="Aptos Narrow"/>
        <family val="2"/>
        <scheme val="minor"/>
      </rPr>
      <t xml:space="preserve">2. Thematic summary: </t>
    </r>
    <r>
      <rPr>
        <sz val="14"/>
        <color theme="1"/>
        <rFont val="Aptos Narrow"/>
        <family val="2"/>
        <scheme val="minor"/>
      </rPr>
      <t>High-level synthesis of the dataset (counts, percentages, thematic/category breakdowns, and charts for fast interpretation).</t>
    </r>
  </si>
  <si>
    <r>
      <rPr>
        <b/>
        <sz val="14"/>
        <color theme="1"/>
        <rFont val="Aptos Narrow"/>
        <family val="2"/>
        <scheme val="minor"/>
      </rPr>
      <t xml:space="preserve">3. Detail summary: </t>
    </r>
    <r>
      <rPr>
        <sz val="14"/>
        <color theme="1"/>
        <rFont val="Aptos Narrow"/>
        <family val="2"/>
        <scheme val="minor"/>
      </rPr>
      <t>The full study-by-study extraction table (all variables captured from each included paper, with filled/standardized section labels).</t>
    </r>
  </si>
  <si>
    <t xml:space="preserve">
Supplementary Material
Tabs: 
1. Guidance: 
2. Thematic summary: 
Detail summary:</t>
  </si>
  <si>
    <t xml:space="preserve">Table S1: Summary of included environmental metabolomics studies and extracted variables from the published scientific literature used in thie critical review paper.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</si>
</sst>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0" x14ac:knownFonts="1">
    <font>
      <sz val="11"/>
      <color theme="1"/>
      <name val="Aptos Narrow"/>
      <family val="2"/>
      <scheme val="minor"/>
    </font>
    <font>
      <u/>
      <sz val="11"/>
      <color theme="10"/>
      <name val="Aptos Narrow"/>
      <family val="2"/>
      <scheme val="minor"/>
    </font>
    <font>
      <b/>
      <sz val="11"/>
      <color theme="1"/>
      <name val="Aptos Narrow"/>
      <family val="2"/>
      <scheme val="minor"/>
    </font>
    <font>
      <sz val="11"/>
      <color rgb="FFFF0000"/>
      <name val="Aptos Narrow"/>
      <family val="2"/>
      <scheme val="minor"/>
    </font>
    <font>
      <sz val="11"/>
      <name val="Aptos Narrow"/>
      <family val="2"/>
      <scheme val="minor"/>
    </font>
    <font>
      <sz val="11"/>
      <color rgb="FF000000"/>
      <name val="Aptos Narrow"/>
      <family val="2"/>
      <scheme val="minor"/>
    </font>
    <font>
      <i/>
      <sz val="11"/>
      <color theme="1"/>
      <name val="Aptos Narrow"/>
      <family val="2"/>
      <scheme val="minor"/>
    </font>
    <font>
      <i/>
      <sz val="11"/>
      <color rgb="FF000000"/>
      <name val="Aptos Narrow"/>
      <family val="2"/>
      <scheme val="minor"/>
    </font>
    <font>
      <sz val="11"/>
      <color rgb="FF0A0A0A"/>
      <name val="Aptos Narrow"/>
      <family val="2"/>
      <scheme val="minor"/>
    </font>
    <font>
      <sz val="11"/>
      <color rgb="FF1F1F1F"/>
      <name val="Aptos Narrow"/>
      <family val="2"/>
      <scheme val="minor"/>
    </font>
    <font>
      <i/>
      <sz val="11"/>
      <color rgb="FF1F1F1F"/>
      <name val="Aptos Narrow"/>
      <family val="2"/>
      <scheme val="minor"/>
    </font>
    <font>
      <sz val="11"/>
      <color rgb="FF212121"/>
      <name val="Aptos Narrow"/>
      <family val="2"/>
      <scheme val="minor"/>
    </font>
    <font>
      <sz val="11"/>
      <color rgb="FF222222"/>
      <name val="Aptos Narrow"/>
      <family val="2"/>
      <scheme val="minor"/>
    </font>
    <font>
      <sz val="11"/>
      <color rgb="FF2A2A2A"/>
      <name val="Aptos Narrow"/>
      <family val="2"/>
      <scheme val="minor"/>
    </font>
    <font>
      <i/>
      <sz val="11"/>
      <color rgb="FF2A2A2A"/>
      <name val="Aptos Narrow"/>
      <family val="2"/>
      <scheme val="minor"/>
    </font>
    <font>
      <sz val="11"/>
      <color rgb="FF1C1D1E"/>
      <name val="Aptos Narrow"/>
      <family val="2"/>
      <scheme val="minor"/>
    </font>
    <font>
      <sz val="11"/>
      <color rgb="FF323232"/>
      <name val="Aptos Narrow"/>
      <family val="2"/>
      <scheme val="minor"/>
    </font>
    <font>
      <sz val="11"/>
      <color rgb="FF383636"/>
      <name val="Aptos Narrow"/>
      <family val="2"/>
      <scheme val="minor"/>
    </font>
    <font>
      <sz val="11"/>
      <color rgb="FF000000"/>
      <name val="Calibri"/>
      <family val="2"/>
    </font>
    <font>
      <b/>
      <sz val="14"/>
      <color theme="1"/>
      <name val="Aptos Narrow"/>
      <family val="2"/>
      <scheme val="minor"/>
    </font>
    <font>
      <b/>
      <sz val="16"/>
      <color theme="1"/>
      <name val="Aptos Narrow"/>
      <family val="2"/>
      <scheme val="minor"/>
    </font>
    <font>
      <b/>
      <sz val="16"/>
      <color rgb="FFFFFFFF"/>
      <name val="Aptos Narrow"/>
      <family val="2"/>
      <scheme val="minor"/>
    </font>
    <font>
      <b/>
      <sz val="11"/>
      <color rgb="FF1F1F1F"/>
      <name val="Aptos Narrow"/>
      <family val="2"/>
      <scheme val="minor"/>
    </font>
    <font>
      <b/>
      <sz val="12"/>
      <color rgb="FFFFFFFF"/>
      <name val="Aptos Narrow"/>
      <family val="2"/>
      <scheme val="minor"/>
    </font>
    <font>
      <b/>
      <sz val="11"/>
      <color rgb="FF1F4E79"/>
      <name val="Aptos Narrow"/>
      <family val="2"/>
      <scheme val="minor"/>
    </font>
    <font>
      <sz val="16"/>
      <color theme="1"/>
      <name val="Calibri"/>
      <family val="2"/>
    </font>
    <font>
      <vertAlign val="superscript"/>
      <sz val="16"/>
      <color theme="1"/>
      <name val="Calibri"/>
      <family val="2"/>
    </font>
    <font>
      <b/>
      <sz val="22"/>
      <color theme="1"/>
      <name val="Calibri"/>
      <family val="2"/>
    </font>
    <font>
      <b/>
      <sz val="18"/>
      <color theme="1"/>
      <name val="Aptos Narrow"/>
      <family val="2"/>
      <scheme val="minor"/>
    </font>
    <font>
      <sz val="14"/>
      <color theme="1"/>
      <name val="Aptos Narrow"/>
      <family val="2"/>
      <scheme val="minor"/>
    </font>
  </fonts>
  <fills count="20">
    <fill>
      <patternFill patternType="none"/>
    </fill>
    <fill>
      <patternFill patternType="gray125"/>
    </fill>
    <fill>
      <patternFill patternType="solid">
        <fgColor theme="3" tint="0.89999084444715716"/>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3" tint="0.499984740745262"/>
        <bgColor indexed="64"/>
      </patternFill>
    </fill>
    <fill>
      <patternFill patternType="solid">
        <fgColor theme="2" tint="-0.499984740745262"/>
        <bgColor indexed="64"/>
      </patternFill>
    </fill>
    <fill>
      <patternFill patternType="solid">
        <fgColor rgb="FFFFC000"/>
        <bgColor indexed="64"/>
      </patternFill>
    </fill>
    <fill>
      <patternFill patternType="solid">
        <fgColor theme="2"/>
        <bgColor indexed="64"/>
      </patternFill>
    </fill>
    <fill>
      <patternFill patternType="solid">
        <fgColor rgb="FFFFCC66"/>
        <bgColor indexed="64"/>
      </patternFill>
    </fill>
    <fill>
      <patternFill patternType="solid">
        <fgColor rgb="FF1F4E79"/>
        <bgColor indexed="64"/>
      </patternFill>
    </fill>
    <fill>
      <patternFill patternType="solid">
        <fgColor rgb="FFD9E1F2"/>
        <bgColor indexed="64"/>
      </patternFill>
    </fill>
    <fill>
      <patternFill patternType="solid">
        <fgColor theme="0" tint="-4.9989318521683403E-2"/>
        <bgColor indexed="64"/>
      </patternFill>
    </fill>
    <fill>
      <patternFill patternType="solid">
        <fgColor rgb="FFF2F2F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A6A6A6"/>
      </left>
      <right/>
      <top style="thin">
        <color rgb="FFA6A6A6"/>
      </top>
      <bottom style="thin">
        <color rgb="FFA6A6A6"/>
      </bottom>
      <diagonal/>
    </border>
    <border>
      <left style="thin">
        <color rgb="FFA6A6A6"/>
      </left>
      <right/>
      <top style="thin">
        <color rgb="FFA6A6A6"/>
      </top>
      <bottom/>
      <diagonal/>
    </border>
    <border>
      <left style="thin">
        <color rgb="FFA6A6A6"/>
      </left>
      <right/>
      <top/>
      <bottom style="thin">
        <color rgb="FFA6A6A6"/>
      </bottom>
      <diagonal/>
    </border>
    <border>
      <left style="thin">
        <color rgb="FFA6A6A6"/>
      </left>
      <right style="thin">
        <color rgb="FFA6A6A6"/>
      </right>
      <top style="thin">
        <color rgb="FFA6A6A6"/>
      </top>
      <bottom style="thin">
        <color rgb="FFA6A6A6"/>
      </bottom>
      <diagonal/>
    </border>
    <border>
      <left/>
      <right style="thin">
        <color rgb="FFA6A6A6"/>
      </right>
      <top style="thin">
        <color rgb="FFA6A6A6"/>
      </top>
      <bottom/>
      <diagonal/>
    </border>
    <border>
      <left/>
      <right style="thin">
        <color rgb="FFA6A6A6"/>
      </right>
      <top/>
      <bottom style="thin">
        <color rgb="FFA6A6A6"/>
      </bottom>
      <diagonal/>
    </border>
    <border>
      <left/>
      <right style="thin">
        <color rgb="FFA6A6A6"/>
      </right>
      <top style="thin">
        <color rgb="FFA6A6A6"/>
      </top>
      <bottom style="thin">
        <color rgb="FFA6A6A6"/>
      </bottom>
      <diagonal/>
    </border>
    <border>
      <left style="thin">
        <color rgb="FFA6A6A6"/>
      </left>
      <right style="thin">
        <color rgb="FFA6A6A6"/>
      </right>
      <top/>
      <bottom style="thin">
        <color rgb="FFA6A6A6"/>
      </bottom>
      <diagonal/>
    </border>
    <border>
      <left style="thin">
        <color rgb="FFA6A6A6"/>
      </left>
      <right style="thin">
        <color rgb="FFA6A6A6"/>
      </right>
      <top style="thin">
        <color rgb="FFA6A6A6"/>
      </top>
      <bottom/>
      <diagonal/>
    </border>
  </borders>
  <cellStyleXfs count="2">
    <xf numFmtId="0" fontId="0" fillId="0" borderId="0"/>
    <xf numFmtId="0" fontId="1" fillId="0" borderId="0" applyNumberFormat="0" applyFill="0" applyBorder="0" applyAlignment="0" applyProtection="0"/>
  </cellStyleXfs>
  <cellXfs count="110">
    <xf numFmtId="0" fontId="0" fillId="0" borderId="0" xfId="0"/>
    <xf numFmtId="0" fontId="0" fillId="0" borderId="0" xfId="0" applyAlignment="1">
      <alignment wrapText="1"/>
    </xf>
    <xf numFmtId="0" fontId="0" fillId="0" borderId="0" xfId="0" applyAlignment="1">
      <alignment horizontal="left" wrapText="1"/>
    </xf>
    <xf numFmtId="0" fontId="0" fillId="0" borderId="0" xfId="0" applyAlignment="1">
      <alignment horizontal="left"/>
    </xf>
    <xf numFmtId="0" fontId="18" fillId="0" borderId="0" xfId="0" applyFont="1" applyAlignment="1">
      <alignment wrapText="1"/>
    </xf>
    <xf numFmtId="0" fontId="0" fillId="0" borderId="1" xfId="0" applyBorder="1" applyAlignment="1">
      <alignment horizontal="left" wrapText="1"/>
    </xf>
    <xf numFmtId="0" fontId="0" fillId="3" borderId="1" xfId="0" applyFill="1" applyBorder="1" applyAlignment="1">
      <alignment horizontal="left" vertical="top" wrapText="1"/>
    </xf>
    <xf numFmtId="0" fontId="0" fillId="4" borderId="1" xfId="0" applyFill="1" applyBorder="1" applyAlignment="1">
      <alignment horizontal="left" vertical="top" wrapText="1"/>
    </xf>
    <xf numFmtId="0" fontId="1" fillId="4" borderId="1" xfId="1" applyFill="1" applyBorder="1" applyAlignment="1">
      <alignment horizontal="left" vertical="top" wrapText="1"/>
    </xf>
    <xf numFmtId="0" fontId="5" fillId="4" borderId="1" xfId="0" applyFont="1" applyFill="1" applyBorder="1" applyAlignment="1">
      <alignment horizontal="left" vertical="top" wrapText="1"/>
    </xf>
    <xf numFmtId="0" fontId="4" fillId="3" borderId="1" xfId="0" applyFont="1" applyFill="1" applyBorder="1" applyAlignment="1">
      <alignment horizontal="left" vertical="top" wrapText="1"/>
    </xf>
    <xf numFmtId="0" fontId="6" fillId="4" borderId="1" xfId="0" applyFont="1" applyFill="1" applyBorder="1" applyAlignment="1">
      <alignment horizontal="left" vertical="top" wrapText="1"/>
    </xf>
    <xf numFmtId="0" fontId="8" fillId="4" borderId="1" xfId="0" applyFont="1" applyFill="1" applyBorder="1" applyAlignment="1">
      <alignment horizontal="left" vertical="top" wrapText="1"/>
    </xf>
    <xf numFmtId="0" fontId="9" fillId="4" borderId="1" xfId="0" applyFont="1" applyFill="1" applyBorder="1" applyAlignment="1">
      <alignment horizontal="left" vertical="top" wrapText="1"/>
    </xf>
    <xf numFmtId="0" fontId="0" fillId="5" borderId="1" xfId="0" applyFill="1" applyBorder="1" applyAlignment="1">
      <alignment horizontal="left" wrapText="1"/>
    </xf>
    <xf numFmtId="0" fontId="11" fillId="6" borderId="1" xfId="0" applyFont="1" applyFill="1" applyBorder="1" applyAlignment="1">
      <alignment horizontal="left" wrapText="1"/>
    </xf>
    <xf numFmtId="0" fontId="1" fillId="6" borderId="1" xfId="1" applyFill="1" applyBorder="1" applyAlignment="1">
      <alignment horizontal="left" wrapText="1"/>
    </xf>
    <xf numFmtId="0" fontId="0" fillId="6" borderId="1" xfId="0" applyFill="1" applyBorder="1" applyAlignment="1">
      <alignment horizontal="left" wrapText="1"/>
    </xf>
    <xf numFmtId="0" fontId="9" fillId="6" borderId="1" xfId="0" applyFont="1" applyFill="1" applyBorder="1" applyAlignment="1">
      <alignment horizontal="left" wrapText="1"/>
    </xf>
    <xf numFmtId="0" fontId="5" fillId="6" borderId="1" xfId="1" applyFont="1" applyFill="1" applyBorder="1" applyAlignment="1">
      <alignment horizontal="left" wrapText="1"/>
    </xf>
    <xf numFmtId="0" fontId="5" fillId="6" borderId="1" xfId="0" applyFont="1" applyFill="1" applyBorder="1" applyAlignment="1">
      <alignment horizontal="left" wrapText="1"/>
    </xf>
    <xf numFmtId="0" fontId="12" fillId="6" borderId="1" xfId="0" applyFont="1" applyFill="1" applyBorder="1" applyAlignment="1">
      <alignment horizontal="left" wrapText="1"/>
    </xf>
    <xf numFmtId="0" fontId="4" fillId="5" borderId="1" xfId="0" applyFont="1" applyFill="1" applyBorder="1" applyAlignment="1">
      <alignment horizontal="left" wrapText="1"/>
    </xf>
    <xf numFmtId="0" fontId="13" fillId="6" borderId="1" xfId="0" applyFont="1" applyFill="1" applyBorder="1" applyAlignment="1">
      <alignment horizontal="left" wrapText="1"/>
    </xf>
    <xf numFmtId="0" fontId="0" fillId="9" borderId="1" xfId="0" applyFill="1" applyBorder="1" applyAlignment="1">
      <alignment horizontal="left" wrapText="1"/>
    </xf>
    <xf numFmtId="0" fontId="0" fillId="10" borderId="1" xfId="0" applyFill="1" applyBorder="1" applyAlignment="1">
      <alignment horizontal="left" wrapText="1"/>
    </xf>
    <xf numFmtId="0" fontId="1" fillId="10" borderId="1" xfId="1" applyFill="1" applyBorder="1" applyAlignment="1">
      <alignment horizontal="left" wrapText="1"/>
    </xf>
    <xf numFmtId="0" fontId="6" fillId="10" borderId="1" xfId="0" applyFont="1" applyFill="1" applyBorder="1" applyAlignment="1">
      <alignment horizontal="left" wrapText="1"/>
    </xf>
    <xf numFmtId="0" fontId="9" fillId="10" borderId="1" xfId="0" applyFont="1" applyFill="1" applyBorder="1" applyAlignment="1">
      <alignment horizontal="left" wrapText="1"/>
    </xf>
    <xf numFmtId="0" fontId="5" fillId="10" borderId="1" xfId="0" applyFont="1" applyFill="1" applyBorder="1" applyAlignment="1">
      <alignment horizontal="left" wrapText="1"/>
    </xf>
    <xf numFmtId="0" fontId="4" fillId="9" borderId="1" xfId="0" applyFont="1" applyFill="1" applyBorder="1" applyAlignment="1">
      <alignment horizontal="left" wrapText="1"/>
    </xf>
    <xf numFmtId="0" fontId="5" fillId="9" borderId="1" xfId="1" applyFont="1" applyFill="1" applyBorder="1" applyAlignment="1">
      <alignment horizontal="left" wrapText="1"/>
    </xf>
    <xf numFmtId="0" fontId="4" fillId="10" borderId="1" xfId="1" applyFont="1" applyFill="1" applyBorder="1" applyAlignment="1">
      <alignment horizontal="left" wrapText="1"/>
    </xf>
    <xf numFmtId="0" fontId="11" fillId="10" borderId="1" xfId="0" applyFont="1" applyFill="1" applyBorder="1" applyAlignment="1">
      <alignment horizontal="left" wrapText="1"/>
    </xf>
    <xf numFmtId="0" fontId="4" fillId="7" borderId="1" xfId="0" applyFont="1" applyFill="1" applyBorder="1" applyAlignment="1">
      <alignment horizontal="left" wrapText="1"/>
    </xf>
    <xf numFmtId="0" fontId="0" fillId="8" borderId="1" xfId="0" applyFill="1" applyBorder="1" applyAlignment="1">
      <alignment horizontal="left" wrapText="1"/>
    </xf>
    <xf numFmtId="0" fontId="11" fillId="8" borderId="1" xfId="0" applyFont="1" applyFill="1" applyBorder="1" applyAlignment="1">
      <alignment horizontal="left" wrapText="1"/>
    </xf>
    <xf numFmtId="0" fontId="1" fillId="8" borderId="1" xfId="1" applyFill="1" applyBorder="1" applyAlignment="1">
      <alignment horizontal="left" wrapText="1"/>
    </xf>
    <xf numFmtId="0" fontId="0" fillId="7" borderId="1" xfId="0" applyFill="1" applyBorder="1" applyAlignment="1">
      <alignment horizontal="left" wrapText="1"/>
    </xf>
    <xf numFmtId="0" fontId="15" fillId="8" borderId="1" xfId="0" applyFont="1" applyFill="1" applyBorder="1" applyAlignment="1">
      <alignment horizontal="left" wrapText="1"/>
    </xf>
    <xf numFmtId="0" fontId="9" fillId="8" borderId="1" xfId="0" applyFont="1" applyFill="1" applyBorder="1" applyAlignment="1">
      <alignment horizontal="left" wrapText="1"/>
    </xf>
    <xf numFmtId="0" fontId="4" fillId="8" borderId="1" xfId="0" applyFont="1" applyFill="1" applyBorder="1" applyAlignment="1">
      <alignment horizontal="left" wrapText="1"/>
    </xf>
    <xf numFmtId="0" fontId="4" fillId="11" borderId="1" xfId="0" applyFont="1" applyFill="1" applyBorder="1" applyAlignment="1">
      <alignment horizontal="left" wrapText="1"/>
    </xf>
    <xf numFmtId="0" fontId="0" fillId="2" borderId="1" xfId="0" applyFill="1" applyBorder="1" applyAlignment="1">
      <alignment horizontal="left" wrapText="1"/>
    </xf>
    <xf numFmtId="0" fontId="1" fillId="2" borderId="1" xfId="1" applyFill="1" applyBorder="1" applyAlignment="1">
      <alignment horizontal="left" wrapText="1"/>
    </xf>
    <xf numFmtId="0" fontId="6" fillId="2" borderId="1" xfId="0" applyFont="1" applyFill="1" applyBorder="1" applyAlignment="1">
      <alignment horizontal="left" wrapText="1"/>
    </xf>
    <xf numFmtId="0" fontId="4" fillId="12" borderId="1" xfId="0" applyFont="1" applyFill="1" applyBorder="1" applyAlignment="1">
      <alignment horizontal="left" wrapText="1"/>
    </xf>
    <xf numFmtId="0" fontId="0" fillId="14" borderId="1" xfId="0" applyFill="1" applyBorder="1" applyAlignment="1">
      <alignment horizontal="left" wrapText="1"/>
    </xf>
    <xf numFmtId="0" fontId="1" fillId="14" borderId="1" xfId="1" applyFill="1" applyBorder="1" applyAlignment="1">
      <alignment horizontal="left" wrapText="1"/>
    </xf>
    <xf numFmtId="0" fontId="16" fillId="14" borderId="1" xfId="0" applyFont="1" applyFill="1" applyBorder="1" applyAlignment="1">
      <alignment horizontal="left" wrapText="1"/>
    </xf>
    <xf numFmtId="0" fontId="4" fillId="0" borderId="1" xfId="0" applyFont="1" applyBorder="1" applyAlignment="1">
      <alignment horizontal="left" wrapText="1"/>
    </xf>
    <xf numFmtId="0" fontId="9" fillId="0" borderId="1" xfId="0" applyFont="1" applyBorder="1" applyAlignment="1">
      <alignment horizontal="left" wrapText="1"/>
    </xf>
    <xf numFmtId="0" fontId="1" fillId="0" borderId="1" xfId="1" applyBorder="1" applyAlignment="1">
      <alignment horizontal="left" wrapText="1"/>
    </xf>
    <xf numFmtId="0" fontId="11" fillId="0" borderId="1" xfId="0" applyFont="1" applyBorder="1" applyAlignment="1">
      <alignment horizontal="left" wrapText="1"/>
    </xf>
    <xf numFmtId="0" fontId="17" fillId="0" borderId="1" xfId="0" applyFont="1" applyBorder="1" applyAlignment="1">
      <alignment horizontal="left" wrapText="1"/>
    </xf>
    <xf numFmtId="0" fontId="5" fillId="0" borderId="1" xfId="0" applyFont="1" applyBorder="1" applyAlignment="1">
      <alignment horizontal="left" wrapText="1"/>
    </xf>
    <xf numFmtId="0" fontId="1" fillId="0" borderId="1" xfId="1" applyFill="1" applyBorder="1" applyAlignment="1"/>
    <xf numFmtId="0" fontId="18" fillId="0" borderId="1" xfId="0" applyFont="1" applyBorder="1" applyAlignment="1">
      <alignment wrapText="1"/>
    </xf>
    <xf numFmtId="0" fontId="0" fillId="0" borderId="1" xfId="0" applyBorder="1" applyAlignment="1">
      <alignment wrapText="1"/>
    </xf>
    <xf numFmtId="0" fontId="1" fillId="0" borderId="1" xfId="1" applyBorder="1" applyAlignment="1">
      <alignment wrapText="1"/>
    </xf>
    <xf numFmtId="0" fontId="0" fillId="15" borderId="1" xfId="0" applyFill="1" applyBorder="1" applyAlignment="1">
      <alignment wrapText="1"/>
    </xf>
    <xf numFmtId="0" fontId="1" fillId="15" borderId="1" xfId="1" applyFill="1" applyBorder="1" applyAlignment="1">
      <alignment wrapText="1"/>
    </xf>
    <xf numFmtId="0" fontId="0" fillId="15" borderId="1" xfId="0" applyFill="1" applyBorder="1" applyAlignment="1">
      <alignment horizontal="left" wrapText="1"/>
    </xf>
    <xf numFmtId="0" fontId="0" fillId="0" borderId="1" xfId="0" applyBorder="1" applyAlignment="1">
      <alignment horizontal="center" wrapText="1"/>
    </xf>
    <xf numFmtId="0" fontId="2" fillId="0" borderId="0" xfId="0" applyFont="1"/>
    <xf numFmtId="164" fontId="0" fillId="0" borderId="0" xfId="0" applyNumberFormat="1"/>
    <xf numFmtId="0" fontId="22" fillId="17" borderId="8" xfId="0" applyFont="1" applyFill="1" applyBorder="1"/>
    <xf numFmtId="0" fontId="0" fillId="0" borderId="8" xfId="0" applyBorder="1" applyAlignment="1">
      <alignment horizontal="left"/>
    </xf>
    <xf numFmtId="0" fontId="0" fillId="0" borderId="8" xfId="0" applyBorder="1" applyAlignment="1">
      <alignment horizontal="center"/>
    </xf>
    <xf numFmtId="164" fontId="0" fillId="0" borderId="8" xfId="0" applyNumberFormat="1" applyBorder="1" applyAlignment="1">
      <alignment horizontal="center"/>
    </xf>
    <xf numFmtId="0" fontId="0" fillId="0" borderId="0" xfId="0" applyAlignment="1">
      <alignment horizontal="center"/>
    </xf>
    <xf numFmtId="164" fontId="0" fillId="0" borderId="0" xfId="0" applyNumberFormat="1" applyAlignment="1">
      <alignment horizontal="center"/>
    </xf>
    <xf numFmtId="0" fontId="2" fillId="18" borderId="1" xfId="0" applyFont="1" applyFill="1" applyBorder="1" applyAlignment="1">
      <alignment horizontal="center" vertical="center" wrapText="1"/>
    </xf>
    <xf numFmtId="1" fontId="0" fillId="0" borderId="0" xfId="0" applyNumberFormat="1"/>
    <xf numFmtId="0" fontId="2" fillId="0" borderId="0" xfId="0" applyFont="1" applyAlignment="1">
      <alignment horizontal="left" wrapText="1"/>
    </xf>
    <xf numFmtId="0" fontId="2" fillId="19" borderId="0" xfId="0" applyFont="1" applyFill="1" applyAlignment="1">
      <alignment horizontal="left" wrapText="1"/>
    </xf>
    <xf numFmtId="0" fontId="24" fillId="17" borderId="0" xfId="0" applyFont="1" applyFill="1"/>
    <xf numFmtId="0" fontId="27" fillId="0" borderId="0" xfId="0" applyFont="1" applyAlignment="1">
      <alignment horizontal="center" vertical="center" wrapText="1"/>
    </xf>
    <xf numFmtId="0" fontId="25" fillId="0" borderId="0" xfId="0" applyFont="1" applyAlignment="1">
      <alignment horizontal="center" vertical="center" wrapText="1"/>
    </xf>
    <xf numFmtId="0" fontId="28" fillId="0" borderId="0" xfId="0" applyFont="1"/>
    <xf numFmtId="0" fontId="0" fillId="0" borderId="10" xfId="0" applyBorder="1" applyAlignment="1">
      <alignment horizontal="center"/>
    </xf>
    <xf numFmtId="164" fontId="0" fillId="0" borderId="12" xfId="0" applyNumberFormat="1" applyBorder="1" applyAlignment="1">
      <alignment horizontal="center"/>
    </xf>
    <xf numFmtId="0" fontId="0" fillId="0" borderId="7" xfId="0" applyBorder="1" applyAlignment="1">
      <alignment horizontal="left"/>
    </xf>
    <xf numFmtId="0" fontId="0" fillId="0" borderId="11" xfId="0" applyBorder="1" applyAlignment="1">
      <alignment horizontal="left"/>
    </xf>
    <xf numFmtId="164" fontId="0" fillId="0" borderId="5" xfId="0" applyNumberFormat="1" applyBorder="1" applyAlignment="1">
      <alignment horizontal="center"/>
    </xf>
    <xf numFmtId="0" fontId="0" fillId="0" borderId="10" xfId="0" applyBorder="1" applyAlignment="1">
      <alignment horizontal="left"/>
    </xf>
    <xf numFmtId="0" fontId="0" fillId="0" borderId="12" xfId="0" applyBorder="1" applyAlignment="1">
      <alignment horizontal="center"/>
    </xf>
    <xf numFmtId="164" fontId="0" fillId="0" borderId="7" xfId="0" applyNumberFormat="1" applyBorder="1" applyAlignment="1">
      <alignment horizontal="center"/>
    </xf>
    <xf numFmtId="0" fontId="22" fillId="0" borderId="8" xfId="0" applyFont="1" applyBorder="1"/>
    <xf numFmtId="0" fontId="0" fillId="0" borderId="5" xfId="0" applyBorder="1" applyAlignment="1">
      <alignment horizontal="left"/>
    </xf>
    <xf numFmtId="0" fontId="22" fillId="0" borderId="5" xfId="0" applyFont="1" applyBorder="1"/>
    <xf numFmtId="0" fontId="0" fillId="0" borderId="9" xfId="0" applyBorder="1" applyAlignment="1">
      <alignment horizontal="left"/>
    </xf>
    <xf numFmtId="0" fontId="0" fillId="0" borderId="13" xfId="0" applyBorder="1" applyAlignment="1">
      <alignment horizontal="center"/>
    </xf>
    <xf numFmtId="164" fontId="0" fillId="0" borderId="6" xfId="0" applyNumberFormat="1" applyBorder="1" applyAlignment="1">
      <alignment horizontal="center"/>
    </xf>
    <xf numFmtId="0" fontId="22" fillId="0" borderId="0" xfId="0" applyFont="1"/>
    <xf numFmtId="0" fontId="29" fillId="0" borderId="0" xfId="0" applyFont="1" applyAlignment="1">
      <alignment wrapText="1"/>
    </xf>
    <xf numFmtId="0" fontId="29" fillId="0" borderId="0" xfId="0" applyFont="1" applyAlignment="1">
      <alignment horizontal="left" vertical="top" wrapText="1" indent="5"/>
    </xf>
    <xf numFmtId="0" fontId="2" fillId="3" borderId="1" xfId="0" applyFont="1" applyFill="1" applyBorder="1" applyAlignment="1">
      <alignment horizontal="center" vertical="center" textRotation="90" wrapText="1"/>
    </xf>
    <xf numFmtId="0" fontId="2" fillId="5" borderId="1" xfId="0" applyFont="1" applyFill="1" applyBorder="1" applyAlignment="1">
      <alignment horizontal="center" vertical="center" textRotation="90" wrapText="1"/>
    </xf>
    <xf numFmtId="0" fontId="2" fillId="9" borderId="1" xfId="0" applyFont="1" applyFill="1" applyBorder="1" applyAlignment="1">
      <alignment horizontal="center" vertical="center" textRotation="90" wrapText="1"/>
    </xf>
    <xf numFmtId="0" fontId="20" fillId="0" borderId="2" xfId="0" applyFont="1" applyBorder="1" applyAlignment="1">
      <alignment horizontal="left" wrapText="1"/>
    </xf>
    <xf numFmtId="0" fontId="20" fillId="0" borderId="3" xfId="0" applyFont="1" applyBorder="1" applyAlignment="1">
      <alignment horizontal="left" wrapText="1"/>
    </xf>
    <xf numFmtId="0" fontId="20" fillId="0" borderId="4" xfId="0" applyFont="1" applyBorder="1" applyAlignment="1">
      <alignment horizontal="left" wrapText="1"/>
    </xf>
    <xf numFmtId="0" fontId="2" fillId="11" borderId="1" xfId="0" applyFont="1" applyFill="1" applyBorder="1" applyAlignment="1">
      <alignment horizontal="center" vertical="center" textRotation="90" wrapText="1"/>
    </xf>
    <xf numFmtId="0" fontId="2" fillId="12" borderId="1" xfId="0" applyFont="1" applyFill="1" applyBorder="1" applyAlignment="1">
      <alignment horizontal="center" vertical="center" textRotation="90" wrapText="1"/>
    </xf>
    <xf numFmtId="0" fontId="2" fillId="0" borderId="1" xfId="0" applyFont="1" applyBorder="1" applyAlignment="1">
      <alignment horizontal="center" vertical="center" textRotation="90" wrapText="1"/>
    </xf>
    <xf numFmtId="0" fontId="2" fillId="13" borderId="1" xfId="0" applyFont="1" applyFill="1" applyBorder="1" applyAlignment="1">
      <alignment horizontal="center" vertical="center" textRotation="90" wrapText="1"/>
    </xf>
    <xf numFmtId="0" fontId="2" fillId="7" borderId="1" xfId="0" applyFont="1" applyFill="1" applyBorder="1" applyAlignment="1">
      <alignment horizontal="center" vertical="center" textRotation="90" wrapText="1"/>
    </xf>
    <xf numFmtId="0" fontId="21" fillId="16" borderId="0" xfId="0" applyFont="1" applyFill="1" applyAlignment="1">
      <alignment horizontal="center" vertical="center"/>
    </xf>
    <xf numFmtId="0" fontId="23" fillId="16" borderId="0" xfId="0" applyFont="1" applyFill="1"/>
  </cellXfs>
  <cellStyles count="2">
    <cellStyle name="Hyperlink" xfId="1" builtinId="8"/>
    <cellStyle name="Normal" xfId="0" builtinId="0"/>
  </cellStyles>
  <dxfs count="10">
    <dxf>
      <numFmt numFmtId="164" formatCode="0.0%"/>
      <alignment horizontal="center" vertical="bottom" textRotation="0" wrapText="0" indent="0" justifyLastLine="0" shrinkToFit="0" readingOrder="0"/>
      <border diagonalUp="0" diagonalDown="0">
        <left style="thin">
          <color rgb="FFA6A6A6"/>
        </left>
        <right/>
        <top style="thin">
          <color rgb="FFA6A6A6"/>
        </top>
        <bottom style="thin">
          <color rgb="FFA6A6A6"/>
        </bottom>
        <vertical/>
        <horizontal/>
      </border>
    </dxf>
    <dxf>
      <numFmt numFmtId="164" formatCode="0.0%"/>
      <alignment horizontal="center" vertical="bottom" textRotation="0" wrapText="0" indent="0" justifyLastLine="0" shrinkToFit="0" readingOrder="0"/>
      <border diagonalUp="0" diagonalDown="0">
        <left style="thin">
          <color rgb="FFA6A6A6"/>
        </left>
        <right style="thin">
          <color rgb="FFA6A6A6"/>
        </right>
        <top style="thin">
          <color rgb="FFA6A6A6"/>
        </top>
        <bottom style="thin">
          <color rgb="FFA6A6A6"/>
        </bottom>
        <vertical/>
        <horizontal/>
      </border>
    </dxf>
    <dxf>
      <alignment horizontal="left" vertical="bottom" textRotation="0" wrapText="0" indent="0" justifyLastLine="0" shrinkToFit="0" readingOrder="0"/>
      <border diagonalUp="0" diagonalDown="0">
        <left/>
        <right style="thin">
          <color rgb="FFA6A6A6"/>
        </right>
        <top style="thin">
          <color rgb="FFA6A6A6"/>
        </top>
        <bottom style="thin">
          <color rgb="FFA6A6A6"/>
        </bottom>
        <vertical/>
        <horizontal/>
      </border>
    </dxf>
    <dxf>
      <border outline="0">
        <left style="thin">
          <color rgb="FFA6A6A6"/>
        </left>
        <right style="thin">
          <color rgb="FFA6A6A6"/>
        </right>
        <top style="thin">
          <color rgb="FFA6A6A6"/>
        </top>
        <bottom style="thin">
          <color rgb="FFA6A6A6"/>
        </bottom>
      </border>
    </dxf>
    <dxf>
      <border outline="0">
        <bottom style="thin">
          <color rgb="FFA6A6A6"/>
        </bottom>
      </border>
    </dxf>
    <dxf>
      <numFmt numFmtId="164" formatCode="0.0%"/>
      <alignment horizontal="center" vertical="bottom" textRotation="0" wrapText="0" indent="0" justifyLastLine="0" shrinkToFit="0" readingOrder="0"/>
      <border diagonalUp="0" diagonalDown="0">
        <left style="thin">
          <color rgb="FFA6A6A6"/>
        </left>
        <right/>
        <top style="thin">
          <color rgb="FFA6A6A6"/>
        </top>
        <bottom style="thin">
          <color rgb="FFA6A6A6"/>
        </bottom>
        <vertical/>
        <horizontal/>
      </border>
    </dxf>
    <dxf>
      <numFmt numFmtId="1" formatCode="0"/>
      <alignment horizontal="center" vertical="bottom" textRotation="0" wrapText="0" indent="0" justifyLastLine="0" shrinkToFit="0" readingOrder="0"/>
      <border diagonalUp="0" diagonalDown="0">
        <left style="thin">
          <color rgb="FFA6A6A6"/>
        </left>
        <right style="thin">
          <color rgb="FFA6A6A6"/>
        </right>
        <top style="thin">
          <color rgb="FFA6A6A6"/>
        </top>
        <bottom style="thin">
          <color rgb="FFA6A6A6"/>
        </bottom>
        <vertical/>
        <horizontal/>
      </border>
    </dxf>
    <dxf>
      <alignment horizontal="left" vertical="bottom" textRotation="0" wrapText="0" indent="0" justifyLastLine="0" shrinkToFit="0" readingOrder="0"/>
      <border diagonalUp="0" diagonalDown="0">
        <left style="thin">
          <color rgb="FFA6A6A6"/>
        </left>
        <right style="thin">
          <color rgb="FFA6A6A6"/>
        </right>
        <top style="thin">
          <color rgb="FFA6A6A6"/>
        </top>
        <bottom style="thin">
          <color rgb="FFA6A6A6"/>
        </bottom>
        <vertical/>
        <horizontal/>
      </border>
    </dxf>
    <dxf>
      <border outline="0">
        <left style="thin">
          <color rgb="FFA6A6A6"/>
        </left>
        <right style="thin">
          <color rgb="FFA6A6A6"/>
        </right>
        <top style="thin">
          <color rgb="FFA6A6A6"/>
        </top>
        <bottom style="thin">
          <color rgb="FFA6A6A6"/>
        </bottom>
      </border>
    </dxf>
    <dxf>
      <border outline="0">
        <bottom style="thin">
          <color rgb="FFA6A6A6"/>
        </bottom>
      </border>
    </dxf>
  </dxfs>
  <tableStyles count="0" defaultTableStyle="TableStyleMedium2" defaultPivotStyle="PivotStyleMedium9"/>
  <colors>
    <mruColors>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Publications by Year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Summary!$M$3</c:f>
              <c:strCache>
                <c:ptCount val="1"/>
                <c:pt idx="0">
                  <c:v>📅 Publication Years</c:v>
                </c:pt>
              </c:strCache>
            </c:strRef>
          </c:tx>
          <c:spPr>
            <a:solidFill>
              <a:schemeClr val="accent1"/>
            </a:solidFill>
            <a:ln>
              <a:noFill/>
            </a:ln>
            <a:effectLst/>
          </c:spPr>
          <c:invertIfNegative val="0"/>
          <c:cat>
            <c:numRef>
              <c:f>Summary!$M$5:$M$21</c:f>
              <c:numCache>
                <c:formatCode>General</c:formatCode>
                <c:ptCount val="17"/>
                <c:pt idx="0">
                  <c:v>2007</c:v>
                </c:pt>
                <c:pt idx="1">
                  <c:v>2009</c:v>
                </c:pt>
                <c:pt idx="2">
                  <c:v>2010</c:v>
                </c:pt>
                <c:pt idx="3">
                  <c:v>2012</c:v>
                </c:pt>
                <c:pt idx="4">
                  <c:v>2014</c:v>
                </c:pt>
                <c:pt idx="5">
                  <c:v>2015</c:v>
                </c:pt>
                <c:pt idx="6">
                  <c:v>2016</c:v>
                </c:pt>
                <c:pt idx="7">
                  <c:v>2017</c:v>
                </c:pt>
                <c:pt idx="8">
                  <c:v>2018</c:v>
                </c:pt>
                <c:pt idx="9">
                  <c:v>2019</c:v>
                </c:pt>
                <c:pt idx="10">
                  <c:v>2020</c:v>
                </c:pt>
                <c:pt idx="11">
                  <c:v>2021</c:v>
                </c:pt>
                <c:pt idx="12">
                  <c:v>2022</c:v>
                </c:pt>
                <c:pt idx="13">
                  <c:v>2023</c:v>
                </c:pt>
                <c:pt idx="14">
                  <c:v>2024</c:v>
                </c:pt>
                <c:pt idx="15">
                  <c:v>2025</c:v>
                </c:pt>
                <c:pt idx="16">
                  <c:v>2026</c:v>
                </c:pt>
              </c:numCache>
            </c:numRef>
          </c:cat>
          <c:val>
            <c:numRef>
              <c:f>Summary!$N$5:$N$21</c:f>
              <c:numCache>
                <c:formatCode>General</c:formatCode>
                <c:ptCount val="17"/>
                <c:pt idx="0">
                  <c:v>2</c:v>
                </c:pt>
                <c:pt idx="1">
                  <c:v>1</c:v>
                </c:pt>
                <c:pt idx="2">
                  <c:v>1</c:v>
                </c:pt>
                <c:pt idx="3">
                  <c:v>2</c:v>
                </c:pt>
                <c:pt idx="4">
                  <c:v>2</c:v>
                </c:pt>
                <c:pt idx="5">
                  <c:v>5</c:v>
                </c:pt>
                <c:pt idx="6">
                  <c:v>3</c:v>
                </c:pt>
                <c:pt idx="7">
                  <c:v>8</c:v>
                </c:pt>
                <c:pt idx="8">
                  <c:v>16</c:v>
                </c:pt>
                <c:pt idx="9">
                  <c:v>4</c:v>
                </c:pt>
                <c:pt idx="10">
                  <c:v>9</c:v>
                </c:pt>
                <c:pt idx="11">
                  <c:v>8</c:v>
                </c:pt>
                <c:pt idx="12">
                  <c:v>12</c:v>
                </c:pt>
                <c:pt idx="13">
                  <c:v>12</c:v>
                </c:pt>
                <c:pt idx="14">
                  <c:v>19</c:v>
                </c:pt>
                <c:pt idx="15">
                  <c:v>14</c:v>
                </c:pt>
                <c:pt idx="16">
                  <c:v>1</c:v>
                </c:pt>
              </c:numCache>
            </c:numRef>
          </c:val>
          <c:extLst>
            <c:ext xmlns:c16="http://schemas.microsoft.com/office/drawing/2014/chart" uri="{C3380CC4-5D6E-409C-BE32-E72D297353CC}">
              <c16:uniqueId val="{00000002-B492-4B09-9E77-C19E1877E592}"/>
            </c:ext>
          </c:extLst>
        </c:ser>
        <c:dLbls>
          <c:showLegendKey val="0"/>
          <c:showVal val="0"/>
          <c:showCatName val="0"/>
          <c:showSerName val="0"/>
          <c:showPercent val="0"/>
          <c:showBubbleSize val="0"/>
        </c:dLbls>
        <c:gapWidth val="219"/>
        <c:overlap val="-27"/>
        <c:axId val="1080981423"/>
        <c:axId val="1080982383"/>
      </c:barChart>
      <c:catAx>
        <c:axId val="1080981423"/>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AU" b="1"/>
                  <a:t>Year</a:t>
                </a:r>
              </a:p>
            </c:rich>
          </c:tx>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0982383"/>
        <c:crosses val="autoZero"/>
        <c:auto val="0"/>
        <c:lblAlgn val="ctr"/>
        <c:lblOffset val="100"/>
        <c:tickLblSkip val="1"/>
        <c:noMultiLvlLbl val="0"/>
      </c:catAx>
      <c:valAx>
        <c:axId val="108098238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AU" b="1"/>
                  <a:t>Number of studies</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098142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Papers by Manuscript Section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Summary!$B$48</c:f>
              <c:strCache>
                <c:ptCount val="1"/>
                <c:pt idx="0">
                  <c:v>Papers</c:v>
                </c:pt>
              </c:strCache>
            </c:strRef>
          </c:tx>
          <c:spPr>
            <a:solidFill>
              <a:schemeClr val="accent1"/>
            </a:solidFill>
            <a:ln>
              <a:noFill/>
            </a:ln>
            <a:effectLst/>
          </c:spPr>
          <c:invertIfNegative val="0"/>
          <c:cat>
            <c:strRef>
              <c:f>Summary!$A$49:$A$56</c:f>
              <c:strCache>
                <c:ptCount val="8"/>
                <c:pt idx="0">
                  <c:v>Metabolomics in Ecotoxicology and Environmental Science</c:v>
                </c:pt>
                <c:pt idx="1">
                  <c:v>Data analysis and reporting</c:v>
                </c:pt>
                <c:pt idx="2">
                  <c:v>Caged Field Metabolomics</c:v>
                </c:pt>
                <c:pt idx="3">
                  <c:v>Strengths and weeknesses</c:v>
                </c:pt>
                <c:pt idx="4">
                  <c:v>Wild Caught samples</c:v>
                </c:pt>
                <c:pt idx="5">
                  <c:v>Lab reared organisms exposed to field samples (mesocosms)</c:v>
                </c:pt>
                <c:pt idx="6">
                  <c:v>Field Samples collected and used for experiments in a laboratory</c:v>
                </c:pt>
                <c:pt idx="7">
                  <c:v>Wildlife‑derived cell lines</c:v>
                </c:pt>
              </c:strCache>
            </c:strRef>
          </c:cat>
          <c:val>
            <c:numRef>
              <c:f>Summary!$B$49:$B$56</c:f>
              <c:numCache>
                <c:formatCode>0</c:formatCode>
                <c:ptCount val="8"/>
                <c:pt idx="0">
                  <c:v>35</c:v>
                </c:pt>
                <c:pt idx="1">
                  <c:v>18</c:v>
                </c:pt>
                <c:pt idx="2">
                  <c:v>16</c:v>
                </c:pt>
                <c:pt idx="3">
                  <c:v>16</c:v>
                </c:pt>
                <c:pt idx="4">
                  <c:v>10</c:v>
                </c:pt>
                <c:pt idx="5">
                  <c:v>10</c:v>
                </c:pt>
                <c:pt idx="6">
                  <c:v>9</c:v>
                </c:pt>
                <c:pt idx="7">
                  <c:v>5</c:v>
                </c:pt>
              </c:numCache>
            </c:numRef>
          </c:val>
          <c:extLst>
            <c:ext xmlns:c16="http://schemas.microsoft.com/office/drawing/2014/chart" uri="{C3380CC4-5D6E-409C-BE32-E72D297353CC}">
              <c16:uniqueId val="{00000000-E32D-4329-BCE1-0749610F596F}"/>
            </c:ext>
          </c:extLst>
        </c:ser>
        <c:dLbls>
          <c:showLegendKey val="0"/>
          <c:showVal val="0"/>
          <c:showCatName val="0"/>
          <c:showSerName val="0"/>
          <c:showPercent val="0"/>
          <c:showBubbleSize val="0"/>
        </c:dLbls>
        <c:gapWidth val="182"/>
        <c:axId val="851994303"/>
        <c:axId val="851989503"/>
      </c:barChart>
      <c:catAx>
        <c:axId val="851994303"/>
        <c:scaling>
          <c:orientation val="minMax"/>
        </c:scaling>
        <c:delete val="0"/>
        <c:axPos val="l"/>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AU" b="1"/>
                  <a:t>Manuscript section</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1989503"/>
        <c:crosses val="autoZero"/>
        <c:auto val="1"/>
        <c:lblAlgn val="ctr"/>
        <c:lblOffset val="100"/>
        <c:noMultiLvlLbl val="0"/>
      </c:catAx>
      <c:valAx>
        <c:axId val="85198950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AU" b="1"/>
                  <a:t>Number of papers</a:t>
                </a:r>
              </a:p>
            </c:rich>
          </c:tx>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199430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95250</xdr:colOff>
      <xdr:row>22</xdr:row>
      <xdr:rowOff>158750</xdr:rowOff>
    </xdr:from>
    <xdr:to>
      <xdr:col>13</xdr:col>
      <xdr:colOff>311150</xdr:colOff>
      <xdr:row>61</xdr:row>
      <xdr:rowOff>76200</xdr:rowOff>
    </xdr:to>
    <xdr:graphicFrame macro="">
      <xdr:nvGraphicFramePr>
        <xdr:cNvPr id="2" name="chtPublicationsByYear">
          <a:extLst>
            <a:ext uri="{FF2B5EF4-FFF2-40B4-BE49-F238E27FC236}">
              <a16:creationId xmlns:a16="http://schemas.microsoft.com/office/drawing/2014/main" id="{E0E2D5A8-D7E5-4C0A-26B3-38172E16557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22</xdr:row>
      <xdr:rowOff>165100</xdr:rowOff>
    </xdr:from>
    <xdr:to>
      <xdr:col>6</xdr:col>
      <xdr:colOff>19050</xdr:colOff>
      <xdr:row>61</xdr:row>
      <xdr:rowOff>31750</xdr:rowOff>
    </xdr:to>
    <xdr:graphicFrame macro="">
      <xdr:nvGraphicFramePr>
        <xdr:cNvPr id="6" name="chtPapersBySection">
          <a:extLst>
            <a:ext uri="{FF2B5EF4-FFF2-40B4-BE49-F238E27FC236}">
              <a16:creationId xmlns:a16="http://schemas.microsoft.com/office/drawing/2014/main" id="{8148D609-E2ED-01D1-C809-C441C517AF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08413EB-EC9A-411E-950B-C4803A452F17}" name="tblPublicationYears" displayName="tblPublicationYears" ref="M4:O21" totalsRowShown="0" headerRowBorderDxfId="9" tableBorderDxfId="8">
  <autoFilter ref="M4:O21" xr:uid="{508413EB-EC9A-411E-950B-C4803A452F17}"/>
  <tableColumns count="3">
    <tableColumn id="1" xr3:uid="{496D03AF-2191-4FAE-AA25-A39AEE2C9D83}" name="Publication Year" dataDxfId="7"/>
    <tableColumn id="2" xr3:uid="{8E9E43C7-D45C-4DA4-BDE2-E6A2D64BD19A}" name="Count" dataDxfId="6"/>
    <tableColumn id="3" xr3:uid="{F969B52E-4343-4332-9C39-C5EB2450CB44}" name="% of studies" dataDxfId="5"/>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54828A3-B408-47FE-A8BC-A312CF926AB1}" name="tblStudyLocations" displayName="tblStudyLocations" ref="Q4:S16" totalsRowShown="0" headerRowBorderDxfId="4" tableBorderDxfId="3">
  <autoFilter ref="Q4:S16" xr:uid="{254828A3-B408-47FE-A8BC-A312CF926AB1}"/>
  <tableColumns count="3">
    <tableColumn id="1" xr3:uid="{34F2F011-25EC-499C-9987-BE7FC8F6BD70}" name="Location (derived)" dataDxfId="2"/>
    <tableColumn id="2" xr3:uid="{A2C7B1C1-FD5D-4F09-9A8C-B16A87CEDFE1}" name="Count" dataDxfId="1"/>
    <tableColumn id="3" xr3:uid="{3913C219-37C0-4D68-8B3F-E624586D6CED}" name="% of studies"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6" Type="http://schemas.openxmlformats.org/officeDocument/2006/relationships/hyperlink" Target="https://doi.org/10.1371/journal.pone.0298194" TargetMode="External"/><Relationship Id="rId21" Type="http://schemas.openxmlformats.org/officeDocument/2006/relationships/hyperlink" Target="https://doi.org/10.1128/msystems.00638-19" TargetMode="External"/><Relationship Id="rId42" Type="http://schemas.openxmlformats.org/officeDocument/2006/relationships/hyperlink" Target="https://doi.org/10.1007/978-3-319-66084-4_9" TargetMode="External"/><Relationship Id="rId47" Type="http://schemas.openxmlformats.org/officeDocument/2006/relationships/hyperlink" Target="https://doi.org/10.1021/acs.est.3c00812" TargetMode="External"/><Relationship Id="rId63" Type="http://schemas.openxmlformats.org/officeDocument/2006/relationships/hyperlink" Target="https://doi.org/10.1021/es902558k" TargetMode="External"/><Relationship Id="rId68" Type="http://schemas.openxmlformats.org/officeDocument/2006/relationships/hyperlink" Target="https://doi.org/10.1016/j.marpolbul.2025.117589" TargetMode="External"/><Relationship Id="rId84" Type="http://schemas.openxmlformats.org/officeDocument/2006/relationships/hyperlink" Target="https://doi.org/10.1007/s11306-022-01895-7" TargetMode="External"/><Relationship Id="rId89" Type="http://schemas.openxmlformats.org/officeDocument/2006/relationships/hyperlink" Target="http://doi.org/10.1007/s11306-007-0067-1" TargetMode="External"/><Relationship Id="rId112" Type="http://schemas.openxmlformats.org/officeDocument/2006/relationships/hyperlink" Target="https://doi.org/10.61927/igmin153" TargetMode="External"/><Relationship Id="rId16" Type="http://schemas.openxmlformats.org/officeDocument/2006/relationships/hyperlink" Target="https://doi.org/10.1016/j.etap.2024.104494" TargetMode="External"/><Relationship Id="rId107" Type="http://schemas.openxmlformats.org/officeDocument/2006/relationships/hyperlink" Target="https://doi.org/10.1093/aje/kwae347" TargetMode="External"/><Relationship Id="rId11" Type="http://schemas.openxmlformats.org/officeDocument/2006/relationships/hyperlink" Target="https://doi.org/10.1073/pnas.2303439121" TargetMode="External"/><Relationship Id="rId32" Type="http://schemas.openxmlformats.org/officeDocument/2006/relationships/hyperlink" Target="https://doi.org/10.1016/j.scitotenv.2022.160638" TargetMode="External"/><Relationship Id="rId37" Type="http://schemas.openxmlformats.org/officeDocument/2006/relationships/hyperlink" Target="https://doi.org/10.1016/j.scitotenv.2023.165260" TargetMode="External"/><Relationship Id="rId53" Type="http://schemas.openxmlformats.org/officeDocument/2006/relationships/hyperlink" Target="https://doi.org/10.1002/lom3.10596" TargetMode="External"/><Relationship Id="rId58" Type="http://schemas.openxmlformats.org/officeDocument/2006/relationships/hyperlink" Target="https://doi.org/10.1016/j.ecoenv.2011.11.009" TargetMode="External"/><Relationship Id="rId74" Type="http://schemas.openxmlformats.org/officeDocument/2006/relationships/hyperlink" Target="http://dx.doi.org/10.1016/j.scitotenv.2015.03.136" TargetMode="External"/><Relationship Id="rId79" Type="http://schemas.openxmlformats.org/officeDocument/2006/relationships/hyperlink" Target="https://doi.org/10.1016/j.envpol.2018.09.071" TargetMode="External"/><Relationship Id="rId102" Type="http://schemas.openxmlformats.org/officeDocument/2006/relationships/hyperlink" Target="https://doi.org/10.1038/s42255-024-01076-x" TargetMode="External"/><Relationship Id="rId5" Type="http://schemas.openxmlformats.org/officeDocument/2006/relationships/hyperlink" Target="http://dx.doi.org/10.1016/j.cbpc.2014.12.006" TargetMode="External"/><Relationship Id="rId90" Type="http://schemas.openxmlformats.org/officeDocument/2006/relationships/hyperlink" Target="https://doi.org/10.1126/science.aah4967" TargetMode="External"/><Relationship Id="rId95" Type="http://schemas.openxmlformats.org/officeDocument/2006/relationships/hyperlink" Target="https://doi.org/10.1002/ieam.4433" TargetMode="External"/><Relationship Id="rId22" Type="http://schemas.openxmlformats.org/officeDocument/2006/relationships/hyperlink" Target="https://doi.org/10.3390/molecules29143440" TargetMode="External"/><Relationship Id="rId27" Type="http://schemas.openxmlformats.org/officeDocument/2006/relationships/hyperlink" Target="https://doi.org/10.1016/j.envpol.2022.120857" TargetMode="External"/><Relationship Id="rId43" Type="http://schemas.openxmlformats.org/officeDocument/2006/relationships/hyperlink" Target="https://doi.org/10.1016/j.scitotenv.2022.154840" TargetMode="External"/><Relationship Id="rId48" Type="http://schemas.openxmlformats.org/officeDocument/2006/relationships/hyperlink" Target="https://doi.org/10.1139/er-2019-0003" TargetMode="External"/><Relationship Id="rId64" Type="http://schemas.openxmlformats.org/officeDocument/2006/relationships/hyperlink" Target="https://doi.org/10.1016/j.envpol.2018.04.027" TargetMode="External"/><Relationship Id="rId69" Type="http://schemas.openxmlformats.org/officeDocument/2006/relationships/hyperlink" Target="https://doi.org/10.1016/j.ecoenv.2019.01.117" TargetMode="External"/><Relationship Id="rId113" Type="http://schemas.openxmlformats.org/officeDocument/2006/relationships/printerSettings" Target="../printerSettings/printerSettings1.bin"/><Relationship Id="rId80" Type="http://schemas.openxmlformats.org/officeDocument/2006/relationships/hyperlink" Target="http://doi.org/10.1007/s00204-022-03439-3" TargetMode="External"/><Relationship Id="rId85" Type="http://schemas.openxmlformats.org/officeDocument/2006/relationships/hyperlink" Target="https://doi.org/10.1016/B978-0-12-816460-0.00002-2" TargetMode="External"/><Relationship Id="rId12" Type="http://schemas.openxmlformats.org/officeDocument/2006/relationships/hyperlink" Target="https://doi.org/10.1007/s10126-019-09923-9" TargetMode="External"/><Relationship Id="rId17" Type="http://schemas.openxmlformats.org/officeDocument/2006/relationships/hyperlink" Target="https://doi.org/10.1007/s10661-023-10935-1" TargetMode="External"/><Relationship Id="rId33" Type="http://schemas.openxmlformats.org/officeDocument/2006/relationships/hyperlink" Target="https://doi.org/10.1016/j.jhazmat.2024.133885" TargetMode="External"/><Relationship Id="rId38" Type="http://schemas.openxmlformats.org/officeDocument/2006/relationships/hyperlink" Target="https://doi.org/10.1016/j.envpol.2025.127097" TargetMode="External"/><Relationship Id="rId59" Type="http://schemas.openxmlformats.org/officeDocument/2006/relationships/hyperlink" Target="https://doi.org/10.1016/j.watres.2017.02.046" TargetMode="External"/><Relationship Id="rId103" Type="http://schemas.openxmlformats.org/officeDocument/2006/relationships/hyperlink" Target="https://doi.org/10.1093/nar/gkv1042" TargetMode="External"/><Relationship Id="rId108" Type="http://schemas.openxmlformats.org/officeDocument/2006/relationships/hyperlink" Target="https://doi.org/10.1038/s41598-024-71598-7" TargetMode="External"/><Relationship Id="rId54" Type="http://schemas.openxmlformats.org/officeDocument/2006/relationships/hyperlink" Target="https://doi.org/10.1016/j.scitotenv.2017.08.084" TargetMode="External"/><Relationship Id="rId70" Type="http://schemas.openxmlformats.org/officeDocument/2006/relationships/hyperlink" Target="https://doi.org/10.1016/j.phytochem.2014.09.002" TargetMode="External"/><Relationship Id="rId75" Type="http://schemas.openxmlformats.org/officeDocument/2006/relationships/hyperlink" Target="https://doi.org/10.1289/ehp.1308015" TargetMode="External"/><Relationship Id="rId91" Type="http://schemas.openxmlformats.org/officeDocument/2006/relationships/hyperlink" Target="https://doi.org/10.1016/j.cmet.2016.09.014" TargetMode="External"/><Relationship Id="rId96" Type="http://schemas.openxmlformats.org/officeDocument/2006/relationships/hyperlink" Target="https://doi.org/10.1016/j.trac.2024.118064" TargetMode="External"/><Relationship Id="rId1" Type="http://schemas.openxmlformats.org/officeDocument/2006/relationships/hyperlink" Target="https://doi.org/10.1016/j.envres.2025.120862" TargetMode="External"/><Relationship Id="rId6" Type="http://schemas.openxmlformats.org/officeDocument/2006/relationships/hyperlink" Target="https://doi.org/10.1016/j.etap.2025.104741" TargetMode="External"/><Relationship Id="rId15" Type="http://schemas.openxmlformats.org/officeDocument/2006/relationships/hyperlink" Target="https://doi.org/10.1016/j.scitotenv.2024.172915" TargetMode="External"/><Relationship Id="rId23" Type="http://schemas.openxmlformats.org/officeDocument/2006/relationships/hyperlink" Target="https://doi.org/10.1007/s11306-008-0152-0" TargetMode="External"/><Relationship Id="rId28" Type="http://schemas.openxmlformats.org/officeDocument/2006/relationships/hyperlink" Target="https://doi.org/10.1016/j.scitotenv.2017.07.184" TargetMode="External"/><Relationship Id="rId36" Type="http://schemas.openxmlformats.org/officeDocument/2006/relationships/hyperlink" Target="https://doi.org/10.1016/j.scitotenv.2024.171743" TargetMode="External"/><Relationship Id="rId49" Type="http://schemas.openxmlformats.org/officeDocument/2006/relationships/hyperlink" Target="https://doi.org/10.1016/j.scitotenv.2020.143322" TargetMode="External"/><Relationship Id="rId57" Type="http://schemas.openxmlformats.org/officeDocument/2006/relationships/hyperlink" Target="https://doi.org/10.1016/j.ecoenv.2018.03.040" TargetMode="External"/><Relationship Id="rId106" Type="http://schemas.openxmlformats.org/officeDocument/2006/relationships/hyperlink" Target="https://doi.org/10.1093/nar/gks1004" TargetMode="External"/><Relationship Id="rId10" Type="http://schemas.openxmlformats.org/officeDocument/2006/relationships/hyperlink" Target="https://doi.org/10.1007/s11356-014-2741-y" TargetMode="External"/><Relationship Id="rId31" Type="http://schemas.openxmlformats.org/officeDocument/2006/relationships/hyperlink" Target="https://doi.org/10.1042/ETLS20210261" TargetMode="External"/><Relationship Id="rId44" Type="http://schemas.openxmlformats.org/officeDocument/2006/relationships/hyperlink" Target="https://doi.org/10.1093/etojnl/vgae004" TargetMode="External"/><Relationship Id="rId52" Type="http://schemas.openxmlformats.org/officeDocument/2006/relationships/hyperlink" Target="https://doi.org/10.1016/j.scitotenv.2024.171849" TargetMode="External"/><Relationship Id="rId60" Type="http://schemas.openxmlformats.org/officeDocument/2006/relationships/hyperlink" Target="https://doi.org/10.1016/j.ecoenv.2018.07.080" TargetMode="External"/><Relationship Id="rId65" Type="http://schemas.openxmlformats.org/officeDocument/2006/relationships/hyperlink" Target="https://doi.org/10.1016/j.envint.2024.108620" TargetMode="External"/><Relationship Id="rId73" Type="http://schemas.openxmlformats.org/officeDocument/2006/relationships/hyperlink" Target="https://doi.org/10.1016/j.conb.2019.10.005" TargetMode="External"/><Relationship Id="rId78" Type="http://schemas.openxmlformats.org/officeDocument/2006/relationships/hyperlink" Target="https://doi.org/10.1126/science.aay6636" TargetMode="External"/><Relationship Id="rId81" Type="http://schemas.openxmlformats.org/officeDocument/2006/relationships/hyperlink" Target="https://doi.org/10.3390/metabo13050648" TargetMode="External"/><Relationship Id="rId86" Type="http://schemas.openxmlformats.org/officeDocument/2006/relationships/hyperlink" Target="https://doi.org/10.1016/j.scitotenv.2024.171849" TargetMode="External"/><Relationship Id="rId94" Type="http://schemas.openxmlformats.org/officeDocument/2006/relationships/hyperlink" Target="https://doi.org/10.4161/23328940.2014.989793" TargetMode="External"/><Relationship Id="rId99" Type="http://schemas.openxmlformats.org/officeDocument/2006/relationships/hyperlink" Target="https://doi.org/10.1021/acs.est.8b04752" TargetMode="External"/><Relationship Id="rId101" Type="http://schemas.openxmlformats.org/officeDocument/2006/relationships/hyperlink" Target="https://doi.org/10.1038/s41592-021-01197-1" TargetMode="External"/><Relationship Id="rId4" Type="http://schemas.openxmlformats.org/officeDocument/2006/relationships/hyperlink" Target="https://doi.org/10.1007/s11356-025-36771-z" TargetMode="External"/><Relationship Id="rId9" Type="http://schemas.openxmlformats.org/officeDocument/2006/relationships/hyperlink" Target="https://doi.org/10.1021/acs.est.3c00812" TargetMode="External"/><Relationship Id="rId13" Type="http://schemas.openxmlformats.org/officeDocument/2006/relationships/hyperlink" Target="https://doi:%2010.1111/1365-2664.12840" TargetMode="External"/><Relationship Id="rId18" Type="http://schemas.openxmlformats.org/officeDocument/2006/relationships/hyperlink" Target="https://doi.org/10.1016/j.scitotenv.2021.146526" TargetMode="External"/><Relationship Id="rId39" Type="http://schemas.openxmlformats.org/officeDocument/2006/relationships/hyperlink" Target="https://doi.org/10.1016/j.envpol.2025.125968" TargetMode="External"/><Relationship Id="rId109" Type="http://schemas.openxmlformats.org/officeDocument/2006/relationships/hyperlink" Target="https://doi.org/10.1128/mSystems.00100-17" TargetMode="External"/><Relationship Id="rId34" Type="http://schemas.openxmlformats.org/officeDocument/2006/relationships/hyperlink" Target="https://doi.org/10.1016/j.jwpe.2025.108065" TargetMode="External"/><Relationship Id="rId50" Type="http://schemas.openxmlformats.org/officeDocument/2006/relationships/hyperlink" Target="https://doi.org/10.1007/s11356-018-3518-5" TargetMode="External"/><Relationship Id="rId55" Type="http://schemas.openxmlformats.org/officeDocument/2006/relationships/hyperlink" Target="https://doi.org/10.1016/j.scitotenv.2024.173670" TargetMode="External"/><Relationship Id="rId76" Type="http://schemas.openxmlformats.org/officeDocument/2006/relationships/hyperlink" Target="https://doi.org/10.1242/jeb.179267" TargetMode="External"/><Relationship Id="rId97" Type="http://schemas.openxmlformats.org/officeDocument/2006/relationships/hyperlink" Target="https://doi.org/10.1038/s42255-025-01283-0" TargetMode="External"/><Relationship Id="rId104" Type="http://schemas.openxmlformats.org/officeDocument/2006/relationships/hyperlink" Target="https://doi.org/10.1093/nar/gkad1045" TargetMode="External"/><Relationship Id="rId7" Type="http://schemas.openxmlformats.org/officeDocument/2006/relationships/hyperlink" Target="https://doi.org/10.1002/etc.3409" TargetMode="External"/><Relationship Id="rId71" Type="http://schemas.openxmlformats.org/officeDocument/2006/relationships/hyperlink" Target="https://doi.org/10.1016/j.cotox.2018.01.002" TargetMode="External"/><Relationship Id="rId92" Type="http://schemas.openxmlformats.org/officeDocument/2006/relationships/hyperlink" Target="https://doi.org/10.1016/j.trac.2020.115986" TargetMode="External"/><Relationship Id="rId2" Type="http://schemas.openxmlformats.org/officeDocument/2006/relationships/hyperlink" Target="https://doi.org/10.1016/j.scitotenv.2020.137204" TargetMode="External"/><Relationship Id="rId29" Type="http://schemas.openxmlformats.org/officeDocument/2006/relationships/hyperlink" Target="https://doi.org/10.1016/j.scitotenv.2018.03.106" TargetMode="External"/><Relationship Id="rId24" Type="http://schemas.openxmlformats.org/officeDocument/2006/relationships/hyperlink" Target="https://doi.org/10.3389/fmolb.2023.1218497" TargetMode="External"/><Relationship Id="rId40" Type="http://schemas.openxmlformats.org/officeDocument/2006/relationships/hyperlink" Target="https://doi.org/10.1007/s11306-021-01862-8" TargetMode="External"/><Relationship Id="rId45" Type="http://schemas.openxmlformats.org/officeDocument/2006/relationships/hyperlink" Target="http://dx.doi.org/10.1016/j.scitotenv.2022.153019" TargetMode="External"/><Relationship Id="rId66" Type="http://schemas.openxmlformats.org/officeDocument/2006/relationships/hyperlink" Target="https://doi.org/10.3324/haematol.2019.229930" TargetMode="External"/><Relationship Id="rId87" Type="http://schemas.openxmlformats.org/officeDocument/2006/relationships/hyperlink" Target="https://doi.org/10.1002/9781119742975.ch22" TargetMode="External"/><Relationship Id="rId110" Type="http://schemas.openxmlformats.org/officeDocument/2006/relationships/hyperlink" Target="https://doi.org/10.1038/s42255-022-00628-3" TargetMode="External"/><Relationship Id="rId61" Type="http://schemas.openxmlformats.org/officeDocument/2006/relationships/hyperlink" Target="https://doi.org/10.1016/j.ecoenv.2018.06.084" TargetMode="External"/><Relationship Id="rId82" Type="http://schemas.openxmlformats.org/officeDocument/2006/relationships/hyperlink" Target="https://doi.org/10.1016/j.scitotenv.2021.151264" TargetMode="External"/><Relationship Id="rId19" Type="http://schemas.openxmlformats.org/officeDocument/2006/relationships/hyperlink" Target="https://doi.org/10.1016/j.scitotenv.2025.179196" TargetMode="External"/><Relationship Id="rId14" Type="http://schemas.openxmlformats.org/officeDocument/2006/relationships/hyperlink" Target="https://doi.org/10.1016/j.envres.2022.113716" TargetMode="External"/><Relationship Id="rId30" Type="http://schemas.openxmlformats.org/officeDocument/2006/relationships/hyperlink" Target="https://doi.org/10.1016/j.envpol.2022.120993" TargetMode="External"/><Relationship Id="rId35" Type="http://schemas.openxmlformats.org/officeDocument/2006/relationships/hyperlink" Target="https://doi.org/10.1016/j.marpolbul.2025.118882" TargetMode="External"/><Relationship Id="rId56" Type="http://schemas.openxmlformats.org/officeDocument/2006/relationships/hyperlink" Target="https://doi.org/10.1002/etc.4627" TargetMode="External"/><Relationship Id="rId77" Type="http://schemas.openxmlformats.org/officeDocument/2006/relationships/hyperlink" Target="http://doi.org/1016/C2017-0-04429-4" TargetMode="External"/><Relationship Id="rId100" Type="http://schemas.openxmlformats.org/officeDocument/2006/relationships/hyperlink" Target="https://doi.org/10.1038/nbt.3597" TargetMode="External"/><Relationship Id="rId105" Type="http://schemas.openxmlformats.org/officeDocument/2006/relationships/hyperlink" Target="https://doi.org/10.1038/sdata.2017.138" TargetMode="External"/><Relationship Id="rId8" Type="http://schemas.openxmlformats.org/officeDocument/2006/relationships/hyperlink" Target="https://doi.org/10.1016/j.envpol.2020.116048" TargetMode="External"/><Relationship Id="rId51" Type="http://schemas.openxmlformats.org/officeDocument/2006/relationships/hyperlink" Target="https://doi.org/10.1016/j.fishres.2025.107426" TargetMode="External"/><Relationship Id="rId72" Type="http://schemas.openxmlformats.org/officeDocument/2006/relationships/hyperlink" Target="https://doi.org/10.1210/er.2017-00211" TargetMode="External"/><Relationship Id="rId93" Type="http://schemas.openxmlformats.org/officeDocument/2006/relationships/hyperlink" Target="https://doi.org/10.1016/j.cell.2018.08.042" TargetMode="External"/><Relationship Id="rId98" Type="http://schemas.openxmlformats.org/officeDocument/2006/relationships/hyperlink" Target="https://doi.org/10.24072/pcjournal.325" TargetMode="External"/><Relationship Id="rId3" Type="http://schemas.openxmlformats.org/officeDocument/2006/relationships/hyperlink" Target="https://doi.org/10.1021/acs.est.7b05272" TargetMode="External"/><Relationship Id="rId25" Type="http://schemas.openxmlformats.org/officeDocument/2006/relationships/hyperlink" Target="https://doi.org/10.3390/toxics12090647" TargetMode="External"/><Relationship Id="rId46" Type="http://schemas.openxmlformats.org/officeDocument/2006/relationships/hyperlink" Target="https://doi.org/10.3390/metabo12080747" TargetMode="External"/><Relationship Id="rId67" Type="http://schemas.openxmlformats.org/officeDocument/2006/relationships/hyperlink" Target="https://doi.org/10.1007/s00018-017-2582-1" TargetMode="External"/><Relationship Id="rId20" Type="http://schemas.openxmlformats.org/officeDocument/2006/relationships/hyperlink" Target="https://doi.org/10.1016/B978-0-12-816460-0.00017-4" TargetMode="External"/><Relationship Id="rId41" Type="http://schemas.openxmlformats.org/officeDocument/2006/relationships/hyperlink" Target="https://doi.org/10.1016/j.mpsur.2024.10.009" TargetMode="External"/><Relationship Id="rId62" Type="http://schemas.openxmlformats.org/officeDocument/2006/relationships/hyperlink" Target="https://doi.org/10.1016/j.scitotenv.2020.136551" TargetMode="External"/><Relationship Id="rId83" Type="http://schemas.openxmlformats.org/officeDocument/2006/relationships/hyperlink" Target="https://doi.org/10.1007/978-3-031-39094-4_3" TargetMode="External"/><Relationship Id="rId88" Type="http://schemas.openxmlformats.org/officeDocument/2006/relationships/hyperlink" Target="https://doi.org/10.1007/s11306-007-0082-2" TargetMode="External"/><Relationship Id="rId111" Type="http://schemas.openxmlformats.org/officeDocument/2006/relationships/hyperlink" Target="https://doi.org/10.3389/feart.2020.0030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B0C58-5BBF-4124-98EB-248A28342C35}">
  <dimension ref="A1:A9"/>
  <sheetViews>
    <sheetView tabSelected="1" workbookViewId="0">
      <selection activeCell="A16" sqref="A16"/>
    </sheetView>
  </sheetViews>
  <sheetFormatPr defaultRowHeight="14.5" x14ac:dyDescent="0.35"/>
  <cols>
    <col min="1" max="1" width="150.90625" bestFit="1" customWidth="1"/>
  </cols>
  <sheetData>
    <row r="1" spans="1:1" ht="57" x14ac:dyDescent="0.35">
      <c r="A1" s="77" t="s">
        <v>0</v>
      </c>
    </row>
    <row r="2" spans="1:1" ht="48" x14ac:dyDescent="0.35">
      <c r="A2" s="78" t="s">
        <v>1968</v>
      </c>
    </row>
    <row r="3" spans="1:1" ht="14.5" customHeight="1" x14ac:dyDescent="0.35">
      <c r="A3" s="1" t="s">
        <v>1976</v>
      </c>
    </row>
    <row r="4" spans="1:1" ht="23.5" x14ac:dyDescent="0.55000000000000004">
      <c r="A4" s="79" t="s">
        <v>1969</v>
      </c>
    </row>
    <row r="6" spans="1:1" ht="18.5" x14ac:dyDescent="0.45">
      <c r="A6" s="95" t="s">
        <v>1972</v>
      </c>
    </row>
    <row r="7" spans="1:1" ht="38" customHeight="1" x14ac:dyDescent="0.35">
      <c r="A7" s="96" t="s">
        <v>1973</v>
      </c>
    </row>
    <row r="8" spans="1:1" ht="37" x14ac:dyDescent="0.35">
      <c r="A8" s="96" t="s">
        <v>1974</v>
      </c>
    </row>
    <row r="9" spans="1:1" ht="37" x14ac:dyDescent="0.35">
      <c r="A9" s="96" t="s">
        <v>1975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D472A-45A4-4228-8AB1-C3D15EBFCB2B}">
  <dimension ref="A1:S80"/>
  <sheetViews>
    <sheetView workbookViewId="0">
      <pane ySplit="1" topLeftCell="A2" activePane="bottomLeft" state="frozen"/>
      <selection pane="bottomLeft" activeCell="Q34" sqref="Q34"/>
    </sheetView>
  </sheetViews>
  <sheetFormatPr defaultRowHeight="14.5" x14ac:dyDescent="0.35"/>
  <cols>
    <col min="1" max="1" width="9.453125" customWidth="1"/>
    <col min="2" max="2" width="8.1796875" bestFit="1" customWidth="1"/>
    <col min="3" max="3" width="13.1796875" bestFit="1" customWidth="1"/>
    <col min="4" max="4" width="2.54296875" customWidth="1"/>
    <col min="5" max="5" width="39.7265625" bestFit="1" customWidth="1"/>
    <col min="6" max="6" width="7.90625" customWidth="1"/>
    <col min="7" max="7" width="12.90625" customWidth="1"/>
    <col min="9" max="9" width="24.81640625" bestFit="1" customWidth="1"/>
    <col min="10" max="10" width="5.90625" bestFit="1" customWidth="1"/>
    <col min="11" max="11" width="10.90625" bestFit="1" customWidth="1"/>
    <col min="13" max="13" width="18.81640625" bestFit="1" customWidth="1"/>
    <col min="14" max="14" width="10.453125" bestFit="1" customWidth="1"/>
    <col min="15" max="15" width="15.453125" bestFit="1" customWidth="1"/>
    <col min="17" max="17" width="35.1796875" bestFit="1" customWidth="1"/>
    <col min="18" max="18" width="10.453125" bestFit="1" customWidth="1"/>
  </cols>
  <sheetData>
    <row r="1" spans="1:19" ht="21" x14ac:dyDescent="0.35">
      <c r="A1" s="108" t="s">
        <v>1935</v>
      </c>
      <c r="B1" s="108"/>
      <c r="C1" s="108"/>
      <c r="D1" s="108"/>
      <c r="E1" s="108"/>
      <c r="F1" s="108"/>
      <c r="G1" s="108"/>
      <c r="H1" s="108"/>
      <c r="I1" s="108"/>
      <c r="J1" s="108"/>
      <c r="K1" s="108"/>
    </row>
    <row r="3" spans="1:19" x14ac:dyDescent="0.35">
      <c r="A3" s="66" t="s">
        <v>1936</v>
      </c>
      <c r="B3" s="66" t="s">
        <v>1937</v>
      </c>
      <c r="C3" s="66" t="s">
        <v>1938</v>
      </c>
      <c r="E3" s="66" t="s">
        <v>2</v>
      </c>
      <c r="F3" s="66" t="s">
        <v>1937</v>
      </c>
      <c r="G3" s="66" t="s">
        <v>1944</v>
      </c>
      <c r="I3" s="66" t="s">
        <v>1945</v>
      </c>
      <c r="J3" s="66" t="s">
        <v>1937</v>
      </c>
      <c r="K3" s="66" t="s">
        <v>1938</v>
      </c>
      <c r="M3" s="66" t="s">
        <v>1951</v>
      </c>
      <c r="N3" s="66"/>
      <c r="O3" s="66"/>
      <c r="P3" s="88"/>
      <c r="Q3" s="66" t="s">
        <v>1952</v>
      </c>
      <c r="R3" s="66"/>
      <c r="S3" s="66"/>
    </row>
    <row r="4" spans="1:19" x14ac:dyDescent="0.35">
      <c r="A4" s="67" t="s">
        <v>1939</v>
      </c>
      <c r="B4" s="68">
        <f>COUNTA('Detail (Table S1)'!B3:B121)</f>
        <v>119</v>
      </c>
      <c r="C4" s="68"/>
      <c r="E4" s="67" t="str" cm="1">
        <f t="array" ref="E4:G22">_xlfn.LET(_xlpm.r,'Detail (Table S1)'!B3:B121,_xlpm.x,_xlfn._xlws.FILTER(_xlpm.r,_xlpm.r&lt;&gt;""),_xlpm.u,_xlfn._xlws.SORT(_xlfn.UNIQUE(_xlpm.x)),_xlpm.c,COUNTIF(_xlpm.r,_xlpm.u),_xlfn.HSTACK(_xlpm.u,_xlpm.c,_xlpm.c/SUM(_xlpm.c)))</f>
        <v>Book</v>
      </c>
      <c r="F4" s="68">
        <v>1</v>
      </c>
      <c r="G4" s="69">
        <v>8.4033613445378148E-3</v>
      </c>
      <c r="I4" s="67" t="s">
        <v>1946</v>
      </c>
      <c r="J4" s="68" cm="1">
        <f t="array" ref="J4">SUMPRODUCT(--ISNUMBER(SEARCH("targeted",LOWER('Detail (Table S1)'!L3:L121))),--ISNUMBER(SEARCH("untargeted",LOWER('Detail (Table S1)'!L3:L121))),--NOT(ISNUMBER(SEARCH("n/a",LOWER('Detail (Table S1)'!L3:L121)))),--NOT(ISNUMBER(SEARCH("not applicable",LOWER('Detail (Table S1)'!L3:L121)))))</f>
        <v>68</v>
      </c>
      <c r="K4" s="69">
        <f>IFERROR(J4/$B$4,0)</f>
        <v>0.5714285714285714</v>
      </c>
      <c r="M4" s="85" t="s">
        <v>1953</v>
      </c>
      <c r="N4" s="86" t="s">
        <v>1937</v>
      </c>
      <c r="O4" s="87" t="s">
        <v>1938</v>
      </c>
      <c r="P4" s="67"/>
      <c r="Q4" s="80" t="s">
        <v>1954</v>
      </c>
      <c r="R4" s="81" t="s">
        <v>1937</v>
      </c>
      <c r="S4" s="82" t="s">
        <v>1938</v>
      </c>
    </row>
    <row r="5" spans="1:19" x14ac:dyDescent="0.35">
      <c r="A5" s="67" t="s">
        <v>1940</v>
      </c>
      <c r="B5" s="68">
        <f>COUNTIF('Detail (Table S1)'!H3:H121,"*Yes*")</f>
        <v>4</v>
      </c>
      <c r="C5" s="69">
        <f>IFERROR(B5/$B$4,0)</f>
        <v>3.3613445378151259E-2</v>
      </c>
      <c r="E5" s="67" t="str">
        <v>Book Chapter</v>
      </c>
      <c r="F5" s="68">
        <v>3</v>
      </c>
      <c r="G5" s="69">
        <v>2.5210084033613446E-2</v>
      </c>
      <c r="I5" s="67" t="s">
        <v>1947</v>
      </c>
      <c r="J5" s="68" cm="1">
        <f t="array" ref="J5">SUMPRODUCT(--ISNUMBER(SEARCH("targeted",LOWER('Detail (Table S1)'!L3:L121))),--ISERROR(SEARCH("untargeted",LOWER('Detail (Table S1)'!L3:L121))),--NOT(ISNUMBER(SEARCH("n/a",LOWER('Detail (Table S1)'!L3:L121)))),--NOT(ISNUMBER(SEARCH("not applicable",LOWER('Detail (Table S1)'!L3:L121)))))</f>
        <v>23</v>
      </c>
      <c r="K5" s="69">
        <f>IFERROR(J5/$B$4,0)</f>
        <v>0.19327731092436976</v>
      </c>
      <c r="M5" s="67">
        <v>2007</v>
      </c>
      <c r="N5" s="68">
        <v>2</v>
      </c>
      <c r="O5" s="84">
        <v>1.680672268907563E-2</v>
      </c>
      <c r="P5" s="67"/>
      <c r="Q5" s="83" t="s">
        <v>1949</v>
      </c>
      <c r="R5" s="68">
        <v>48</v>
      </c>
      <c r="S5" s="84">
        <v>0.40336134453781514</v>
      </c>
    </row>
    <row r="6" spans="1:19" x14ac:dyDescent="0.35">
      <c r="A6" s="67" t="s">
        <v>1941</v>
      </c>
      <c r="B6" s="68">
        <f>COUNTIF('Detail (Table S1)'!U3:U121,"*Yes*")</f>
        <v>22</v>
      </c>
      <c r="C6" s="69">
        <f>IFERROR(B6/$B$4,0)</f>
        <v>0.18487394957983194</v>
      </c>
      <c r="E6" s="67" t="str">
        <v>Book chapter / guidance (ERA theory &amp; practice)</v>
      </c>
      <c r="F6" s="68">
        <v>1</v>
      </c>
      <c r="G6" s="69">
        <v>8.4033613445378148E-3</v>
      </c>
      <c r="I6" s="67" t="s">
        <v>1948</v>
      </c>
      <c r="J6" s="68" cm="1">
        <f t="array" ref="J6">SUMPRODUCT(--ISNUMBER(SEARCH("untargeted",LOWER('Detail (Table S1)'!L3:L121))),--ISERROR(SEARCH("targeted",LOWER('Detail (Table S1)'!L3:L121))),--NOT(ISNUMBER(SEARCH("n/a",LOWER('Detail (Table S1)'!L3:L121)))),--NOT(ISNUMBER(SEARCH("not applicable",LOWER('Detail (Table S1)'!L3:L121)))))</f>
        <v>0</v>
      </c>
      <c r="K6" s="69">
        <f>IFERROR(J6/$B$4,0)</f>
        <v>0</v>
      </c>
      <c r="M6" s="67">
        <v>2009</v>
      </c>
      <c r="N6" s="68">
        <v>1</v>
      </c>
      <c r="O6" s="84">
        <v>8.4033613445378148E-3</v>
      </c>
      <c r="P6" s="67"/>
      <c r="Q6" s="83" t="s">
        <v>1950</v>
      </c>
      <c r="R6" s="68">
        <v>13</v>
      </c>
      <c r="S6" s="84">
        <v>0.1092436974789916</v>
      </c>
    </row>
    <row r="7" spans="1:19" x14ac:dyDescent="0.35">
      <c r="A7" s="67" t="s">
        <v>1942</v>
      </c>
      <c r="B7" s="68">
        <f>COUNTIF('Detail (Table S1)'!V3:V121,"*Yes*")</f>
        <v>25</v>
      </c>
      <c r="C7" s="69">
        <f>IFERROR(B7/$B$4,0)</f>
        <v>0.21008403361344538</v>
      </c>
      <c r="E7" s="67" t="str">
        <v>Book chapter / guidance synthesis</v>
      </c>
      <c r="F7" s="68">
        <v>1</v>
      </c>
      <c r="G7" s="69">
        <v>8.4033613445378148E-3</v>
      </c>
      <c r="I7" s="67" t="s">
        <v>1949</v>
      </c>
      <c r="J7" s="68" cm="1">
        <f t="array" ref="J7">SUMPRODUCT(--(ISNUMBER(SEARCH("n/a",LOWER('Detail (Table S1)'!L3:L121)))+ISNUMBER(SEARCH("not applicable",LOWER('Detail (Table S1)'!L3:L121)))&gt;0))</f>
        <v>22</v>
      </c>
      <c r="K7" s="69">
        <f>IFERROR(J7/$B$4,0)</f>
        <v>0.18487394957983194</v>
      </c>
      <c r="M7" s="67">
        <v>2010</v>
      </c>
      <c r="N7" s="68">
        <v>1</v>
      </c>
      <c r="O7" s="84">
        <v>8.4033613445378148E-3</v>
      </c>
      <c r="P7" s="67"/>
      <c r="Q7" s="83" t="s">
        <v>1955</v>
      </c>
      <c r="R7" s="68">
        <v>13</v>
      </c>
      <c r="S7" s="84">
        <v>0.1092436974789916</v>
      </c>
    </row>
    <row r="8" spans="1:19" x14ac:dyDescent="0.35">
      <c r="A8" s="67" t="s">
        <v>1943</v>
      </c>
      <c r="B8" s="68">
        <f>COUNTIF('Detail (Table S1)'!W3:W121,"&lt;&gt;")</f>
        <v>90</v>
      </c>
      <c r="C8" s="69">
        <f>IFERROR(B8/$B$4,0)</f>
        <v>0.75630252100840334</v>
      </c>
      <c r="E8" s="67" t="str">
        <v>Commentary</v>
      </c>
      <c r="F8" s="68">
        <v>1</v>
      </c>
      <c r="G8" s="69">
        <v>8.4033613445378148E-3</v>
      </c>
      <c r="I8" s="67" t="s">
        <v>1950</v>
      </c>
      <c r="J8" s="68">
        <f>MAX(0,$B$4-SUM($J$4:$J$7))</f>
        <v>6</v>
      </c>
      <c r="K8" s="69">
        <f>IFERROR(J8/$B$4,0)</f>
        <v>5.0420168067226892E-2</v>
      </c>
      <c r="M8" s="67">
        <v>2012</v>
      </c>
      <c r="N8" s="68">
        <v>2</v>
      </c>
      <c r="O8" s="84">
        <v>1.680672268907563E-2</v>
      </c>
      <c r="P8" s="67"/>
      <c r="Q8" s="83" t="s">
        <v>1956</v>
      </c>
      <c r="R8" s="68">
        <v>10</v>
      </c>
      <c r="S8" s="84">
        <v>8.4033613445378158E-2</v>
      </c>
    </row>
    <row r="9" spans="1:19" x14ac:dyDescent="0.35">
      <c r="A9" s="3"/>
      <c r="B9" s="70"/>
      <c r="C9" s="70"/>
      <c r="E9" s="67" t="str">
        <v>Database / resource article</v>
      </c>
      <c r="F9" s="68">
        <v>2</v>
      </c>
      <c r="G9" s="69">
        <v>1.680672268907563E-2</v>
      </c>
      <c r="M9" s="67">
        <v>2014</v>
      </c>
      <c r="N9" s="68">
        <v>2</v>
      </c>
      <c r="O9" s="84">
        <v>1.680672268907563E-2</v>
      </c>
      <c r="P9" s="88"/>
      <c r="Q9" s="83" t="s">
        <v>1957</v>
      </c>
      <c r="R9" s="68">
        <v>9</v>
      </c>
      <c r="S9" s="84">
        <v>7.5630252100840331E-2</v>
      </c>
    </row>
    <row r="10" spans="1:19" x14ac:dyDescent="0.35">
      <c r="A10" s="3"/>
      <c r="B10" s="70"/>
      <c r="C10" s="70"/>
      <c r="E10" s="67" t="str">
        <v>Discussion / policy / guidance</v>
      </c>
      <c r="F10" s="68">
        <v>1</v>
      </c>
      <c r="G10" s="69">
        <v>8.4033613445378148E-3</v>
      </c>
      <c r="M10" s="67">
        <v>2015</v>
      </c>
      <c r="N10" s="68">
        <v>5</v>
      </c>
      <c r="O10" s="84">
        <v>4.2016806722689079E-2</v>
      </c>
      <c r="P10" s="67"/>
      <c r="Q10" s="83" t="s">
        <v>1958</v>
      </c>
      <c r="R10" s="68">
        <v>7</v>
      </c>
      <c r="S10" s="84">
        <v>5.8823529411764705E-2</v>
      </c>
    </row>
    <row r="11" spans="1:19" x14ac:dyDescent="0.35">
      <c r="A11" s="3"/>
      <c r="B11" s="70"/>
      <c r="C11" s="70"/>
      <c r="E11" s="67" t="str">
        <v>Editorial</v>
      </c>
      <c r="F11" s="68">
        <v>1</v>
      </c>
      <c r="G11" s="69">
        <v>8.4033613445378148E-3</v>
      </c>
      <c r="M11" s="67">
        <v>2016</v>
      </c>
      <c r="N11" s="68">
        <v>3</v>
      </c>
      <c r="O11" s="84">
        <v>2.5210084033613446E-2</v>
      </c>
      <c r="P11" s="67"/>
      <c r="Q11" s="83" t="s">
        <v>1959</v>
      </c>
      <c r="R11" s="68">
        <v>6</v>
      </c>
      <c r="S11" s="84">
        <v>5.0420168067226892E-2</v>
      </c>
    </row>
    <row r="12" spans="1:19" x14ac:dyDescent="0.35">
      <c r="A12" s="3"/>
      <c r="B12" s="70"/>
      <c r="C12" s="70"/>
      <c r="E12" s="67" t="str">
        <v>Guidelines</v>
      </c>
      <c r="F12" s="68">
        <v>1</v>
      </c>
      <c r="G12" s="69">
        <v>8.4033613445378148E-3</v>
      </c>
      <c r="M12" s="67">
        <v>2017</v>
      </c>
      <c r="N12" s="68">
        <v>8</v>
      </c>
      <c r="O12" s="84">
        <v>6.7226890756302518E-2</v>
      </c>
      <c r="P12" s="67"/>
      <c r="Q12" s="83" t="s">
        <v>1960</v>
      </c>
      <c r="R12" s="68">
        <v>4</v>
      </c>
      <c r="S12" s="84">
        <v>3.3613445378151259E-2</v>
      </c>
    </row>
    <row r="13" spans="1:19" x14ac:dyDescent="0.35">
      <c r="A13" s="3"/>
      <c r="B13" s="70"/>
      <c r="C13" s="70"/>
      <c r="E13" s="67" t="str">
        <v>Method / Protocol</v>
      </c>
      <c r="F13" s="68">
        <v>1</v>
      </c>
      <c r="G13" s="69">
        <v>8.4033613445378148E-3</v>
      </c>
      <c r="M13" s="67">
        <v>2018</v>
      </c>
      <c r="N13" s="68">
        <v>16</v>
      </c>
      <c r="O13" s="84">
        <v>0.13445378151260504</v>
      </c>
      <c r="P13" s="67"/>
      <c r="Q13" s="83" t="s">
        <v>587</v>
      </c>
      <c r="R13" s="68">
        <v>3</v>
      </c>
      <c r="S13" s="84">
        <v>2.5210084033613446E-2</v>
      </c>
    </row>
    <row r="14" spans="1:19" x14ac:dyDescent="0.35">
      <c r="A14" s="3"/>
      <c r="B14" s="70"/>
      <c r="C14" s="70"/>
      <c r="E14" s="67" t="str">
        <v>Methods</v>
      </c>
      <c r="F14" s="68">
        <v>2</v>
      </c>
      <c r="G14" s="69">
        <v>1.680672268907563E-2</v>
      </c>
      <c r="M14" s="67">
        <v>2019</v>
      </c>
      <c r="N14" s="68">
        <v>4</v>
      </c>
      <c r="O14" s="84">
        <v>3.3613445378151259E-2</v>
      </c>
      <c r="P14" s="67"/>
      <c r="Q14" s="83" t="s">
        <v>1961</v>
      </c>
      <c r="R14" s="68">
        <v>3</v>
      </c>
      <c r="S14" s="84">
        <v>2.5210084033613446E-2</v>
      </c>
    </row>
    <row r="15" spans="1:19" x14ac:dyDescent="0.35">
      <c r="A15" s="3"/>
      <c r="B15" s="70"/>
      <c r="C15" s="70"/>
      <c r="E15" s="67" t="str">
        <v xml:space="preserve">Methods </v>
      </c>
      <c r="F15" s="68">
        <v>3</v>
      </c>
      <c r="G15" s="69">
        <v>2.5210084033613446E-2</v>
      </c>
      <c r="M15" s="67">
        <v>2020</v>
      </c>
      <c r="N15" s="68">
        <v>9</v>
      </c>
      <c r="O15" s="84">
        <v>7.5630252100840331E-2</v>
      </c>
      <c r="P15" s="88"/>
      <c r="Q15" s="83" t="s">
        <v>1962</v>
      </c>
      <c r="R15" s="68">
        <v>2</v>
      </c>
      <c r="S15" s="84">
        <v>1.680672268907563E-2</v>
      </c>
    </row>
    <row r="16" spans="1:19" x14ac:dyDescent="0.35">
      <c r="A16" s="3"/>
      <c r="B16" s="70"/>
      <c r="C16" s="70"/>
      <c r="E16" s="67" t="str">
        <v>Methods / technical article</v>
      </c>
      <c r="F16" s="68">
        <v>1</v>
      </c>
      <c r="G16" s="69">
        <v>8.4033613445378148E-3</v>
      </c>
      <c r="M16" s="67">
        <v>2021</v>
      </c>
      <c r="N16" s="68">
        <v>8</v>
      </c>
      <c r="O16" s="84">
        <v>6.7226890756302518E-2</v>
      </c>
      <c r="P16" s="67"/>
      <c r="Q16" s="91" t="s">
        <v>1963</v>
      </c>
      <c r="R16" s="92">
        <v>1</v>
      </c>
      <c r="S16" s="93">
        <v>8.4033613445378148E-3</v>
      </c>
    </row>
    <row r="17" spans="1:19" x14ac:dyDescent="0.35">
      <c r="A17" s="3"/>
      <c r="B17" s="70"/>
      <c r="C17" s="70"/>
      <c r="E17" s="67" t="str">
        <v>Poster</v>
      </c>
      <c r="F17" s="68">
        <v>1</v>
      </c>
      <c r="G17" s="69">
        <v>8.4033613445378148E-3</v>
      </c>
      <c r="M17" s="67">
        <v>2022</v>
      </c>
      <c r="N17" s="68">
        <v>12</v>
      </c>
      <c r="O17" s="84">
        <v>0.10084033613445378</v>
      </c>
      <c r="P17" s="89"/>
      <c r="Q17" s="70"/>
      <c r="R17" s="71"/>
      <c r="S17" s="3"/>
    </row>
    <row r="18" spans="1:19" x14ac:dyDescent="0.35">
      <c r="A18" s="3"/>
      <c r="B18" s="70"/>
      <c r="C18" s="70"/>
      <c r="E18" s="67" t="str">
        <v>Primary research</v>
      </c>
      <c r="F18" s="68">
        <v>74</v>
      </c>
      <c r="G18" s="69">
        <v>0.62184873949579833</v>
      </c>
      <c r="M18" s="67">
        <v>2023</v>
      </c>
      <c r="N18" s="68">
        <v>12</v>
      </c>
      <c r="O18" s="84">
        <v>0.10084033613445378</v>
      </c>
      <c r="P18" s="89"/>
      <c r="Q18" s="70"/>
      <c r="R18" s="71"/>
      <c r="S18" s="3"/>
    </row>
    <row r="19" spans="1:19" x14ac:dyDescent="0.35">
      <c r="A19" s="3"/>
      <c r="B19" s="70"/>
      <c r="C19" s="70"/>
      <c r="E19" s="67" t="str">
        <v>Review</v>
      </c>
      <c r="F19" s="68">
        <v>15</v>
      </c>
      <c r="G19" s="69">
        <v>0.12605042016806722</v>
      </c>
      <c r="M19" s="67">
        <v>2024</v>
      </c>
      <c r="N19" s="68">
        <v>19</v>
      </c>
      <c r="O19" s="84">
        <v>0.15966386554621848</v>
      </c>
      <c r="P19" s="89"/>
      <c r="Q19" s="70"/>
      <c r="R19" s="71"/>
      <c r="S19" s="3"/>
    </row>
    <row r="20" spans="1:19" x14ac:dyDescent="0.35">
      <c r="A20" s="3"/>
      <c r="B20" s="70"/>
      <c r="C20" s="70"/>
      <c r="E20" s="67" t="str">
        <v xml:space="preserve">Review </v>
      </c>
      <c r="F20" s="68">
        <v>8</v>
      </c>
      <c r="G20" s="69">
        <v>6.7226890756302518E-2</v>
      </c>
      <c r="M20" s="67">
        <v>2025</v>
      </c>
      <c r="N20" s="68">
        <v>14</v>
      </c>
      <c r="O20" s="84">
        <v>0.11764705882352941</v>
      </c>
      <c r="P20" s="89"/>
      <c r="Q20" s="70"/>
      <c r="R20" s="71"/>
      <c r="S20" s="3"/>
    </row>
    <row r="21" spans="1:19" x14ac:dyDescent="0.35">
      <c r="E21" s="67" t="str">
        <v>Standards / Reporting guideline</v>
      </c>
      <c r="F21" s="68">
        <v>1</v>
      </c>
      <c r="G21" s="69">
        <v>8.4033613445378148E-3</v>
      </c>
      <c r="M21" s="67">
        <v>2026</v>
      </c>
      <c r="N21" s="68">
        <v>1</v>
      </c>
      <c r="O21" s="84">
        <v>8.4033613445378148E-3</v>
      </c>
      <c r="P21" s="90"/>
      <c r="Q21" s="94"/>
      <c r="R21" s="94"/>
      <c r="S21" s="94"/>
    </row>
    <row r="22" spans="1:19" x14ac:dyDescent="0.35">
      <c r="E22" s="67" t="str">
        <v>Standards review</v>
      </c>
      <c r="F22" s="68">
        <v>1</v>
      </c>
      <c r="G22" s="69">
        <v>8.4033613445378148E-3</v>
      </c>
    </row>
    <row r="23" spans="1:19" x14ac:dyDescent="0.35">
      <c r="E23" s="67"/>
      <c r="F23" s="68"/>
      <c r="G23" s="69"/>
    </row>
    <row r="24" spans="1:19" x14ac:dyDescent="0.35">
      <c r="E24" s="67"/>
      <c r="F24" s="68"/>
      <c r="G24" s="69"/>
    </row>
    <row r="25" spans="1:19" x14ac:dyDescent="0.35">
      <c r="E25" s="67"/>
      <c r="F25" s="68"/>
      <c r="G25" s="69"/>
    </row>
    <row r="26" spans="1:19" x14ac:dyDescent="0.35">
      <c r="E26" s="3"/>
      <c r="F26" s="70"/>
      <c r="G26" s="71"/>
    </row>
    <row r="47" spans="1:4" ht="16" x14ac:dyDescent="0.4">
      <c r="A47" s="109" t="s">
        <v>1965</v>
      </c>
      <c r="B47" s="109"/>
      <c r="C47" s="109"/>
    </row>
    <row r="48" spans="1:4" x14ac:dyDescent="0.35">
      <c r="A48" s="76" t="s">
        <v>1966</v>
      </c>
      <c r="B48" s="76" t="s">
        <v>1967</v>
      </c>
      <c r="C48" s="76" t="s">
        <v>1938</v>
      </c>
      <c r="D48" s="64" t="s">
        <v>1970</v>
      </c>
    </row>
    <row r="49" spans="1:4" ht="16" customHeight="1" x14ac:dyDescent="0.35">
      <c r="A49" s="1" t="str" cm="1">
        <f t="array" ref="A49:C56">_xlfn.LET(_xlpm.rng,'Detail (Table S1)'!$Y$3:$Y$121,_xlpm.sec,_xlfn.UNIQUE(_xlfn._xlws.FILTER(_xlpm.rng,_xlpm.rng&lt;&gt;"")),_xlpm.cnt,COUNTIF(_xlpm.rng,_xlpm.sec),_xlpm.pct,_xlpm.cnt/$B$4,_xlfn.SORTBY(CHOOSE({1,2,3},_xlpm.sec,_xlpm.cnt,_xlpm.pct),_xlpm.cnt,-1))</f>
        <v>Metabolomics in Ecotoxicology and Environmental Science</v>
      </c>
      <c r="B49" s="73">
        <v>35</v>
      </c>
      <c r="C49" s="65">
        <v>0.29411764705882354</v>
      </c>
      <c r="D49" s="65">
        <f>IF(A49="","",SUM($C$49:C49))</f>
        <v>0.29411764705882354</v>
      </c>
    </row>
    <row r="50" spans="1:4" ht="19" customHeight="1" x14ac:dyDescent="0.35">
      <c r="A50" s="1" t="str">
        <v>Data analysis and reporting</v>
      </c>
      <c r="B50" s="73">
        <v>18</v>
      </c>
      <c r="C50" s="65">
        <v>0.15126050420168066</v>
      </c>
      <c r="D50" s="65">
        <f>IF(A50="","",SUM($C$49:C50))</f>
        <v>0.44537815126050417</v>
      </c>
    </row>
    <row r="51" spans="1:4" ht="20.5" customHeight="1" x14ac:dyDescent="0.35">
      <c r="A51" s="1" t="str">
        <v>Caged Field Metabolomics</v>
      </c>
      <c r="B51" s="73">
        <v>16</v>
      </c>
      <c r="C51" s="65">
        <v>0.13445378151260504</v>
      </c>
      <c r="D51" s="65">
        <f>IF(A51="","",SUM($C$49:C51))</f>
        <v>0.57983193277310918</v>
      </c>
    </row>
    <row r="52" spans="1:4" ht="21.5" customHeight="1" x14ac:dyDescent="0.35">
      <c r="A52" s="1" t="str">
        <v>Strengths and weeknesses</v>
      </c>
      <c r="B52" s="73">
        <v>16</v>
      </c>
      <c r="C52" s="65">
        <v>0.13445378151260504</v>
      </c>
      <c r="D52" s="65">
        <f>IF(A52="","",SUM($C$49:C52))</f>
        <v>0.71428571428571419</v>
      </c>
    </row>
    <row r="53" spans="1:4" ht="21.5" customHeight="1" x14ac:dyDescent="0.35">
      <c r="A53" s="1" t="str">
        <v>Wild Caught samples</v>
      </c>
      <c r="B53" s="73">
        <v>10</v>
      </c>
      <c r="C53" s="65">
        <v>8.4033613445378158E-2</v>
      </c>
      <c r="D53" s="65">
        <f>IF(A53="","",SUM($C$49:C53))</f>
        <v>0.79831932773109238</v>
      </c>
    </row>
    <row r="54" spans="1:4" ht="17" customHeight="1" x14ac:dyDescent="0.35">
      <c r="A54" s="1" t="str">
        <v>Lab reared organisms exposed to field samples (mesocosms)</v>
      </c>
      <c r="B54" s="73">
        <v>10</v>
      </c>
      <c r="C54" s="65">
        <v>8.4033613445378158E-2</v>
      </c>
      <c r="D54" s="65">
        <f>IF(A54="","",SUM($C$49:C54))</f>
        <v>0.88235294117647056</v>
      </c>
    </row>
    <row r="55" spans="1:4" ht="21.5" customHeight="1" x14ac:dyDescent="0.35">
      <c r="A55" s="1" t="str">
        <v>Field Samples collected and used for experiments in a laboratory</v>
      </c>
      <c r="B55" s="73">
        <v>9</v>
      </c>
      <c r="C55" s="65">
        <v>7.5630252100840331E-2</v>
      </c>
      <c r="D55" s="65">
        <f>IF(A55="","",SUM($C$49:C55))</f>
        <v>0.95798319327731085</v>
      </c>
    </row>
    <row r="56" spans="1:4" ht="14.5" customHeight="1" x14ac:dyDescent="0.35">
      <c r="A56" s="1" t="str">
        <v>Wildlife‑derived cell lines</v>
      </c>
      <c r="B56" s="73">
        <v>5</v>
      </c>
      <c r="C56" s="65">
        <v>4.2016806722689079E-2</v>
      </c>
      <c r="D56" s="65">
        <f>IF(A56="","",SUM($C$49:C56))</f>
        <v>0.99999999999999989</v>
      </c>
    </row>
    <row r="57" spans="1:4" x14ac:dyDescent="0.35">
      <c r="B57" s="73"/>
      <c r="C57" s="65"/>
      <c r="D57" s="65" t="str">
        <f>IF(A57="","",SUM($C$49:C57))</f>
        <v/>
      </c>
    </row>
    <row r="58" spans="1:4" x14ac:dyDescent="0.35">
      <c r="B58" s="73"/>
      <c r="C58" s="65"/>
      <c r="D58" s="65" t="str">
        <f>IF(A58="","",SUM($C$49:C58))</f>
        <v/>
      </c>
    </row>
    <row r="59" spans="1:4" x14ac:dyDescent="0.35">
      <c r="B59" s="73"/>
      <c r="C59" s="65"/>
      <c r="D59" s="65" t="str">
        <f>IF(A59="","",SUM($C$49:C59))</f>
        <v/>
      </c>
    </row>
    <row r="60" spans="1:4" x14ac:dyDescent="0.35">
      <c r="B60" s="73"/>
      <c r="C60" s="65"/>
      <c r="D60" s="65" t="str">
        <f>IF(A60="","",SUM($C$49:C60))</f>
        <v/>
      </c>
    </row>
    <row r="61" spans="1:4" x14ac:dyDescent="0.35">
      <c r="B61" s="73"/>
      <c r="C61" s="65"/>
      <c r="D61" s="65" t="str">
        <f>IF(A61="","",SUM($C$49:C61))</f>
        <v/>
      </c>
    </row>
    <row r="62" spans="1:4" x14ac:dyDescent="0.35">
      <c r="B62" s="73"/>
      <c r="C62" s="65"/>
      <c r="D62" s="65" t="str">
        <f>IF(A62="","",SUM($C$49:C62))</f>
        <v/>
      </c>
    </row>
    <row r="63" spans="1:4" x14ac:dyDescent="0.35">
      <c r="B63" s="73"/>
      <c r="C63" s="65"/>
      <c r="D63" s="65" t="str">
        <f>IF(A63="","",SUM($C$49:C63))</f>
        <v/>
      </c>
    </row>
    <row r="64" spans="1:4" x14ac:dyDescent="0.35">
      <c r="B64" s="73"/>
      <c r="C64" s="65"/>
      <c r="D64" s="65" t="str">
        <f>IF(A64="","",SUM($C$49:C64))</f>
        <v/>
      </c>
    </row>
    <row r="65" spans="2:4" x14ac:dyDescent="0.35">
      <c r="B65" s="73"/>
      <c r="C65" s="65"/>
      <c r="D65" s="65" t="str">
        <f>IF(A65="","",SUM($C$49:C65))</f>
        <v/>
      </c>
    </row>
    <row r="66" spans="2:4" x14ac:dyDescent="0.35">
      <c r="B66" s="73"/>
      <c r="C66" s="65"/>
      <c r="D66" s="65" t="str">
        <f>IF(A66="","",SUM($C$49:C66))</f>
        <v/>
      </c>
    </row>
    <row r="67" spans="2:4" x14ac:dyDescent="0.35">
      <c r="B67" s="73"/>
      <c r="C67" s="65"/>
      <c r="D67" s="65" t="str">
        <f>IF(A67="","",SUM($C$49:C67))</f>
        <v/>
      </c>
    </row>
    <row r="68" spans="2:4" x14ac:dyDescent="0.35">
      <c r="B68" s="73"/>
      <c r="C68" s="65"/>
      <c r="D68" s="65" t="str">
        <f>IF(A68="","",SUM($C$49:C68))</f>
        <v/>
      </c>
    </row>
    <row r="69" spans="2:4" x14ac:dyDescent="0.35">
      <c r="B69" s="73"/>
      <c r="C69" s="65"/>
      <c r="D69" s="65" t="str">
        <f>IF(A69="","",SUM($C$49:C69))</f>
        <v/>
      </c>
    </row>
    <row r="70" spans="2:4" x14ac:dyDescent="0.35">
      <c r="B70" s="73"/>
      <c r="C70" s="65"/>
      <c r="D70" s="65" t="str">
        <f>IF(A70="","",SUM($C$49:C70))</f>
        <v/>
      </c>
    </row>
    <row r="71" spans="2:4" x14ac:dyDescent="0.35">
      <c r="B71" s="73"/>
      <c r="C71" s="65"/>
      <c r="D71" s="65" t="str">
        <f>IF(A71="","",SUM($C$49:C71))</f>
        <v/>
      </c>
    </row>
    <row r="72" spans="2:4" x14ac:dyDescent="0.35">
      <c r="B72" s="73"/>
      <c r="C72" s="65"/>
      <c r="D72" s="65" t="str">
        <f>IF(A72="","",SUM($C$49:C72))</f>
        <v/>
      </c>
    </row>
    <row r="73" spans="2:4" x14ac:dyDescent="0.35">
      <c r="B73" s="73"/>
      <c r="C73" s="65"/>
      <c r="D73" s="65" t="str">
        <f>IF(A73="","",SUM($C$49:C73))</f>
        <v/>
      </c>
    </row>
    <row r="74" spans="2:4" x14ac:dyDescent="0.35">
      <c r="B74" s="73"/>
      <c r="C74" s="65"/>
      <c r="D74" s="65" t="str">
        <f>IF(A74="","",SUM($C$49:C74))</f>
        <v/>
      </c>
    </row>
    <row r="75" spans="2:4" x14ac:dyDescent="0.35">
      <c r="B75" s="73"/>
      <c r="C75" s="65"/>
      <c r="D75" s="65" t="str">
        <f>IF(A75="","",SUM($C$49:C75))</f>
        <v/>
      </c>
    </row>
    <row r="76" spans="2:4" x14ac:dyDescent="0.35">
      <c r="B76" s="73"/>
      <c r="C76" s="65"/>
      <c r="D76" s="65" t="str">
        <f>IF(A76="","",SUM($C$49:C76))</f>
        <v/>
      </c>
    </row>
    <row r="77" spans="2:4" x14ac:dyDescent="0.35">
      <c r="B77" s="73"/>
      <c r="C77" s="65"/>
      <c r="D77" s="65" t="str">
        <f>IF(A77="","",SUM($C$49:C77))</f>
        <v/>
      </c>
    </row>
    <row r="78" spans="2:4" x14ac:dyDescent="0.35">
      <c r="B78" s="73"/>
      <c r="C78" s="65"/>
      <c r="D78" s="65" t="str">
        <f>IF(A78="","",SUM($C$49:C78))</f>
        <v/>
      </c>
    </row>
    <row r="79" spans="2:4" x14ac:dyDescent="0.35">
      <c r="B79" s="73"/>
      <c r="C79" s="65"/>
      <c r="D79" s="65" t="str">
        <f>IF(A79="","",SUM($C$49:C79))</f>
        <v/>
      </c>
    </row>
    <row r="80" spans="2:4" x14ac:dyDescent="0.35">
      <c r="B80" s="73"/>
      <c r="C80" s="65"/>
      <c r="D80" s="65" t="str">
        <f>IF(A80="","",SUM($C$49:C80))</f>
        <v/>
      </c>
    </row>
  </sheetData>
  <mergeCells count="2">
    <mergeCell ref="A1:K1"/>
    <mergeCell ref="A47:C47"/>
  </mergeCells>
  <pageMargins left="0.7" right="0.7" top="0.75" bottom="0.75" header="0.3" footer="0.3"/>
  <drawing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21"/>
  <sheetViews>
    <sheetView zoomScale="130" zoomScaleNormal="130" workbookViewId="0">
      <pane ySplit="1" topLeftCell="A2" activePane="bottomLeft" state="frozen"/>
      <selection pane="bottomLeft" activeCell="C3" sqref="C3"/>
    </sheetView>
  </sheetViews>
  <sheetFormatPr defaultColWidth="8.7265625" defaultRowHeight="14.5" x14ac:dyDescent="0.35"/>
  <cols>
    <col min="1" max="1" width="12.1796875" style="63" customWidth="1"/>
    <col min="2" max="2" width="14.54296875" style="5" bestFit="1" customWidth="1"/>
    <col min="3" max="3" width="27.1796875" style="5" customWidth="1"/>
    <col min="4" max="4" width="16.453125" style="5" customWidth="1"/>
    <col min="5" max="5" width="54.7265625" style="5" customWidth="1"/>
    <col min="6" max="6" width="36.453125" style="5" customWidth="1"/>
    <col min="7" max="7" width="15" style="5" customWidth="1"/>
    <col min="8" max="8" width="31" style="5" customWidth="1"/>
    <col min="9" max="9" width="28.1796875" style="5" customWidth="1"/>
    <col min="10" max="10" width="12.1796875" style="5" customWidth="1"/>
    <col min="11" max="11" width="22.453125" style="5" bestFit="1" customWidth="1"/>
    <col min="12" max="12" width="15.54296875" style="5" customWidth="1"/>
    <col min="13" max="13" width="16.54296875" style="5" customWidth="1"/>
    <col min="14" max="14" width="22.453125" style="5" bestFit="1" customWidth="1"/>
    <col min="15" max="15" width="14.26953125" style="5" customWidth="1"/>
    <col min="16" max="16" width="29" style="5" bestFit="1" customWidth="1"/>
    <col min="17" max="17" width="55.453125" style="5" customWidth="1"/>
    <col min="18" max="18" width="49.7265625" style="5" bestFit="1" customWidth="1"/>
    <col min="19" max="19" width="36.26953125" style="5" customWidth="1"/>
    <col min="20" max="20" width="57.26953125" style="5" customWidth="1"/>
    <col min="21" max="21" width="23" style="5" customWidth="1"/>
    <col min="22" max="22" width="17.1796875" style="5" bestFit="1" customWidth="1"/>
    <col min="23" max="23" width="49.7265625" style="5" customWidth="1"/>
    <col min="24" max="16384" width="8.7265625" style="2"/>
  </cols>
  <sheetData>
    <row r="1" spans="1:25" ht="21" customHeight="1" x14ac:dyDescent="0.5">
      <c r="A1" s="100" t="s">
        <v>1977</v>
      </c>
      <c r="B1" s="101"/>
      <c r="C1" s="101"/>
      <c r="D1" s="101"/>
      <c r="E1" s="101"/>
      <c r="F1" s="101"/>
      <c r="G1" s="101"/>
      <c r="H1" s="101"/>
      <c r="I1" s="101"/>
      <c r="J1" s="101"/>
      <c r="K1" s="101"/>
      <c r="L1" s="101"/>
      <c r="M1" s="101"/>
      <c r="N1" s="101"/>
      <c r="O1" s="101"/>
      <c r="P1" s="101"/>
      <c r="Q1" s="101"/>
      <c r="R1" s="101"/>
      <c r="S1" s="101"/>
      <c r="T1" s="101"/>
      <c r="U1" s="101"/>
      <c r="V1" s="101"/>
      <c r="W1" s="102"/>
    </row>
    <row r="2" spans="1:25" ht="43.5" x14ac:dyDescent="0.35">
      <c r="A2" s="72" t="s">
        <v>1</v>
      </c>
      <c r="B2" s="72" t="s">
        <v>2</v>
      </c>
      <c r="C2" s="72" t="s">
        <v>3</v>
      </c>
      <c r="D2" s="72" t="s">
        <v>4</v>
      </c>
      <c r="E2" s="72" t="s">
        <v>5</v>
      </c>
      <c r="F2" s="72" t="s">
        <v>6</v>
      </c>
      <c r="G2" s="72" t="s">
        <v>7</v>
      </c>
      <c r="H2" s="72" t="s">
        <v>8</v>
      </c>
      <c r="I2" s="72" t="s">
        <v>9</v>
      </c>
      <c r="J2" s="72" t="s">
        <v>10</v>
      </c>
      <c r="K2" s="72" t="s">
        <v>11</v>
      </c>
      <c r="L2" s="72" t="s">
        <v>12</v>
      </c>
      <c r="M2" s="72" t="s">
        <v>13</v>
      </c>
      <c r="N2" s="72" t="s">
        <v>14</v>
      </c>
      <c r="O2" s="72" t="s">
        <v>15</v>
      </c>
      <c r="P2" s="72" t="s">
        <v>16</v>
      </c>
      <c r="Q2" s="72" t="s">
        <v>17</v>
      </c>
      <c r="R2" s="72" t="s">
        <v>18</v>
      </c>
      <c r="S2" s="72" t="s">
        <v>19</v>
      </c>
      <c r="T2" s="72" t="s">
        <v>20</v>
      </c>
      <c r="U2" s="72" t="s">
        <v>21</v>
      </c>
      <c r="V2" s="72" t="s">
        <v>22</v>
      </c>
      <c r="W2" s="72" t="s">
        <v>23</v>
      </c>
      <c r="X2" s="75" t="s">
        <v>1964</v>
      </c>
      <c r="Y2" s="74" t="s">
        <v>1971</v>
      </c>
    </row>
    <row r="3" spans="1:25" ht="261" x14ac:dyDescent="0.35">
      <c r="A3" s="97" t="s">
        <v>24</v>
      </c>
      <c r="B3" s="6" t="s">
        <v>25</v>
      </c>
      <c r="C3" s="7" t="s">
        <v>26</v>
      </c>
      <c r="D3" s="7" t="s">
        <v>27</v>
      </c>
      <c r="E3" s="8" t="s">
        <v>28</v>
      </c>
      <c r="F3" s="7" t="s">
        <v>29</v>
      </c>
      <c r="G3" s="7" t="s">
        <v>30</v>
      </c>
      <c r="H3" s="7" t="s">
        <v>31</v>
      </c>
      <c r="I3" s="7" t="s">
        <v>32</v>
      </c>
      <c r="J3" s="9" t="s">
        <v>32</v>
      </c>
      <c r="K3" s="9" t="s">
        <v>32</v>
      </c>
      <c r="L3" s="9" t="s">
        <v>32</v>
      </c>
      <c r="M3" s="9" t="s">
        <v>32</v>
      </c>
      <c r="N3" s="9" t="s">
        <v>32</v>
      </c>
      <c r="O3" s="9" t="s">
        <v>32</v>
      </c>
      <c r="P3" s="9" t="s">
        <v>32</v>
      </c>
      <c r="Q3" s="9" t="s">
        <v>32</v>
      </c>
      <c r="R3" s="9" t="s">
        <v>32</v>
      </c>
      <c r="S3" s="9" t="s">
        <v>32</v>
      </c>
      <c r="T3" s="9" t="s">
        <v>32</v>
      </c>
      <c r="U3" s="9" t="s">
        <v>32</v>
      </c>
      <c r="V3" s="9" t="s">
        <v>32</v>
      </c>
      <c r="W3" s="7"/>
      <c r="X3" s="2" t="str">
        <f>IF($A3="", "", $A3)</f>
        <v xml:space="preserve">Metabolomics in Ecotoxicology and Environmental Science </v>
      </c>
      <c r="Y3" s="2" t="str">
        <f>IF(X3="","",TRIM(SUBSTITUTE(X3,CHAR(160)," ")))</f>
        <v>Metabolomics in Ecotoxicology and Environmental Science</v>
      </c>
    </row>
    <row r="4" spans="1:25" ht="362.5" x14ac:dyDescent="0.35">
      <c r="A4" s="97"/>
      <c r="B4" s="10" t="s">
        <v>33</v>
      </c>
      <c r="C4" s="7" t="s">
        <v>34</v>
      </c>
      <c r="D4" s="7" t="s">
        <v>35</v>
      </c>
      <c r="E4" s="8" t="s">
        <v>36</v>
      </c>
      <c r="F4" s="7" t="s">
        <v>37</v>
      </c>
      <c r="G4" s="9" t="s">
        <v>38</v>
      </c>
      <c r="H4" s="7" t="s">
        <v>39</v>
      </c>
      <c r="I4" s="7" t="s">
        <v>40</v>
      </c>
      <c r="J4" s="7" t="s">
        <v>41</v>
      </c>
      <c r="K4" s="7" t="s">
        <v>42</v>
      </c>
      <c r="L4" s="7" t="s">
        <v>43</v>
      </c>
      <c r="M4" s="7" t="s">
        <v>44</v>
      </c>
      <c r="N4" s="7" t="s">
        <v>45</v>
      </c>
      <c r="O4" s="7" t="s">
        <v>46</v>
      </c>
      <c r="P4" s="7" t="s">
        <v>47</v>
      </c>
      <c r="Q4" s="7" t="s">
        <v>48</v>
      </c>
      <c r="R4" s="7" t="s">
        <v>49</v>
      </c>
      <c r="S4" s="7" t="s">
        <v>50</v>
      </c>
      <c r="T4" s="7" t="s">
        <v>51</v>
      </c>
      <c r="U4" s="7" t="s">
        <v>52</v>
      </c>
      <c r="V4" s="7" t="s">
        <v>53</v>
      </c>
      <c r="W4" s="7"/>
      <c r="X4" s="2" t="str">
        <f t="shared" ref="X4:X35" si="0">IF($A4="", X3, $A4)</f>
        <v xml:space="preserve">Metabolomics in Ecotoxicology and Environmental Science </v>
      </c>
      <c r="Y4" s="2" t="str">
        <f t="shared" ref="Y4:Y67" si="1">IF(X4="","",TRIM(SUBSTITUTE(X4,CHAR(160)," ")))</f>
        <v>Metabolomics in Ecotoxicology and Environmental Science</v>
      </c>
    </row>
    <row r="5" spans="1:25" ht="409.5" x14ac:dyDescent="0.35">
      <c r="A5" s="97"/>
      <c r="B5" s="10" t="s">
        <v>33</v>
      </c>
      <c r="C5" s="7" t="s">
        <v>54</v>
      </c>
      <c r="D5" s="7" t="s">
        <v>55</v>
      </c>
      <c r="E5" s="8" t="s">
        <v>56</v>
      </c>
      <c r="F5" s="7" t="s">
        <v>57</v>
      </c>
      <c r="G5" s="7" t="s">
        <v>58</v>
      </c>
      <c r="H5" s="7" t="s">
        <v>59</v>
      </c>
      <c r="I5" s="7" t="s">
        <v>60</v>
      </c>
      <c r="J5" s="7" t="s">
        <v>59</v>
      </c>
      <c r="K5" s="7" t="s">
        <v>61</v>
      </c>
      <c r="L5" s="7" t="s">
        <v>62</v>
      </c>
      <c r="M5" s="7" t="s">
        <v>63</v>
      </c>
      <c r="N5" s="7" t="s">
        <v>64</v>
      </c>
      <c r="O5" s="7" t="s">
        <v>59</v>
      </c>
      <c r="P5" s="7" t="s">
        <v>65</v>
      </c>
      <c r="Q5" s="7" t="s">
        <v>66</v>
      </c>
      <c r="R5" s="7" t="s">
        <v>67</v>
      </c>
      <c r="S5" s="7" t="s">
        <v>68</v>
      </c>
      <c r="T5" s="7" t="s">
        <v>69</v>
      </c>
      <c r="U5" s="7" t="s">
        <v>70</v>
      </c>
      <c r="V5" s="7" t="s">
        <v>71</v>
      </c>
      <c r="W5" s="7" t="s">
        <v>72</v>
      </c>
      <c r="X5" s="2" t="str">
        <f t="shared" si="0"/>
        <v xml:space="preserve">Metabolomics in Ecotoxicology and Environmental Science </v>
      </c>
      <c r="Y5" s="2" t="str">
        <f t="shared" si="1"/>
        <v>Metabolomics in Ecotoxicology and Environmental Science</v>
      </c>
    </row>
    <row r="6" spans="1:25" ht="101.5" x14ac:dyDescent="0.35">
      <c r="A6" s="97"/>
      <c r="B6" s="10" t="s">
        <v>73</v>
      </c>
      <c r="C6" s="7" t="s">
        <v>74</v>
      </c>
      <c r="D6" s="7" t="s">
        <v>75</v>
      </c>
      <c r="E6" s="8" t="s">
        <v>76</v>
      </c>
      <c r="F6" s="7" t="s">
        <v>77</v>
      </c>
      <c r="G6" s="7" t="s">
        <v>78</v>
      </c>
      <c r="H6" s="7" t="s">
        <v>59</v>
      </c>
      <c r="I6" s="7" t="s">
        <v>79</v>
      </c>
      <c r="J6" s="7" t="s">
        <v>59</v>
      </c>
      <c r="K6" s="7" t="s">
        <v>80</v>
      </c>
      <c r="L6" s="7" t="s">
        <v>81</v>
      </c>
      <c r="M6" s="7" t="s">
        <v>82</v>
      </c>
      <c r="N6" s="7" t="s">
        <v>83</v>
      </c>
      <c r="O6" s="7" t="s">
        <v>59</v>
      </c>
      <c r="P6" s="7" t="s">
        <v>84</v>
      </c>
      <c r="Q6" s="7" t="s">
        <v>59</v>
      </c>
      <c r="R6" s="7" t="s">
        <v>59</v>
      </c>
      <c r="S6" s="7" t="s">
        <v>59</v>
      </c>
      <c r="T6" s="7" t="s">
        <v>85</v>
      </c>
      <c r="U6" s="7" t="s">
        <v>59</v>
      </c>
      <c r="V6" s="7" t="s">
        <v>59</v>
      </c>
      <c r="W6" s="7" t="s">
        <v>86</v>
      </c>
      <c r="X6" s="2" t="str">
        <f t="shared" si="0"/>
        <v xml:space="preserve">Metabolomics in Ecotoxicology and Environmental Science </v>
      </c>
      <c r="Y6" s="2" t="str">
        <f t="shared" si="1"/>
        <v>Metabolomics in Ecotoxicology and Environmental Science</v>
      </c>
    </row>
    <row r="7" spans="1:25" ht="377" x14ac:dyDescent="0.35">
      <c r="A7" s="97"/>
      <c r="B7" s="10" t="s">
        <v>87</v>
      </c>
      <c r="C7" s="7" t="s">
        <v>88</v>
      </c>
      <c r="D7" s="7" t="s">
        <v>89</v>
      </c>
      <c r="E7" s="7" t="s">
        <v>90</v>
      </c>
      <c r="F7" s="7" t="s">
        <v>91</v>
      </c>
      <c r="G7" s="7" t="s">
        <v>92</v>
      </c>
      <c r="H7" s="7" t="s">
        <v>93</v>
      </c>
      <c r="I7" s="7" t="s">
        <v>94</v>
      </c>
      <c r="J7" s="7" t="s">
        <v>95</v>
      </c>
      <c r="K7" s="7" t="s">
        <v>95</v>
      </c>
      <c r="L7" s="7" t="s">
        <v>95</v>
      </c>
      <c r="M7" s="7" t="s">
        <v>96</v>
      </c>
      <c r="N7" s="7" t="s">
        <v>96</v>
      </c>
      <c r="O7" s="7" t="s">
        <v>95</v>
      </c>
      <c r="P7" s="7" t="s">
        <v>97</v>
      </c>
      <c r="Q7" s="7" t="s">
        <v>97</v>
      </c>
      <c r="R7" s="7" t="s">
        <v>97</v>
      </c>
      <c r="S7" s="7" t="s">
        <v>95</v>
      </c>
      <c r="T7" s="7" t="s">
        <v>95</v>
      </c>
      <c r="U7" s="7" t="s">
        <v>98</v>
      </c>
      <c r="V7" s="7"/>
      <c r="W7" s="7"/>
      <c r="X7" s="2" t="str">
        <f t="shared" si="0"/>
        <v xml:space="preserve">Metabolomics in Ecotoxicology and Environmental Science </v>
      </c>
      <c r="Y7" s="2" t="str">
        <f t="shared" si="1"/>
        <v>Metabolomics in Ecotoxicology and Environmental Science</v>
      </c>
    </row>
    <row r="8" spans="1:25" ht="261" x14ac:dyDescent="0.35">
      <c r="A8" s="97"/>
      <c r="B8" s="6" t="s">
        <v>25</v>
      </c>
      <c r="C8" s="7" t="s">
        <v>99</v>
      </c>
      <c r="D8" s="7" t="s">
        <v>100</v>
      </c>
      <c r="E8" s="8" t="s">
        <v>101</v>
      </c>
      <c r="F8" s="7" t="s">
        <v>102</v>
      </c>
      <c r="G8" s="7" t="s">
        <v>32</v>
      </c>
      <c r="H8" s="7" t="s">
        <v>32</v>
      </c>
      <c r="I8" s="7" t="s">
        <v>32</v>
      </c>
      <c r="J8" s="7" t="s">
        <v>32</v>
      </c>
      <c r="K8" s="7" t="s">
        <v>32</v>
      </c>
      <c r="L8" s="7" t="s">
        <v>32</v>
      </c>
      <c r="M8" s="7" t="s">
        <v>32</v>
      </c>
      <c r="N8" s="7" t="s">
        <v>32</v>
      </c>
      <c r="O8" s="7" t="s">
        <v>32</v>
      </c>
      <c r="P8" s="7" t="s">
        <v>32</v>
      </c>
      <c r="Q8" s="7" t="s">
        <v>32</v>
      </c>
      <c r="R8" s="7" t="s">
        <v>32</v>
      </c>
      <c r="S8" s="7" t="s">
        <v>32</v>
      </c>
      <c r="T8" s="7" t="s">
        <v>32</v>
      </c>
      <c r="U8" s="7" t="s">
        <v>32</v>
      </c>
      <c r="V8" s="7" t="s">
        <v>32</v>
      </c>
      <c r="W8" s="7" t="s">
        <v>32</v>
      </c>
      <c r="X8" s="2" t="str">
        <f t="shared" si="0"/>
        <v xml:space="preserve">Metabolomics in Ecotoxicology and Environmental Science </v>
      </c>
      <c r="Y8" s="2" t="str">
        <f t="shared" si="1"/>
        <v>Metabolomics in Ecotoxicology and Environmental Science</v>
      </c>
    </row>
    <row r="9" spans="1:25" ht="188.5" x14ac:dyDescent="0.35">
      <c r="A9" s="97"/>
      <c r="B9" s="6" t="s">
        <v>25</v>
      </c>
      <c r="C9" s="7" t="s">
        <v>103</v>
      </c>
      <c r="D9" s="7" t="s">
        <v>104</v>
      </c>
      <c r="E9" s="8" t="s">
        <v>105</v>
      </c>
      <c r="F9" s="7" t="s">
        <v>106</v>
      </c>
      <c r="G9" s="7" t="s">
        <v>32</v>
      </c>
      <c r="H9" s="7" t="s">
        <v>32</v>
      </c>
      <c r="I9" s="7" t="s">
        <v>32</v>
      </c>
      <c r="J9" s="7" t="s">
        <v>32</v>
      </c>
      <c r="K9" s="7" t="s">
        <v>32</v>
      </c>
      <c r="L9" s="7" t="s">
        <v>32</v>
      </c>
      <c r="M9" s="7" t="s">
        <v>32</v>
      </c>
      <c r="N9" s="7" t="s">
        <v>32</v>
      </c>
      <c r="O9" s="7" t="s">
        <v>32</v>
      </c>
      <c r="P9" s="7" t="s">
        <v>32</v>
      </c>
      <c r="Q9" s="7" t="s">
        <v>32</v>
      </c>
      <c r="R9" s="7" t="s">
        <v>32</v>
      </c>
      <c r="S9" s="7" t="s">
        <v>32</v>
      </c>
      <c r="T9" s="7" t="s">
        <v>32</v>
      </c>
      <c r="U9" s="7" t="s">
        <v>32</v>
      </c>
      <c r="V9" s="7" t="s">
        <v>32</v>
      </c>
      <c r="W9" s="7" t="s">
        <v>32</v>
      </c>
      <c r="X9" s="2" t="str">
        <f t="shared" si="0"/>
        <v xml:space="preserve">Metabolomics in Ecotoxicology and Environmental Science </v>
      </c>
      <c r="Y9" s="2" t="str">
        <f t="shared" si="1"/>
        <v>Metabolomics in Ecotoxicology and Environmental Science</v>
      </c>
    </row>
    <row r="10" spans="1:25" ht="232" x14ac:dyDescent="0.35">
      <c r="A10" s="97"/>
      <c r="B10" s="6" t="s">
        <v>107</v>
      </c>
      <c r="C10" s="7" t="s">
        <v>108</v>
      </c>
      <c r="D10" s="7" t="s">
        <v>109</v>
      </c>
      <c r="E10" s="8" t="s">
        <v>110</v>
      </c>
      <c r="F10" s="7" t="s">
        <v>111</v>
      </c>
      <c r="G10" s="7"/>
      <c r="H10" s="7"/>
      <c r="I10" s="7"/>
      <c r="J10" s="7"/>
      <c r="K10" s="7"/>
      <c r="L10" s="7"/>
      <c r="M10" s="7"/>
      <c r="N10" s="7"/>
      <c r="O10" s="7"/>
      <c r="P10" s="7"/>
      <c r="Q10" s="7"/>
      <c r="R10" s="7"/>
      <c r="S10" s="7"/>
      <c r="T10" s="7"/>
      <c r="U10" s="7"/>
      <c r="V10" s="7"/>
      <c r="W10" s="7"/>
      <c r="X10" s="2" t="str">
        <f t="shared" si="0"/>
        <v xml:space="preserve">Metabolomics in Ecotoxicology and Environmental Science </v>
      </c>
      <c r="Y10" s="2" t="str">
        <f t="shared" si="1"/>
        <v>Metabolomics in Ecotoxicology and Environmental Science</v>
      </c>
    </row>
    <row r="11" spans="1:25" ht="159.5" x14ac:dyDescent="0.35">
      <c r="A11" s="97"/>
      <c r="B11" s="6" t="s">
        <v>33</v>
      </c>
      <c r="C11" s="9" t="s">
        <v>112</v>
      </c>
      <c r="D11" s="7" t="s">
        <v>113</v>
      </c>
      <c r="E11" s="8" t="s">
        <v>114</v>
      </c>
      <c r="F11" s="7" t="s">
        <v>115</v>
      </c>
      <c r="G11" s="11" t="s">
        <v>116</v>
      </c>
      <c r="H11" s="7" t="s">
        <v>117</v>
      </c>
      <c r="I11" s="7" t="s">
        <v>118</v>
      </c>
      <c r="J11" s="7" t="s">
        <v>119</v>
      </c>
      <c r="K11" s="7" t="s">
        <v>120</v>
      </c>
      <c r="L11" s="7" t="s">
        <v>43</v>
      </c>
      <c r="M11" s="7" t="s">
        <v>121</v>
      </c>
      <c r="N11" s="7" t="s">
        <v>122</v>
      </c>
      <c r="O11" s="7" t="s">
        <v>123</v>
      </c>
      <c r="P11" s="7" t="s">
        <v>124</v>
      </c>
      <c r="Q11" s="7" t="s">
        <v>125</v>
      </c>
      <c r="R11" s="7" t="s">
        <v>126</v>
      </c>
      <c r="S11" s="7" t="s">
        <v>119</v>
      </c>
      <c r="T11" s="7" t="s">
        <v>127</v>
      </c>
      <c r="U11" s="7" t="s">
        <v>128</v>
      </c>
      <c r="V11" s="7" t="s">
        <v>123</v>
      </c>
      <c r="W11" s="7"/>
      <c r="X11" s="2" t="str">
        <f t="shared" si="0"/>
        <v xml:space="preserve">Metabolomics in Ecotoxicology and Environmental Science </v>
      </c>
      <c r="Y11" s="2" t="str">
        <f t="shared" si="1"/>
        <v>Metabolomics in Ecotoxicology and Environmental Science</v>
      </c>
    </row>
    <row r="12" spans="1:25" ht="348" x14ac:dyDescent="0.35">
      <c r="A12" s="97"/>
      <c r="B12" s="10" t="s">
        <v>73</v>
      </c>
      <c r="C12" s="7" t="s">
        <v>129</v>
      </c>
      <c r="D12" s="7" t="s">
        <v>130</v>
      </c>
      <c r="E12" s="8" t="s">
        <v>131</v>
      </c>
      <c r="F12" s="7" t="s">
        <v>132</v>
      </c>
      <c r="G12" s="7" t="s">
        <v>133</v>
      </c>
      <c r="H12" s="7" t="s">
        <v>59</v>
      </c>
      <c r="I12" s="7" t="s">
        <v>79</v>
      </c>
      <c r="J12" s="7" t="s">
        <v>59</v>
      </c>
      <c r="K12" s="7" t="s">
        <v>134</v>
      </c>
      <c r="L12" s="7" t="s">
        <v>135</v>
      </c>
      <c r="M12" s="7" t="s">
        <v>136</v>
      </c>
      <c r="N12" s="7" t="s">
        <v>137</v>
      </c>
      <c r="O12" s="7" t="s">
        <v>59</v>
      </c>
      <c r="P12" s="7" t="s">
        <v>138</v>
      </c>
      <c r="Q12" s="7" t="s">
        <v>139</v>
      </c>
      <c r="R12" s="7" t="s">
        <v>140</v>
      </c>
      <c r="S12" s="7" t="s">
        <v>141</v>
      </c>
      <c r="T12" s="7" t="s">
        <v>142</v>
      </c>
      <c r="U12" s="7" t="s">
        <v>79</v>
      </c>
      <c r="V12" s="7" t="s">
        <v>143</v>
      </c>
      <c r="W12" s="7" t="s">
        <v>144</v>
      </c>
      <c r="X12" s="2" t="str">
        <f t="shared" si="0"/>
        <v xml:space="preserve">Metabolomics in Ecotoxicology and Environmental Science </v>
      </c>
      <c r="Y12" s="2" t="str">
        <f t="shared" si="1"/>
        <v>Metabolomics in Ecotoxicology and Environmental Science</v>
      </c>
    </row>
    <row r="13" spans="1:25" ht="145" x14ac:dyDescent="0.35">
      <c r="A13" s="97"/>
      <c r="B13" s="10" t="s">
        <v>73</v>
      </c>
      <c r="C13" s="9" t="s">
        <v>145</v>
      </c>
      <c r="D13" s="7" t="s">
        <v>146</v>
      </c>
      <c r="E13" s="8" t="s">
        <v>147</v>
      </c>
      <c r="F13" s="7" t="s">
        <v>148</v>
      </c>
      <c r="G13" s="7" t="s">
        <v>149</v>
      </c>
      <c r="H13" s="7" t="s">
        <v>59</v>
      </c>
      <c r="I13" s="7" t="s">
        <v>59</v>
      </c>
      <c r="J13" s="7" t="s">
        <v>59</v>
      </c>
      <c r="K13" s="7" t="s">
        <v>59</v>
      </c>
      <c r="L13" s="7" t="s">
        <v>150</v>
      </c>
      <c r="M13" s="7" t="s">
        <v>151</v>
      </c>
      <c r="N13" s="7" t="s">
        <v>59</v>
      </c>
      <c r="O13" s="7" t="s">
        <v>59</v>
      </c>
      <c r="P13" s="7" t="s">
        <v>152</v>
      </c>
      <c r="Q13" s="7" t="s">
        <v>153</v>
      </c>
      <c r="R13" s="7" t="s">
        <v>59</v>
      </c>
      <c r="S13" s="7" t="s">
        <v>154</v>
      </c>
      <c r="T13" s="7" t="s">
        <v>155</v>
      </c>
      <c r="U13" s="7" t="s">
        <v>156</v>
      </c>
      <c r="V13" s="7" t="s">
        <v>157</v>
      </c>
      <c r="W13" s="7" t="s">
        <v>158</v>
      </c>
      <c r="X13" s="2" t="str">
        <f t="shared" si="0"/>
        <v xml:space="preserve">Metabolomics in Ecotoxicology and Environmental Science </v>
      </c>
      <c r="Y13" s="2" t="str">
        <f t="shared" si="1"/>
        <v>Metabolomics in Ecotoxicology and Environmental Science</v>
      </c>
    </row>
    <row r="14" spans="1:25" ht="232" x14ac:dyDescent="0.35">
      <c r="A14" s="97"/>
      <c r="B14" s="6" t="s">
        <v>33</v>
      </c>
      <c r="C14" s="7" t="s">
        <v>159</v>
      </c>
      <c r="D14" s="7" t="s">
        <v>160</v>
      </c>
      <c r="E14" s="8" t="s">
        <v>161</v>
      </c>
      <c r="F14" s="12" t="s">
        <v>162</v>
      </c>
      <c r="G14" s="11" t="s">
        <v>163</v>
      </c>
      <c r="H14" s="7" t="s">
        <v>164</v>
      </c>
      <c r="I14" s="7" t="s">
        <v>165</v>
      </c>
      <c r="J14" s="7" t="s">
        <v>41</v>
      </c>
      <c r="K14" s="7" t="s">
        <v>42</v>
      </c>
      <c r="L14" s="7" t="s">
        <v>43</v>
      </c>
      <c r="M14" s="7" t="s">
        <v>166</v>
      </c>
      <c r="N14" s="7" t="s">
        <v>167</v>
      </c>
      <c r="O14" s="7" t="s">
        <v>168</v>
      </c>
      <c r="P14" s="7" t="s">
        <v>169</v>
      </c>
      <c r="Q14" s="7" t="s">
        <v>170</v>
      </c>
      <c r="R14" s="7" t="s">
        <v>171</v>
      </c>
      <c r="S14" s="7" t="s">
        <v>172</v>
      </c>
      <c r="T14" s="7" t="s">
        <v>173</v>
      </c>
      <c r="U14" s="7" t="s">
        <v>174</v>
      </c>
      <c r="V14" s="7" t="s">
        <v>128</v>
      </c>
      <c r="W14" s="7"/>
      <c r="X14" s="2" t="str">
        <f t="shared" si="0"/>
        <v xml:space="preserve">Metabolomics in Ecotoxicology and Environmental Science </v>
      </c>
      <c r="Y14" s="2" t="str">
        <f t="shared" si="1"/>
        <v>Metabolomics in Ecotoxicology and Environmental Science</v>
      </c>
    </row>
    <row r="15" spans="1:25" ht="116" x14ac:dyDescent="0.35">
      <c r="A15" s="97"/>
      <c r="B15" s="10" t="s">
        <v>33</v>
      </c>
      <c r="C15" s="7" t="s">
        <v>175</v>
      </c>
      <c r="D15" s="7" t="s">
        <v>89</v>
      </c>
      <c r="E15" s="8" t="s">
        <v>176</v>
      </c>
      <c r="F15" s="7" t="s">
        <v>177</v>
      </c>
      <c r="G15" s="7" t="s">
        <v>178</v>
      </c>
      <c r="H15" s="7" t="s">
        <v>179</v>
      </c>
      <c r="I15" s="7" t="s">
        <v>180</v>
      </c>
      <c r="J15" s="7" t="s">
        <v>181</v>
      </c>
      <c r="K15" s="7" t="s">
        <v>182</v>
      </c>
      <c r="L15" s="7" t="s">
        <v>183</v>
      </c>
      <c r="M15" s="7" t="s">
        <v>184</v>
      </c>
      <c r="N15" s="7" t="s">
        <v>185</v>
      </c>
      <c r="O15" s="7" t="s">
        <v>186</v>
      </c>
      <c r="P15" s="7" t="s">
        <v>187</v>
      </c>
      <c r="Q15" s="7" t="s">
        <v>188</v>
      </c>
      <c r="R15" s="7" t="s">
        <v>189</v>
      </c>
      <c r="S15" s="7" t="s">
        <v>190</v>
      </c>
      <c r="T15" s="7" t="s">
        <v>191</v>
      </c>
      <c r="U15" s="7" t="s">
        <v>192</v>
      </c>
      <c r="V15" s="7" t="s">
        <v>193</v>
      </c>
      <c r="W15" s="7" t="s">
        <v>194</v>
      </c>
      <c r="X15" s="2" t="str">
        <f t="shared" si="0"/>
        <v xml:space="preserve">Metabolomics in Ecotoxicology and Environmental Science </v>
      </c>
      <c r="Y15" s="2" t="str">
        <f t="shared" si="1"/>
        <v>Metabolomics in Ecotoxicology and Environmental Science</v>
      </c>
    </row>
    <row r="16" spans="1:25" ht="145" x14ac:dyDescent="0.35">
      <c r="A16" s="97"/>
      <c r="B16" s="6" t="s">
        <v>33</v>
      </c>
      <c r="C16" s="7" t="s">
        <v>195</v>
      </c>
      <c r="D16" s="7" t="s">
        <v>196</v>
      </c>
      <c r="E16" s="8" t="s">
        <v>197</v>
      </c>
      <c r="F16" s="7" t="s">
        <v>198</v>
      </c>
      <c r="G16" s="7" t="s">
        <v>199</v>
      </c>
      <c r="H16" s="7" t="s">
        <v>200</v>
      </c>
      <c r="I16" s="7" t="s">
        <v>201</v>
      </c>
      <c r="J16" s="7">
        <v>50</v>
      </c>
      <c r="K16" s="7" t="s">
        <v>202</v>
      </c>
      <c r="L16" s="7" t="s">
        <v>203</v>
      </c>
      <c r="M16" s="7" t="s">
        <v>204</v>
      </c>
      <c r="N16" s="7" t="s">
        <v>205</v>
      </c>
      <c r="O16" s="7" t="s">
        <v>206</v>
      </c>
      <c r="P16" s="7" t="s">
        <v>207</v>
      </c>
      <c r="Q16" s="7" t="s">
        <v>208</v>
      </c>
      <c r="R16" s="7" t="s">
        <v>209</v>
      </c>
      <c r="S16" s="7" t="s">
        <v>210</v>
      </c>
      <c r="T16" s="13" t="s">
        <v>211</v>
      </c>
      <c r="U16" s="7" t="s">
        <v>53</v>
      </c>
      <c r="V16" s="7" t="s">
        <v>53</v>
      </c>
      <c r="W16" s="7"/>
      <c r="X16" s="2" t="str">
        <f t="shared" si="0"/>
        <v xml:space="preserve">Metabolomics in Ecotoxicology and Environmental Science </v>
      </c>
      <c r="Y16" s="2" t="str">
        <f t="shared" si="1"/>
        <v>Metabolomics in Ecotoxicology and Environmental Science</v>
      </c>
    </row>
    <row r="17" spans="1:26" ht="261" x14ac:dyDescent="0.35">
      <c r="A17" s="97"/>
      <c r="B17" s="10" t="s">
        <v>33</v>
      </c>
      <c r="C17" s="7" t="s">
        <v>212</v>
      </c>
      <c r="D17" s="7" t="s">
        <v>213</v>
      </c>
      <c r="E17" s="8" t="s">
        <v>214</v>
      </c>
      <c r="F17" s="7" t="s">
        <v>215</v>
      </c>
      <c r="G17" s="7" t="s">
        <v>216</v>
      </c>
      <c r="H17" s="7" t="s">
        <v>217</v>
      </c>
      <c r="I17" s="7" t="s">
        <v>218</v>
      </c>
      <c r="J17" s="7" t="s">
        <v>219</v>
      </c>
      <c r="K17" s="7" t="s">
        <v>220</v>
      </c>
      <c r="L17" s="7" t="s">
        <v>221</v>
      </c>
      <c r="M17" s="7" t="s">
        <v>222</v>
      </c>
      <c r="N17" s="7" t="s">
        <v>223</v>
      </c>
      <c r="O17" s="7" t="s">
        <v>224</v>
      </c>
      <c r="P17" s="7" t="s">
        <v>225</v>
      </c>
      <c r="Q17" s="7" t="s">
        <v>226</v>
      </c>
      <c r="R17" s="7" t="s">
        <v>227</v>
      </c>
      <c r="S17" s="7" t="s">
        <v>228</v>
      </c>
      <c r="T17" s="7" t="s">
        <v>229</v>
      </c>
      <c r="U17" s="7" t="s">
        <v>230</v>
      </c>
      <c r="V17" s="7" t="s">
        <v>231</v>
      </c>
      <c r="W17" s="7" t="s">
        <v>232</v>
      </c>
      <c r="X17" s="2" t="str">
        <f t="shared" si="0"/>
        <v xml:space="preserve">Metabolomics in Ecotoxicology and Environmental Science </v>
      </c>
      <c r="Y17" s="2" t="str">
        <f t="shared" si="1"/>
        <v>Metabolomics in Ecotoxicology and Environmental Science</v>
      </c>
    </row>
    <row r="18" spans="1:26" ht="232" x14ac:dyDescent="0.35">
      <c r="A18" s="97"/>
      <c r="B18" s="10" t="s">
        <v>33</v>
      </c>
      <c r="C18" s="7" t="s">
        <v>233</v>
      </c>
      <c r="D18" s="7" t="s">
        <v>234</v>
      </c>
      <c r="E18" s="8" t="s">
        <v>235</v>
      </c>
      <c r="F18" s="7" t="s">
        <v>236</v>
      </c>
      <c r="G18" s="7" t="s">
        <v>237</v>
      </c>
      <c r="H18" s="7" t="s">
        <v>238</v>
      </c>
      <c r="I18" s="7" t="s">
        <v>239</v>
      </c>
      <c r="J18" s="7" t="s">
        <v>240</v>
      </c>
      <c r="K18" s="7" t="s">
        <v>241</v>
      </c>
      <c r="L18" s="7" t="s">
        <v>242</v>
      </c>
      <c r="M18" s="7" t="s">
        <v>243</v>
      </c>
      <c r="N18" s="7" t="s">
        <v>244</v>
      </c>
      <c r="O18" s="7" t="s">
        <v>245</v>
      </c>
      <c r="P18" s="7" t="s">
        <v>246</v>
      </c>
      <c r="Q18" s="7" t="s">
        <v>247</v>
      </c>
      <c r="R18" s="7" t="s">
        <v>248</v>
      </c>
      <c r="S18" s="7" t="s">
        <v>249</v>
      </c>
      <c r="T18" s="7" t="s">
        <v>250</v>
      </c>
      <c r="U18" s="7" t="s">
        <v>251</v>
      </c>
      <c r="V18" s="7" t="s">
        <v>252</v>
      </c>
      <c r="W18" s="7" t="s">
        <v>253</v>
      </c>
      <c r="X18" t="str">
        <f t="shared" si="0"/>
        <v xml:space="preserve">Metabolomics in Ecotoxicology and Environmental Science </v>
      </c>
      <c r="Y18" s="3" t="str">
        <f t="shared" si="1"/>
        <v>Metabolomics in Ecotoxicology and Environmental Science</v>
      </c>
      <c r="Z18" s="3"/>
    </row>
    <row r="19" spans="1:26" ht="203" x14ac:dyDescent="0.35">
      <c r="A19" s="97"/>
      <c r="B19" s="10" t="s">
        <v>33</v>
      </c>
      <c r="C19" s="7" t="s">
        <v>254</v>
      </c>
      <c r="D19" s="7" t="s">
        <v>255</v>
      </c>
      <c r="E19" s="8" t="s">
        <v>256</v>
      </c>
      <c r="F19" s="7" t="s">
        <v>257</v>
      </c>
      <c r="G19" s="7" t="s">
        <v>258</v>
      </c>
      <c r="H19" s="7" t="s">
        <v>259</v>
      </c>
      <c r="I19" s="7" t="s">
        <v>260</v>
      </c>
      <c r="J19" s="7" t="s">
        <v>219</v>
      </c>
      <c r="K19" s="7" t="s">
        <v>261</v>
      </c>
      <c r="L19" s="7" t="s">
        <v>262</v>
      </c>
      <c r="M19" s="7" t="s">
        <v>263</v>
      </c>
      <c r="N19" s="7" t="s">
        <v>264</v>
      </c>
      <c r="O19" s="7" t="s">
        <v>265</v>
      </c>
      <c r="P19" s="7" t="s">
        <v>266</v>
      </c>
      <c r="Q19" s="7" t="s">
        <v>267</v>
      </c>
      <c r="R19" s="7" t="s">
        <v>268</v>
      </c>
      <c r="S19" s="7" t="s">
        <v>269</v>
      </c>
      <c r="T19" s="7" t="s">
        <v>270</v>
      </c>
      <c r="U19" s="7" t="s">
        <v>271</v>
      </c>
      <c r="V19" s="7" t="s">
        <v>272</v>
      </c>
      <c r="W19" s="7" t="s">
        <v>273</v>
      </c>
      <c r="X19" s="2" t="str">
        <f t="shared" si="0"/>
        <v xml:space="preserve">Metabolomics in Ecotoxicology and Environmental Science </v>
      </c>
      <c r="Y19" s="2" t="str">
        <f t="shared" si="1"/>
        <v>Metabolomics in Ecotoxicology and Environmental Science</v>
      </c>
    </row>
    <row r="20" spans="1:26" ht="290" x14ac:dyDescent="0.35">
      <c r="A20" s="97"/>
      <c r="B20" s="10" t="s">
        <v>33</v>
      </c>
      <c r="C20" s="7" t="s">
        <v>274</v>
      </c>
      <c r="D20" s="7" t="s">
        <v>213</v>
      </c>
      <c r="E20" s="8" t="s">
        <v>275</v>
      </c>
      <c r="F20" s="7" t="s">
        <v>276</v>
      </c>
      <c r="G20" s="7" t="s">
        <v>277</v>
      </c>
      <c r="H20" s="7" t="s">
        <v>278</v>
      </c>
      <c r="I20" s="7" t="s">
        <v>279</v>
      </c>
      <c r="J20" s="7" t="s">
        <v>280</v>
      </c>
      <c r="K20" s="7" t="s">
        <v>281</v>
      </c>
      <c r="L20" s="7" t="s">
        <v>282</v>
      </c>
      <c r="M20" s="7" t="s">
        <v>283</v>
      </c>
      <c r="N20" s="7" t="s">
        <v>284</v>
      </c>
      <c r="O20" s="7" t="s">
        <v>285</v>
      </c>
      <c r="P20" s="7" t="s">
        <v>286</v>
      </c>
      <c r="Q20" s="7" t="s">
        <v>287</v>
      </c>
      <c r="R20" s="7" t="s">
        <v>288</v>
      </c>
      <c r="S20" s="7" t="s">
        <v>289</v>
      </c>
      <c r="T20" s="7" t="s">
        <v>290</v>
      </c>
      <c r="U20" s="7" t="s">
        <v>291</v>
      </c>
      <c r="V20" s="7" t="s">
        <v>231</v>
      </c>
      <c r="W20" s="7" t="s">
        <v>292</v>
      </c>
      <c r="X20" s="2" t="str">
        <f t="shared" si="0"/>
        <v xml:space="preserve">Metabolomics in Ecotoxicology and Environmental Science </v>
      </c>
      <c r="Y20" s="2" t="str">
        <f t="shared" si="1"/>
        <v>Metabolomics in Ecotoxicology and Environmental Science</v>
      </c>
    </row>
    <row r="21" spans="1:26" ht="232" x14ac:dyDescent="0.35">
      <c r="A21" s="97"/>
      <c r="B21" s="6" t="s">
        <v>73</v>
      </c>
      <c r="C21" s="7" t="s">
        <v>293</v>
      </c>
      <c r="D21" s="7" t="s">
        <v>89</v>
      </c>
      <c r="E21" s="8" t="s">
        <v>294</v>
      </c>
      <c r="F21" s="7" t="s">
        <v>295</v>
      </c>
      <c r="G21" s="7" t="s">
        <v>32</v>
      </c>
      <c r="H21" s="7" t="s">
        <v>32</v>
      </c>
      <c r="I21" s="7" t="s">
        <v>32</v>
      </c>
      <c r="J21" s="7" t="s">
        <v>32</v>
      </c>
      <c r="K21" s="7" t="s">
        <v>32</v>
      </c>
      <c r="L21" s="7" t="s">
        <v>32</v>
      </c>
      <c r="M21" s="7" t="s">
        <v>32</v>
      </c>
      <c r="N21" s="7" t="s">
        <v>32</v>
      </c>
      <c r="O21" s="7" t="s">
        <v>32</v>
      </c>
      <c r="P21" s="7" t="s">
        <v>32</v>
      </c>
      <c r="Q21" s="7" t="s">
        <v>32</v>
      </c>
      <c r="R21" s="7" t="s">
        <v>32</v>
      </c>
      <c r="S21" s="7" t="s">
        <v>32</v>
      </c>
      <c r="T21" s="7" t="s">
        <v>32</v>
      </c>
      <c r="U21" s="7" t="s">
        <v>32</v>
      </c>
      <c r="V21" s="7" t="s">
        <v>32</v>
      </c>
      <c r="W21" s="7" t="s">
        <v>32</v>
      </c>
      <c r="X21" s="2" t="str">
        <f t="shared" si="0"/>
        <v xml:space="preserve">Metabolomics in Ecotoxicology and Environmental Science </v>
      </c>
      <c r="Y21" s="2" t="str">
        <f t="shared" si="1"/>
        <v>Metabolomics in Ecotoxicology and Environmental Science</v>
      </c>
    </row>
    <row r="22" spans="1:26" ht="232" x14ac:dyDescent="0.35">
      <c r="A22" s="97"/>
      <c r="B22" s="6" t="s">
        <v>73</v>
      </c>
      <c r="C22" s="7" t="s">
        <v>296</v>
      </c>
      <c r="D22" s="7" t="s">
        <v>297</v>
      </c>
      <c r="E22" s="8" t="s">
        <v>298</v>
      </c>
      <c r="F22" s="7" t="s">
        <v>299</v>
      </c>
      <c r="G22" s="7" t="s">
        <v>32</v>
      </c>
      <c r="H22" s="7" t="s">
        <v>32</v>
      </c>
      <c r="I22" s="7" t="s">
        <v>32</v>
      </c>
      <c r="J22" s="7" t="s">
        <v>32</v>
      </c>
      <c r="K22" s="7" t="s">
        <v>32</v>
      </c>
      <c r="L22" s="7" t="s">
        <v>32</v>
      </c>
      <c r="M22" s="7" t="s">
        <v>32</v>
      </c>
      <c r="N22" s="7" t="s">
        <v>32</v>
      </c>
      <c r="O22" s="7" t="s">
        <v>32</v>
      </c>
      <c r="P22" s="7" t="s">
        <v>32</v>
      </c>
      <c r="Q22" s="7" t="s">
        <v>32</v>
      </c>
      <c r="R22" s="7" t="s">
        <v>32</v>
      </c>
      <c r="S22" s="7" t="s">
        <v>32</v>
      </c>
      <c r="T22" s="7" t="s">
        <v>32</v>
      </c>
      <c r="U22" s="7" t="s">
        <v>32</v>
      </c>
      <c r="V22" s="7" t="s">
        <v>32</v>
      </c>
      <c r="W22" s="7" t="s">
        <v>32</v>
      </c>
      <c r="X22" s="2" t="str">
        <f t="shared" si="0"/>
        <v xml:space="preserve">Metabolomics in Ecotoxicology and Environmental Science </v>
      </c>
      <c r="Y22" s="2" t="str">
        <f t="shared" si="1"/>
        <v>Metabolomics in Ecotoxicology and Environmental Science</v>
      </c>
    </row>
    <row r="23" spans="1:26" ht="232" x14ac:dyDescent="0.35">
      <c r="A23" s="97"/>
      <c r="B23" s="10" t="s">
        <v>33</v>
      </c>
      <c r="C23" s="7" t="s">
        <v>300</v>
      </c>
      <c r="D23" s="7" t="s">
        <v>301</v>
      </c>
      <c r="E23" s="8" t="s">
        <v>302</v>
      </c>
      <c r="F23" s="7" t="s">
        <v>303</v>
      </c>
      <c r="G23" s="7" t="s">
        <v>304</v>
      </c>
      <c r="H23" s="7" t="s">
        <v>305</v>
      </c>
      <c r="I23" s="7" t="s">
        <v>306</v>
      </c>
      <c r="J23" s="7" t="s">
        <v>307</v>
      </c>
      <c r="K23" s="7" t="s">
        <v>308</v>
      </c>
      <c r="L23" s="7" t="s">
        <v>309</v>
      </c>
      <c r="M23" s="7" t="s">
        <v>310</v>
      </c>
      <c r="N23" s="7" t="s">
        <v>311</v>
      </c>
      <c r="O23" s="7" t="s">
        <v>312</v>
      </c>
      <c r="P23" s="7" t="s">
        <v>313</v>
      </c>
      <c r="Q23" s="7" t="s">
        <v>314</v>
      </c>
      <c r="R23" s="7" t="s">
        <v>315</v>
      </c>
      <c r="S23" s="7" t="s">
        <v>316</v>
      </c>
      <c r="T23" s="7" t="s">
        <v>317</v>
      </c>
      <c r="U23" s="7" t="s">
        <v>318</v>
      </c>
      <c r="V23" s="7" t="s">
        <v>319</v>
      </c>
      <c r="W23" s="7" t="s">
        <v>320</v>
      </c>
      <c r="X23" s="2" t="str">
        <f t="shared" si="0"/>
        <v xml:space="preserve">Metabolomics in Ecotoxicology and Environmental Science </v>
      </c>
      <c r="Y23" s="2" t="str">
        <f t="shared" si="1"/>
        <v>Metabolomics in Ecotoxicology and Environmental Science</v>
      </c>
    </row>
    <row r="24" spans="1:26" ht="246.5" x14ac:dyDescent="0.35">
      <c r="A24" s="97"/>
      <c r="B24" s="6" t="s">
        <v>73</v>
      </c>
      <c r="C24" s="7" t="s">
        <v>321</v>
      </c>
      <c r="D24" s="7" t="s">
        <v>322</v>
      </c>
      <c r="E24" s="8" t="s">
        <v>323</v>
      </c>
      <c r="F24" s="7" t="s">
        <v>324</v>
      </c>
      <c r="G24" s="7" t="s">
        <v>32</v>
      </c>
      <c r="H24" s="7" t="s">
        <v>32</v>
      </c>
      <c r="I24" s="7" t="s">
        <v>32</v>
      </c>
      <c r="J24" s="7" t="s">
        <v>32</v>
      </c>
      <c r="K24" s="7" t="s">
        <v>32</v>
      </c>
      <c r="L24" s="7" t="s">
        <v>32</v>
      </c>
      <c r="M24" s="7" t="s">
        <v>32</v>
      </c>
      <c r="N24" s="7" t="s">
        <v>32</v>
      </c>
      <c r="O24" s="7" t="s">
        <v>32</v>
      </c>
      <c r="P24" s="7" t="s">
        <v>32</v>
      </c>
      <c r="Q24" s="7" t="s">
        <v>32</v>
      </c>
      <c r="R24" s="7" t="s">
        <v>32</v>
      </c>
      <c r="S24" s="7" t="s">
        <v>32</v>
      </c>
      <c r="T24" s="7" t="s">
        <v>32</v>
      </c>
      <c r="U24" s="7" t="s">
        <v>32</v>
      </c>
      <c r="V24" s="7" t="s">
        <v>32</v>
      </c>
      <c r="W24" s="7" t="s">
        <v>32</v>
      </c>
      <c r="X24" s="2" t="str">
        <f t="shared" si="0"/>
        <v xml:space="preserve">Metabolomics in Ecotoxicology and Environmental Science </v>
      </c>
      <c r="Y24" s="2" t="str">
        <f t="shared" si="1"/>
        <v>Metabolomics in Ecotoxicology and Environmental Science</v>
      </c>
    </row>
    <row r="25" spans="1:26" ht="203" x14ac:dyDescent="0.35">
      <c r="A25" s="97"/>
      <c r="B25" s="6" t="s">
        <v>73</v>
      </c>
      <c r="C25" s="7" t="s">
        <v>325</v>
      </c>
      <c r="D25" s="7" t="s">
        <v>326</v>
      </c>
      <c r="E25" s="8" t="s">
        <v>327</v>
      </c>
      <c r="F25" s="7" t="s">
        <v>328</v>
      </c>
      <c r="G25" s="7" t="s">
        <v>32</v>
      </c>
      <c r="H25" s="7" t="s">
        <v>32</v>
      </c>
      <c r="I25" s="7" t="s">
        <v>32</v>
      </c>
      <c r="J25" s="7" t="s">
        <v>32</v>
      </c>
      <c r="K25" s="7" t="s">
        <v>32</v>
      </c>
      <c r="L25" s="7" t="s">
        <v>32</v>
      </c>
      <c r="M25" s="7" t="s">
        <v>32</v>
      </c>
      <c r="N25" s="7" t="s">
        <v>32</v>
      </c>
      <c r="O25" s="7" t="s">
        <v>32</v>
      </c>
      <c r="P25" s="7" t="s">
        <v>32</v>
      </c>
      <c r="Q25" s="7" t="s">
        <v>32</v>
      </c>
      <c r="R25" s="7" t="s">
        <v>32</v>
      </c>
      <c r="S25" s="7" t="s">
        <v>32</v>
      </c>
      <c r="T25" s="7" t="s">
        <v>32</v>
      </c>
      <c r="U25" s="7" t="s">
        <v>32</v>
      </c>
      <c r="V25" s="7" t="s">
        <v>32</v>
      </c>
      <c r="W25" s="7" t="s">
        <v>32</v>
      </c>
      <c r="X25" s="2" t="str">
        <f t="shared" si="0"/>
        <v xml:space="preserve">Metabolomics in Ecotoxicology and Environmental Science </v>
      </c>
      <c r="Y25" s="2" t="str">
        <f t="shared" si="1"/>
        <v>Metabolomics in Ecotoxicology and Environmental Science</v>
      </c>
    </row>
    <row r="26" spans="1:26" ht="290" x14ac:dyDescent="0.35">
      <c r="A26" s="97"/>
      <c r="B26" s="6" t="s">
        <v>33</v>
      </c>
      <c r="C26" s="9" t="s">
        <v>329</v>
      </c>
      <c r="D26" s="7" t="s">
        <v>330</v>
      </c>
      <c r="E26" s="8" t="s">
        <v>331</v>
      </c>
      <c r="F26" s="13" t="s">
        <v>332</v>
      </c>
      <c r="G26" s="9" t="s">
        <v>333</v>
      </c>
      <c r="H26" s="7" t="s">
        <v>334</v>
      </c>
      <c r="I26" s="7" t="s">
        <v>335</v>
      </c>
      <c r="J26" s="7">
        <v>1</v>
      </c>
      <c r="K26" s="7" t="s">
        <v>336</v>
      </c>
      <c r="L26" s="7" t="s">
        <v>203</v>
      </c>
      <c r="M26" s="7" t="s">
        <v>204</v>
      </c>
      <c r="N26" s="7" t="s">
        <v>337</v>
      </c>
      <c r="O26" s="7" t="s">
        <v>53</v>
      </c>
      <c r="P26" s="7" t="s">
        <v>338</v>
      </c>
      <c r="Q26" s="7" t="s">
        <v>339</v>
      </c>
      <c r="R26" s="7" t="s">
        <v>340</v>
      </c>
      <c r="S26" s="7" t="s">
        <v>338</v>
      </c>
      <c r="T26" s="7" t="s">
        <v>341</v>
      </c>
      <c r="U26" s="7" t="s">
        <v>52</v>
      </c>
      <c r="V26" s="7" t="s">
        <v>123</v>
      </c>
      <c r="W26" s="7"/>
      <c r="X26" s="2" t="str">
        <f t="shared" si="0"/>
        <v xml:space="preserve">Metabolomics in Ecotoxicology and Environmental Science </v>
      </c>
      <c r="Y26" s="2" t="str">
        <f t="shared" si="1"/>
        <v>Metabolomics in Ecotoxicology and Environmental Science</v>
      </c>
    </row>
    <row r="27" spans="1:26" ht="126.65" customHeight="1" x14ac:dyDescent="0.35">
      <c r="A27" s="97"/>
      <c r="B27" s="6" t="s">
        <v>33</v>
      </c>
      <c r="C27" s="7" t="s">
        <v>342</v>
      </c>
      <c r="D27" s="7" t="s">
        <v>330</v>
      </c>
      <c r="E27" s="8" t="s">
        <v>343</v>
      </c>
      <c r="F27" s="13" t="s">
        <v>344</v>
      </c>
      <c r="G27" s="9" t="s">
        <v>345</v>
      </c>
      <c r="H27" s="7" t="s">
        <v>346</v>
      </c>
      <c r="I27" s="7" t="s">
        <v>347</v>
      </c>
      <c r="J27" s="7">
        <v>3</v>
      </c>
      <c r="K27" s="7" t="s">
        <v>348</v>
      </c>
      <c r="L27" s="7" t="s">
        <v>349</v>
      </c>
      <c r="M27" s="7" t="s">
        <v>350</v>
      </c>
      <c r="N27" s="7" t="s">
        <v>351</v>
      </c>
      <c r="O27" s="7" t="s">
        <v>352</v>
      </c>
      <c r="P27" s="7" t="s">
        <v>353</v>
      </c>
      <c r="Q27" s="7" t="s">
        <v>354</v>
      </c>
      <c r="R27" s="7" t="s">
        <v>355</v>
      </c>
      <c r="S27" s="7" t="s">
        <v>356</v>
      </c>
      <c r="T27" s="7" t="s">
        <v>357</v>
      </c>
      <c r="U27" s="7" t="s">
        <v>358</v>
      </c>
      <c r="V27" s="7" t="s">
        <v>359</v>
      </c>
      <c r="W27" s="7" t="s">
        <v>360</v>
      </c>
      <c r="X27" s="2" t="str">
        <f t="shared" si="0"/>
        <v xml:space="preserve">Metabolomics in Ecotoxicology and Environmental Science </v>
      </c>
      <c r="Y27" s="2" t="str">
        <f t="shared" si="1"/>
        <v>Metabolomics in Ecotoxicology and Environmental Science</v>
      </c>
    </row>
    <row r="28" spans="1:26" ht="101.15" customHeight="1" x14ac:dyDescent="0.35">
      <c r="A28" s="97"/>
      <c r="B28" s="10" t="s">
        <v>33</v>
      </c>
      <c r="C28" s="9" t="s">
        <v>361</v>
      </c>
      <c r="D28" s="13" t="s">
        <v>362</v>
      </c>
      <c r="E28" s="8" t="s">
        <v>363</v>
      </c>
      <c r="F28" s="7" t="s">
        <v>364</v>
      </c>
      <c r="G28" s="7" t="s">
        <v>365</v>
      </c>
      <c r="H28" s="7" t="s">
        <v>366</v>
      </c>
      <c r="I28" s="7" t="s">
        <v>367</v>
      </c>
      <c r="J28" s="7" t="s">
        <v>368</v>
      </c>
      <c r="K28" s="7" t="s">
        <v>369</v>
      </c>
      <c r="L28" s="7" t="s">
        <v>370</v>
      </c>
      <c r="M28" s="7" t="s">
        <v>371</v>
      </c>
      <c r="N28" s="7" t="s">
        <v>372</v>
      </c>
      <c r="O28" s="7" t="s">
        <v>373</v>
      </c>
      <c r="P28" s="7" t="s">
        <v>374</v>
      </c>
      <c r="Q28" s="7" t="s">
        <v>375</v>
      </c>
      <c r="R28" s="7" t="s">
        <v>376</v>
      </c>
      <c r="S28" s="7" t="s">
        <v>377</v>
      </c>
      <c r="T28" s="7" t="s">
        <v>378</v>
      </c>
      <c r="U28" s="7" t="s">
        <v>379</v>
      </c>
      <c r="V28" s="7" t="s">
        <v>380</v>
      </c>
      <c r="W28" s="7" t="s">
        <v>381</v>
      </c>
      <c r="X28" s="2" t="str">
        <f t="shared" si="0"/>
        <v xml:space="preserve">Metabolomics in Ecotoxicology and Environmental Science </v>
      </c>
      <c r="Y28" s="2" t="str">
        <f t="shared" si="1"/>
        <v>Metabolomics in Ecotoxicology and Environmental Science</v>
      </c>
    </row>
    <row r="29" spans="1:26" ht="304.5" x14ac:dyDescent="0.35">
      <c r="A29" s="97"/>
      <c r="B29" s="10" t="s">
        <v>33</v>
      </c>
      <c r="C29" s="9" t="s">
        <v>382</v>
      </c>
      <c r="D29" s="7" t="s">
        <v>383</v>
      </c>
      <c r="E29" s="8" t="s">
        <v>384</v>
      </c>
      <c r="F29" s="7" t="s">
        <v>385</v>
      </c>
      <c r="G29" s="7" t="s">
        <v>386</v>
      </c>
      <c r="H29" s="7" t="s">
        <v>387</v>
      </c>
      <c r="I29" s="7" t="s">
        <v>388</v>
      </c>
      <c r="J29" s="7" t="s">
        <v>389</v>
      </c>
      <c r="K29" s="7" t="s">
        <v>390</v>
      </c>
      <c r="L29" s="7" t="s">
        <v>391</v>
      </c>
      <c r="M29" s="7" t="s">
        <v>392</v>
      </c>
      <c r="N29" s="7" t="s">
        <v>393</v>
      </c>
      <c r="O29" s="7" t="s">
        <v>394</v>
      </c>
      <c r="P29" s="7" t="s">
        <v>395</v>
      </c>
      <c r="Q29" s="7" t="s">
        <v>396</v>
      </c>
      <c r="R29" s="7" t="s">
        <v>397</v>
      </c>
      <c r="S29" s="7" t="s">
        <v>398</v>
      </c>
      <c r="T29" s="7" t="s">
        <v>399</v>
      </c>
      <c r="U29" s="7" t="s">
        <v>400</v>
      </c>
      <c r="V29" s="7" t="s">
        <v>401</v>
      </c>
      <c r="W29" s="7" t="s">
        <v>402</v>
      </c>
      <c r="X29" s="2" t="str">
        <f t="shared" si="0"/>
        <v xml:space="preserve">Metabolomics in Ecotoxicology and Environmental Science </v>
      </c>
      <c r="Y29" s="2" t="str">
        <f t="shared" si="1"/>
        <v>Metabolomics in Ecotoxicology and Environmental Science</v>
      </c>
    </row>
    <row r="30" spans="1:26" ht="203" x14ac:dyDescent="0.35">
      <c r="A30" s="97"/>
      <c r="B30" s="10" t="s">
        <v>33</v>
      </c>
      <c r="C30" s="9" t="s">
        <v>403</v>
      </c>
      <c r="D30" s="7" t="s">
        <v>404</v>
      </c>
      <c r="E30" s="8" t="s">
        <v>405</v>
      </c>
      <c r="F30" s="7" t="s">
        <v>406</v>
      </c>
      <c r="G30" s="7" t="s">
        <v>407</v>
      </c>
      <c r="H30" s="7" t="s">
        <v>408</v>
      </c>
      <c r="I30" s="7" t="s">
        <v>409</v>
      </c>
      <c r="J30" s="7" t="s">
        <v>410</v>
      </c>
      <c r="K30" s="7" t="s">
        <v>411</v>
      </c>
      <c r="L30" s="7" t="s">
        <v>412</v>
      </c>
      <c r="M30" s="7" t="s">
        <v>413</v>
      </c>
      <c r="N30" s="7" t="s">
        <v>414</v>
      </c>
      <c r="O30" s="7" t="s">
        <v>415</v>
      </c>
      <c r="P30" s="7" t="s">
        <v>416</v>
      </c>
      <c r="Q30" s="7" t="s">
        <v>417</v>
      </c>
      <c r="R30" s="7" t="s">
        <v>418</v>
      </c>
      <c r="S30" s="7" t="s">
        <v>419</v>
      </c>
      <c r="T30" s="7" t="s">
        <v>420</v>
      </c>
      <c r="U30" s="7" t="s">
        <v>318</v>
      </c>
      <c r="V30" s="7" t="s">
        <v>421</v>
      </c>
      <c r="W30" s="7" t="s">
        <v>422</v>
      </c>
      <c r="X30" s="2" t="str">
        <f t="shared" si="0"/>
        <v xml:space="preserve">Metabolomics in Ecotoxicology and Environmental Science </v>
      </c>
      <c r="Y30" s="2" t="str">
        <f t="shared" si="1"/>
        <v>Metabolomics in Ecotoxicology and Environmental Science</v>
      </c>
    </row>
    <row r="31" spans="1:26" ht="148.5" customHeight="1" x14ac:dyDescent="0.35">
      <c r="A31" s="97"/>
      <c r="B31" s="10" t="s">
        <v>33</v>
      </c>
      <c r="C31" s="7" t="s">
        <v>423</v>
      </c>
      <c r="D31" s="7" t="s">
        <v>424</v>
      </c>
      <c r="E31" s="8" t="s">
        <v>425</v>
      </c>
      <c r="F31" s="13" t="s">
        <v>426</v>
      </c>
      <c r="G31" s="7" t="s">
        <v>427</v>
      </c>
      <c r="H31" s="7" t="s">
        <v>428</v>
      </c>
      <c r="I31" s="7" t="s">
        <v>429</v>
      </c>
      <c r="J31" s="7">
        <v>3</v>
      </c>
      <c r="K31" s="7" t="s">
        <v>119</v>
      </c>
      <c r="L31" s="7" t="s">
        <v>119</v>
      </c>
      <c r="M31" s="7" t="s">
        <v>204</v>
      </c>
      <c r="N31" s="7" t="s">
        <v>430</v>
      </c>
      <c r="O31" s="7" t="s">
        <v>431</v>
      </c>
      <c r="P31" s="7" t="s">
        <v>432</v>
      </c>
      <c r="Q31" s="7" t="s">
        <v>433</v>
      </c>
      <c r="R31" s="7" t="s">
        <v>434</v>
      </c>
      <c r="S31" s="7" t="s">
        <v>434</v>
      </c>
      <c r="T31" s="7" t="s">
        <v>435</v>
      </c>
      <c r="U31" s="7" t="s">
        <v>52</v>
      </c>
      <c r="V31" s="7" t="s">
        <v>434</v>
      </c>
      <c r="W31" s="7"/>
      <c r="X31" s="2" t="str">
        <f t="shared" si="0"/>
        <v xml:space="preserve">Metabolomics in Ecotoxicology and Environmental Science </v>
      </c>
      <c r="Y31" s="2" t="str">
        <f t="shared" si="1"/>
        <v>Metabolomics in Ecotoxicology and Environmental Science</v>
      </c>
    </row>
    <row r="32" spans="1:26" ht="148.5" customHeight="1" x14ac:dyDescent="0.35">
      <c r="A32" s="97"/>
      <c r="B32" s="10" t="s">
        <v>33</v>
      </c>
      <c r="C32" s="7" t="s">
        <v>436</v>
      </c>
      <c r="D32" s="7" t="s">
        <v>437</v>
      </c>
      <c r="E32" s="8" t="s">
        <v>438</v>
      </c>
      <c r="F32" s="7" t="s">
        <v>439</v>
      </c>
      <c r="G32" s="7" t="s">
        <v>440</v>
      </c>
      <c r="H32" s="7" t="s">
        <v>441</v>
      </c>
      <c r="I32" s="7" t="s">
        <v>442</v>
      </c>
      <c r="J32" s="7" t="s">
        <v>443</v>
      </c>
      <c r="K32" s="7" t="s">
        <v>444</v>
      </c>
      <c r="L32" s="7" t="s">
        <v>445</v>
      </c>
      <c r="M32" s="7" t="s">
        <v>446</v>
      </c>
      <c r="N32" s="7" t="s">
        <v>447</v>
      </c>
      <c r="O32" s="7" t="s">
        <v>448</v>
      </c>
      <c r="P32" s="7" t="s">
        <v>449</v>
      </c>
      <c r="Q32" s="7" t="s">
        <v>450</v>
      </c>
      <c r="R32" s="7" t="s">
        <v>451</v>
      </c>
      <c r="S32" s="7" t="s">
        <v>452</v>
      </c>
      <c r="T32" s="7" t="s">
        <v>453</v>
      </c>
      <c r="U32" s="7" t="s">
        <v>454</v>
      </c>
      <c r="V32" s="7" t="s">
        <v>455</v>
      </c>
      <c r="W32" s="7" t="s">
        <v>456</v>
      </c>
      <c r="X32" s="2" t="str">
        <f t="shared" si="0"/>
        <v xml:space="preserve">Metabolomics in Ecotoxicology and Environmental Science </v>
      </c>
      <c r="Y32" s="2" t="str">
        <f t="shared" si="1"/>
        <v>Metabolomics in Ecotoxicology and Environmental Science</v>
      </c>
    </row>
    <row r="33" spans="1:25" ht="168" customHeight="1" x14ac:dyDescent="0.35">
      <c r="A33" s="97"/>
      <c r="B33" s="6" t="s">
        <v>457</v>
      </c>
      <c r="C33" s="7" t="s">
        <v>458</v>
      </c>
      <c r="D33" s="7" t="s">
        <v>459</v>
      </c>
      <c r="E33" s="8" t="s">
        <v>460</v>
      </c>
      <c r="F33" s="13" t="s">
        <v>461</v>
      </c>
      <c r="G33" s="7" t="s">
        <v>462</v>
      </c>
      <c r="H33" s="7" t="s">
        <v>463</v>
      </c>
      <c r="I33" s="7" t="s">
        <v>464</v>
      </c>
      <c r="J33" s="7">
        <v>11</v>
      </c>
      <c r="K33" s="7" t="s">
        <v>465</v>
      </c>
      <c r="L33" s="7" t="s">
        <v>43</v>
      </c>
      <c r="M33" s="7" t="s">
        <v>466</v>
      </c>
      <c r="N33" s="7" t="s">
        <v>467</v>
      </c>
      <c r="O33" s="7" t="s">
        <v>468</v>
      </c>
      <c r="P33" s="7" t="s">
        <v>469</v>
      </c>
      <c r="Q33" s="7" t="s">
        <v>470</v>
      </c>
      <c r="R33" s="7" t="s">
        <v>471</v>
      </c>
      <c r="S33" s="7" t="s">
        <v>472</v>
      </c>
      <c r="T33" s="7" t="s">
        <v>473</v>
      </c>
      <c r="U33" s="7" t="s">
        <v>52</v>
      </c>
      <c r="V33" s="7" t="s">
        <v>123</v>
      </c>
      <c r="W33" s="7"/>
      <c r="X33" s="2" t="str">
        <f t="shared" si="0"/>
        <v xml:space="preserve">Metabolomics in Ecotoxicology and Environmental Science </v>
      </c>
      <c r="Y33" s="2" t="str">
        <f t="shared" si="1"/>
        <v>Metabolomics in Ecotoxicology and Environmental Science</v>
      </c>
    </row>
    <row r="34" spans="1:25" ht="123" customHeight="1" x14ac:dyDescent="0.35">
      <c r="A34" s="97"/>
      <c r="B34" s="6" t="s">
        <v>474</v>
      </c>
      <c r="C34" s="7" t="s">
        <v>475</v>
      </c>
      <c r="D34" s="7" t="s">
        <v>476</v>
      </c>
      <c r="E34" s="8" t="s">
        <v>477</v>
      </c>
      <c r="F34" s="13" t="s">
        <v>478</v>
      </c>
      <c r="G34" s="9" t="s">
        <v>479</v>
      </c>
      <c r="H34" s="7" t="s">
        <v>480</v>
      </c>
      <c r="I34" s="7" t="s">
        <v>481</v>
      </c>
      <c r="J34" s="7" t="s">
        <v>482</v>
      </c>
      <c r="K34" s="9" t="s">
        <v>483</v>
      </c>
      <c r="L34" s="7" t="s">
        <v>43</v>
      </c>
      <c r="M34" s="7" t="s">
        <v>484</v>
      </c>
      <c r="N34" s="7" t="s">
        <v>427</v>
      </c>
      <c r="O34" s="7" t="s">
        <v>485</v>
      </c>
      <c r="P34" s="7" t="s">
        <v>486</v>
      </c>
      <c r="Q34" s="7" t="s">
        <v>487</v>
      </c>
      <c r="R34" s="7" t="s">
        <v>488</v>
      </c>
      <c r="S34" s="7" t="s">
        <v>489</v>
      </c>
      <c r="T34" s="7" t="s">
        <v>490</v>
      </c>
      <c r="U34" s="7" t="s">
        <v>491</v>
      </c>
      <c r="V34" s="7" t="s">
        <v>123</v>
      </c>
      <c r="W34" s="7"/>
      <c r="X34" s="2" t="str">
        <f t="shared" si="0"/>
        <v xml:space="preserve">Metabolomics in Ecotoxicology and Environmental Science </v>
      </c>
      <c r="Y34" s="2" t="str">
        <f t="shared" si="1"/>
        <v>Metabolomics in Ecotoxicology and Environmental Science</v>
      </c>
    </row>
    <row r="35" spans="1:25" ht="147" customHeight="1" x14ac:dyDescent="0.35">
      <c r="A35" s="97"/>
      <c r="B35" s="6" t="s">
        <v>33</v>
      </c>
      <c r="C35" s="7" t="s">
        <v>492</v>
      </c>
      <c r="D35" s="7" t="s">
        <v>493</v>
      </c>
      <c r="E35" s="8" t="s">
        <v>494</v>
      </c>
      <c r="F35" s="13" t="s">
        <v>495</v>
      </c>
      <c r="G35" s="7" t="s">
        <v>427</v>
      </c>
      <c r="H35" s="7" t="s">
        <v>119</v>
      </c>
      <c r="I35" s="7" t="s">
        <v>496</v>
      </c>
      <c r="J35" s="7" t="s">
        <v>482</v>
      </c>
      <c r="K35" s="7" t="s">
        <v>482</v>
      </c>
      <c r="L35" s="7" t="s">
        <v>497</v>
      </c>
      <c r="M35" s="7" t="s">
        <v>498</v>
      </c>
      <c r="N35" s="7" t="s">
        <v>427</v>
      </c>
      <c r="O35" s="7" t="s">
        <v>119</v>
      </c>
      <c r="P35" s="7" t="s">
        <v>119</v>
      </c>
      <c r="Q35" s="7" t="s">
        <v>499</v>
      </c>
      <c r="R35" s="7" t="s">
        <v>500</v>
      </c>
      <c r="S35" s="7" t="s">
        <v>489</v>
      </c>
      <c r="T35" s="7"/>
      <c r="U35" s="7" t="s">
        <v>501</v>
      </c>
      <c r="V35" s="7" t="s">
        <v>434</v>
      </c>
      <c r="W35" s="7"/>
      <c r="X35" s="2" t="str">
        <f t="shared" si="0"/>
        <v xml:space="preserve">Metabolomics in Ecotoxicology and Environmental Science </v>
      </c>
      <c r="Y35" s="2" t="str">
        <f t="shared" si="1"/>
        <v>Metabolomics in Ecotoxicology and Environmental Science</v>
      </c>
    </row>
    <row r="36" spans="1:25" ht="147" customHeight="1" x14ac:dyDescent="0.35">
      <c r="A36" s="97"/>
      <c r="B36" s="6" t="s">
        <v>33</v>
      </c>
      <c r="C36" s="7" t="s">
        <v>502</v>
      </c>
      <c r="D36" s="7" t="s">
        <v>503</v>
      </c>
      <c r="E36" s="8" t="s">
        <v>504</v>
      </c>
      <c r="F36" s="13" t="s">
        <v>505</v>
      </c>
      <c r="G36" s="7" t="s">
        <v>506</v>
      </c>
      <c r="H36" s="7" t="s">
        <v>507</v>
      </c>
      <c r="I36" s="7" t="s">
        <v>508</v>
      </c>
      <c r="J36" s="7"/>
      <c r="K36" s="7" t="s">
        <v>509</v>
      </c>
      <c r="L36" s="7" t="s">
        <v>510</v>
      </c>
      <c r="M36" s="7" t="s">
        <v>511</v>
      </c>
      <c r="N36" s="7"/>
      <c r="O36" s="7"/>
      <c r="P36" s="7" t="s">
        <v>512</v>
      </c>
      <c r="Q36" s="7"/>
      <c r="R36" s="7" t="s">
        <v>513</v>
      </c>
      <c r="S36" s="7" t="s">
        <v>514</v>
      </c>
      <c r="T36" s="7" t="s">
        <v>515</v>
      </c>
      <c r="U36" s="7" t="s">
        <v>516</v>
      </c>
      <c r="V36" s="7"/>
      <c r="W36" s="7"/>
      <c r="X36" s="2" t="str">
        <f t="shared" ref="X36:X67" si="2">IF($A36="", X35, $A36)</f>
        <v xml:space="preserve">Metabolomics in Ecotoxicology and Environmental Science </v>
      </c>
      <c r="Y36" s="2" t="str">
        <f t="shared" si="1"/>
        <v>Metabolomics in Ecotoxicology and Environmental Science</v>
      </c>
    </row>
    <row r="37" spans="1:25" ht="147" customHeight="1" x14ac:dyDescent="0.35">
      <c r="A37" s="97"/>
      <c r="B37" s="6" t="s">
        <v>517</v>
      </c>
      <c r="C37" s="7" t="s">
        <v>518</v>
      </c>
      <c r="D37" s="7" t="s">
        <v>519</v>
      </c>
      <c r="E37" s="8"/>
      <c r="F37" s="13" t="s">
        <v>520</v>
      </c>
      <c r="G37" s="7"/>
      <c r="H37" s="7"/>
      <c r="I37" s="7"/>
      <c r="J37" s="7"/>
      <c r="K37" s="7"/>
      <c r="L37" s="7" t="s">
        <v>521</v>
      </c>
      <c r="M37" s="7"/>
      <c r="N37" s="7"/>
      <c r="O37" s="7"/>
      <c r="P37" s="7"/>
      <c r="Q37" s="7" t="s">
        <v>522</v>
      </c>
      <c r="R37" s="7"/>
      <c r="S37" s="7"/>
      <c r="T37" s="7"/>
      <c r="U37" s="7" t="s">
        <v>523</v>
      </c>
      <c r="V37" s="7"/>
      <c r="W37" s="7"/>
      <c r="X37" s="2" t="str">
        <f t="shared" si="2"/>
        <v xml:space="preserve">Metabolomics in Ecotoxicology and Environmental Science </v>
      </c>
      <c r="Y37" s="2" t="str">
        <f t="shared" si="1"/>
        <v>Metabolomics in Ecotoxicology and Environmental Science</v>
      </c>
    </row>
    <row r="38" spans="1:25" ht="75" customHeight="1" x14ac:dyDescent="0.35">
      <c r="A38" s="98" t="s">
        <v>524</v>
      </c>
      <c r="B38" s="14" t="s">
        <v>33</v>
      </c>
      <c r="C38" s="15" t="s">
        <v>525</v>
      </c>
      <c r="D38" s="15" t="s">
        <v>526</v>
      </c>
      <c r="E38" s="16" t="s">
        <v>527</v>
      </c>
      <c r="F38" s="17" t="s">
        <v>528</v>
      </c>
      <c r="G38" s="17" t="s">
        <v>529</v>
      </c>
      <c r="H38" s="17" t="s">
        <v>530</v>
      </c>
      <c r="I38" s="17" t="s">
        <v>531</v>
      </c>
      <c r="J38" s="17">
        <v>2</v>
      </c>
      <c r="K38" s="17" t="s">
        <v>532</v>
      </c>
      <c r="L38" s="17" t="s">
        <v>533</v>
      </c>
      <c r="M38" s="17" t="s">
        <v>534</v>
      </c>
      <c r="N38" s="17" t="s">
        <v>535</v>
      </c>
      <c r="O38" s="17" t="s">
        <v>202</v>
      </c>
      <c r="P38" s="17" t="s">
        <v>536</v>
      </c>
      <c r="Q38" s="17" t="s">
        <v>537</v>
      </c>
      <c r="R38" s="17" t="s">
        <v>538</v>
      </c>
      <c r="S38" s="17" t="s">
        <v>539</v>
      </c>
      <c r="T38" s="17" t="s">
        <v>540</v>
      </c>
      <c r="U38" s="17" t="s">
        <v>52</v>
      </c>
      <c r="V38" s="17" t="s">
        <v>202</v>
      </c>
      <c r="W38" s="17"/>
      <c r="X38" s="2" t="str">
        <f t="shared" si="2"/>
        <v>Wild Caught samples</v>
      </c>
      <c r="Y38" s="2" t="str">
        <f t="shared" si="1"/>
        <v>Wild Caught samples</v>
      </c>
    </row>
    <row r="39" spans="1:25" ht="116" x14ac:dyDescent="0.35">
      <c r="A39" s="98"/>
      <c r="B39" s="14" t="s">
        <v>33</v>
      </c>
      <c r="C39" s="18" t="s">
        <v>541</v>
      </c>
      <c r="D39" s="18" t="s">
        <v>542</v>
      </c>
      <c r="E39" s="16" t="s">
        <v>543</v>
      </c>
      <c r="F39" s="17" t="s">
        <v>544</v>
      </c>
      <c r="G39" s="17" t="s">
        <v>545</v>
      </c>
      <c r="H39" s="17" t="s">
        <v>546</v>
      </c>
      <c r="I39" s="17" t="s">
        <v>547</v>
      </c>
      <c r="J39" s="17">
        <v>3</v>
      </c>
      <c r="K39" s="17" t="s">
        <v>548</v>
      </c>
      <c r="L39" s="17" t="s">
        <v>533</v>
      </c>
      <c r="M39" s="17" t="s">
        <v>549</v>
      </c>
      <c r="N39" s="17" t="s">
        <v>550</v>
      </c>
      <c r="O39" s="17" t="s">
        <v>202</v>
      </c>
      <c r="P39" s="17" t="s">
        <v>551</v>
      </c>
      <c r="Q39" s="17" t="s">
        <v>552</v>
      </c>
      <c r="R39" s="17" t="s">
        <v>553</v>
      </c>
      <c r="S39" s="17" t="s">
        <v>554</v>
      </c>
      <c r="T39" s="19" t="s">
        <v>555</v>
      </c>
      <c r="U39" s="17" t="s">
        <v>556</v>
      </c>
      <c r="V39" s="17" t="s">
        <v>202</v>
      </c>
      <c r="W39" s="17"/>
      <c r="X39" s="2" t="str">
        <f t="shared" si="2"/>
        <v>Wild Caught samples</v>
      </c>
      <c r="Y39" s="2" t="str">
        <f t="shared" si="1"/>
        <v>Wild Caught samples</v>
      </c>
    </row>
    <row r="40" spans="1:25" ht="127" customHeight="1" x14ac:dyDescent="0.35">
      <c r="A40" s="98"/>
      <c r="B40" s="14" t="s">
        <v>33</v>
      </c>
      <c r="C40" s="17" t="s">
        <v>557</v>
      </c>
      <c r="D40" s="17" t="s">
        <v>558</v>
      </c>
      <c r="E40" s="16" t="s">
        <v>559</v>
      </c>
      <c r="F40" s="20" t="s">
        <v>560</v>
      </c>
      <c r="G40" s="20" t="s">
        <v>561</v>
      </c>
      <c r="H40" s="17" t="s">
        <v>562</v>
      </c>
      <c r="I40" s="17" t="s">
        <v>563</v>
      </c>
      <c r="J40" s="17">
        <v>2</v>
      </c>
      <c r="K40" s="17" t="s">
        <v>564</v>
      </c>
      <c r="L40" s="17" t="s">
        <v>565</v>
      </c>
      <c r="M40" s="17" t="s">
        <v>566</v>
      </c>
      <c r="N40" s="17" t="s">
        <v>567</v>
      </c>
      <c r="O40" s="17" t="s">
        <v>202</v>
      </c>
      <c r="P40" s="17" t="s">
        <v>568</v>
      </c>
      <c r="Q40" s="17" t="s">
        <v>569</v>
      </c>
      <c r="R40" s="17" t="s">
        <v>570</v>
      </c>
      <c r="S40" s="17" t="s">
        <v>571</v>
      </c>
      <c r="T40" s="17" t="s">
        <v>572</v>
      </c>
      <c r="U40" s="17" t="s">
        <v>556</v>
      </c>
      <c r="V40" s="17" t="s">
        <v>202</v>
      </c>
      <c r="W40" s="17" t="s">
        <v>573</v>
      </c>
      <c r="X40" s="2" t="str">
        <f t="shared" si="2"/>
        <v>Wild Caught samples</v>
      </c>
      <c r="Y40" s="2" t="str">
        <f t="shared" si="1"/>
        <v>Wild Caught samples</v>
      </c>
    </row>
    <row r="41" spans="1:25" ht="89.25" customHeight="1" x14ac:dyDescent="0.35">
      <c r="A41" s="98"/>
      <c r="B41" s="14" t="s">
        <v>33</v>
      </c>
      <c r="C41" s="20" t="s">
        <v>574</v>
      </c>
      <c r="D41" s="17" t="s">
        <v>575</v>
      </c>
      <c r="E41" s="16" t="s">
        <v>576</v>
      </c>
      <c r="F41" s="17" t="s">
        <v>577</v>
      </c>
      <c r="G41" s="17" t="s">
        <v>578</v>
      </c>
      <c r="H41" s="17" t="s">
        <v>579</v>
      </c>
      <c r="I41" s="17" t="s">
        <v>580</v>
      </c>
      <c r="J41" s="17">
        <v>5</v>
      </c>
      <c r="K41" s="21" t="s">
        <v>581</v>
      </c>
      <c r="L41" s="17" t="s">
        <v>565</v>
      </c>
      <c r="M41" s="17" t="s">
        <v>582</v>
      </c>
      <c r="N41" s="17" t="s">
        <v>583</v>
      </c>
      <c r="O41" s="17" t="s">
        <v>202</v>
      </c>
      <c r="P41" s="17"/>
      <c r="Q41" s="17" t="s">
        <v>569</v>
      </c>
      <c r="R41" s="17" t="s">
        <v>584</v>
      </c>
      <c r="S41" s="17" t="s">
        <v>585</v>
      </c>
      <c r="T41" s="17" t="s">
        <v>586</v>
      </c>
      <c r="U41" s="17" t="s">
        <v>587</v>
      </c>
      <c r="V41" s="17" t="s">
        <v>202</v>
      </c>
      <c r="W41" s="17"/>
      <c r="X41" s="2" t="str">
        <f t="shared" si="2"/>
        <v>Wild Caught samples</v>
      </c>
      <c r="Y41" s="2" t="str">
        <f t="shared" si="1"/>
        <v>Wild Caught samples</v>
      </c>
    </row>
    <row r="42" spans="1:25" ht="127" customHeight="1" x14ac:dyDescent="0.35">
      <c r="A42" s="98"/>
      <c r="B42" s="22" t="s">
        <v>33</v>
      </c>
      <c r="C42" s="20" t="s">
        <v>588</v>
      </c>
      <c r="D42" s="17" t="s">
        <v>89</v>
      </c>
      <c r="E42" s="16" t="s">
        <v>589</v>
      </c>
      <c r="F42" s="17" t="s">
        <v>590</v>
      </c>
      <c r="G42" s="17" t="s">
        <v>591</v>
      </c>
      <c r="H42" s="17" t="s">
        <v>592</v>
      </c>
      <c r="I42" s="17" t="s">
        <v>593</v>
      </c>
      <c r="J42" s="17" t="s">
        <v>443</v>
      </c>
      <c r="K42" s="17" t="s">
        <v>594</v>
      </c>
      <c r="L42" s="17" t="s">
        <v>595</v>
      </c>
      <c r="M42" s="17" t="s">
        <v>596</v>
      </c>
      <c r="N42" s="17" t="s">
        <v>597</v>
      </c>
      <c r="O42" s="17" t="s">
        <v>598</v>
      </c>
      <c r="P42" s="17" t="s">
        <v>599</v>
      </c>
      <c r="Q42" s="17" t="s">
        <v>600</v>
      </c>
      <c r="R42" s="17" t="s">
        <v>601</v>
      </c>
      <c r="S42" s="17" t="s">
        <v>602</v>
      </c>
      <c r="T42" s="17" t="s">
        <v>603</v>
      </c>
      <c r="U42" s="17" t="s">
        <v>604</v>
      </c>
      <c r="V42" s="17" t="s">
        <v>605</v>
      </c>
      <c r="W42" s="17" t="s">
        <v>606</v>
      </c>
      <c r="X42" s="2" t="str">
        <f t="shared" si="2"/>
        <v>Wild Caught samples</v>
      </c>
      <c r="Y42" s="2" t="str">
        <f t="shared" si="1"/>
        <v>Wild Caught samples</v>
      </c>
    </row>
    <row r="43" spans="1:25" ht="127" customHeight="1" x14ac:dyDescent="0.35">
      <c r="A43" s="98"/>
      <c r="B43" s="22" t="s">
        <v>33</v>
      </c>
      <c r="C43" s="17" t="s">
        <v>607</v>
      </c>
      <c r="D43" s="17" t="s">
        <v>89</v>
      </c>
      <c r="E43" s="16" t="s">
        <v>608</v>
      </c>
      <c r="F43" s="17" t="s">
        <v>609</v>
      </c>
      <c r="G43" s="17" t="s">
        <v>610</v>
      </c>
      <c r="H43" s="17" t="s">
        <v>611</v>
      </c>
      <c r="I43" s="17" t="s">
        <v>612</v>
      </c>
      <c r="J43" s="17" t="s">
        <v>613</v>
      </c>
      <c r="K43" s="17" t="s">
        <v>614</v>
      </c>
      <c r="L43" s="17" t="s">
        <v>615</v>
      </c>
      <c r="M43" s="17" t="s">
        <v>616</v>
      </c>
      <c r="N43" s="17" t="s">
        <v>617</v>
      </c>
      <c r="O43" s="17" t="s">
        <v>618</v>
      </c>
      <c r="P43" s="17" t="s">
        <v>619</v>
      </c>
      <c r="Q43" s="17" t="s">
        <v>620</v>
      </c>
      <c r="R43" s="17" t="s">
        <v>621</v>
      </c>
      <c r="S43" s="17" t="s">
        <v>622</v>
      </c>
      <c r="T43" s="17" t="s">
        <v>623</v>
      </c>
      <c r="U43" s="17" t="s">
        <v>624</v>
      </c>
      <c r="V43" s="17" t="s">
        <v>625</v>
      </c>
      <c r="W43" s="17" t="s">
        <v>626</v>
      </c>
      <c r="X43" s="2" t="str">
        <f t="shared" si="2"/>
        <v>Wild Caught samples</v>
      </c>
      <c r="Y43" s="2" t="str">
        <f t="shared" si="1"/>
        <v>Wild Caught samples</v>
      </c>
    </row>
    <row r="44" spans="1:25" ht="127" customHeight="1" x14ac:dyDescent="0.35">
      <c r="A44" s="98"/>
      <c r="B44" s="22" t="s">
        <v>33</v>
      </c>
      <c r="C44" s="20" t="s">
        <v>627</v>
      </c>
      <c r="D44" s="17" t="s">
        <v>89</v>
      </c>
      <c r="E44" s="16" t="s">
        <v>628</v>
      </c>
      <c r="F44" s="17" t="s">
        <v>629</v>
      </c>
      <c r="G44" s="17" t="s">
        <v>610</v>
      </c>
      <c r="H44" s="17" t="s">
        <v>630</v>
      </c>
      <c r="I44" s="17" t="s">
        <v>631</v>
      </c>
      <c r="J44" s="17" t="s">
        <v>632</v>
      </c>
      <c r="K44" s="17" t="s">
        <v>633</v>
      </c>
      <c r="L44" s="17" t="s">
        <v>634</v>
      </c>
      <c r="M44" s="17" t="s">
        <v>635</v>
      </c>
      <c r="N44" s="17" t="s">
        <v>636</v>
      </c>
      <c r="O44" s="17" t="s">
        <v>637</v>
      </c>
      <c r="P44" s="17" t="s">
        <v>638</v>
      </c>
      <c r="Q44" s="17" t="s">
        <v>639</v>
      </c>
      <c r="R44" s="17" t="s">
        <v>640</v>
      </c>
      <c r="S44" s="17" t="s">
        <v>641</v>
      </c>
      <c r="T44" s="17" t="s">
        <v>642</v>
      </c>
      <c r="U44" s="17" t="s">
        <v>643</v>
      </c>
      <c r="V44" s="17" t="s">
        <v>644</v>
      </c>
      <c r="W44" s="17" t="s">
        <v>645</v>
      </c>
      <c r="X44" s="2" t="str">
        <f t="shared" si="2"/>
        <v>Wild Caught samples</v>
      </c>
      <c r="Y44" s="2" t="str">
        <f t="shared" si="1"/>
        <v>Wild Caught samples</v>
      </c>
    </row>
    <row r="45" spans="1:25" ht="87" x14ac:dyDescent="0.35">
      <c r="A45" s="98"/>
      <c r="B45" s="14" t="s">
        <v>33</v>
      </c>
      <c r="C45" s="23" t="s">
        <v>646</v>
      </c>
      <c r="D45" s="23" t="s">
        <v>647</v>
      </c>
      <c r="E45" s="16" t="s">
        <v>648</v>
      </c>
      <c r="F45" s="17" t="s">
        <v>649</v>
      </c>
      <c r="G45" s="17" t="s">
        <v>650</v>
      </c>
      <c r="H45" s="17" t="s">
        <v>651</v>
      </c>
      <c r="I45" s="17" t="s">
        <v>652</v>
      </c>
      <c r="J45" s="17">
        <v>3</v>
      </c>
      <c r="K45" s="17" t="s">
        <v>653</v>
      </c>
      <c r="L45" s="17" t="s">
        <v>565</v>
      </c>
      <c r="M45" s="17" t="s">
        <v>484</v>
      </c>
      <c r="N45" s="17" t="s">
        <v>654</v>
      </c>
      <c r="O45" s="17" t="s">
        <v>202</v>
      </c>
      <c r="P45" s="17" t="s">
        <v>655</v>
      </c>
      <c r="Q45" s="17" t="s">
        <v>656</v>
      </c>
      <c r="R45" s="17" t="s">
        <v>657</v>
      </c>
      <c r="S45" s="17" t="s">
        <v>658</v>
      </c>
      <c r="T45" s="17" t="s">
        <v>659</v>
      </c>
      <c r="U45" s="17" t="s">
        <v>52</v>
      </c>
      <c r="V45" s="17" t="s">
        <v>202</v>
      </c>
      <c r="W45" s="17"/>
      <c r="X45" s="2" t="str">
        <f t="shared" si="2"/>
        <v>Wild Caught samples</v>
      </c>
      <c r="Y45" s="2" t="str">
        <f t="shared" si="1"/>
        <v>Wild Caught samples</v>
      </c>
    </row>
    <row r="46" spans="1:25" ht="127" customHeight="1" x14ac:dyDescent="0.35">
      <c r="A46" s="98"/>
      <c r="B46" s="22" t="s">
        <v>457</v>
      </c>
      <c r="C46" s="17" t="s">
        <v>660</v>
      </c>
      <c r="D46" s="17" t="s">
        <v>661</v>
      </c>
      <c r="E46" s="16" t="s">
        <v>662</v>
      </c>
      <c r="F46" s="17" t="s">
        <v>663</v>
      </c>
      <c r="G46" s="17" t="s">
        <v>664</v>
      </c>
      <c r="H46" s="17" t="s">
        <v>59</v>
      </c>
      <c r="I46" s="17" t="s">
        <v>59</v>
      </c>
      <c r="J46" s="17" t="s">
        <v>59</v>
      </c>
      <c r="K46" s="17" t="s">
        <v>59</v>
      </c>
      <c r="L46" s="17" t="s">
        <v>665</v>
      </c>
      <c r="M46" s="17" t="s">
        <v>666</v>
      </c>
      <c r="N46" s="17" t="s">
        <v>59</v>
      </c>
      <c r="O46" s="17" t="s">
        <v>59</v>
      </c>
      <c r="P46" s="17" t="s">
        <v>667</v>
      </c>
      <c r="Q46" s="17" t="s">
        <v>668</v>
      </c>
      <c r="R46" s="17" t="s">
        <v>59</v>
      </c>
      <c r="S46" s="17" t="s">
        <v>59</v>
      </c>
      <c r="T46" s="17" t="s">
        <v>59</v>
      </c>
      <c r="U46" s="17" t="s">
        <v>59</v>
      </c>
      <c r="V46" s="17" t="s">
        <v>669</v>
      </c>
      <c r="W46" s="17" t="s">
        <v>670</v>
      </c>
      <c r="X46" s="2" t="str">
        <f t="shared" si="2"/>
        <v>Wild Caught samples</v>
      </c>
      <c r="Y46" s="2" t="str">
        <f t="shared" si="1"/>
        <v>Wild Caught samples</v>
      </c>
    </row>
    <row r="47" spans="1:25" ht="127" customHeight="1" x14ac:dyDescent="0.35">
      <c r="A47" s="98"/>
      <c r="B47" s="22" t="s">
        <v>73</v>
      </c>
      <c r="C47" s="17" t="s">
        <v>671</v>
      </c>
      <c r="D47" s="17" t="s">
        <v>672</v>
      </c>
      <c r="E47" s="16" t="s">
        <v>673</v>
      </c>
      <c r="F47" s="17" t="s">
        <v>674</v>
      </c>
      <c r="G47" s="17" t="s">
        <v>675</v>
      </c>
      <c r="H47" s="17" t="s">
        <v>59</v>
      </c>
      <c r="I47" s="17" t="s">
        <v>676</v>
      </c>
      <c r="J47" s="17" t="s">
        <v>59</v>
      </c>
      <c r="K47" s="17" t="s">
        <v>677</v>
      </c>
      <c r="L47" s="17" t="s">
        <v>678</v>
      </c>
      <c r="M47" s="17" t="s">
        <v>679</v>
      </c>
      <c r="N47" s="17" t="s">
        <v>680</v>
      </c>
      <c r="O47" s="17" t="s">
        <v>681</v>
      </c>
      <c r="P47" s="17" t="s">
        <v>682</v>
      </c>
      <c r="Q47" s="17" t="s">
        <v>683</v>
      </c>
      <c r="R47" s="17" t="s">
        <v>684</v>
      </c>
      <c r="S47" s="17" t="s">
        <v>685</v>
      </c>
      <c r="T47" s="17" t="s">
        <v>686</v>
      </c>
      <c r="U47" s="17" t="s">
        <v>687</v>
      </c>
      <c r="V47" s="17" t="s">
        <v>688</v>
      </c>
      <c r="W47" s="17" t="s">
        <v>689</v>
      </c>
      <c r="X47" s="2" t="str">
        <f t="shared" si="2"/>
        <v>Wild Caught samples</v>
      </c>
      <c r="Y47" s="2" t="str">
        <f t="shared" si="1"/>
        <v>Wild Caught samples</v>
      </c>
    </row>
    <row r="48" spans="1:25" ht="203" x14ac:dyDescent="0.35">
      <c r="A48" s="99" t="s">
        <v>690</v>
      </c>
      <c r="B48" s="24" t="s">
        <v>33</v>
      </c>
      <c r="C48" s="25" t="s">
        <v>691</v>
      </c>
      <c r="D48" s="25" t="s">
        <v>692</v>
      </c>
      <c r="E48" s="26" t="s">
        <v>693</v>
      </c>
      <c r="F48" s="25" t="s">
        <v>694</v>
      </c>
      <c r="G48" s="27" t="s">
        <v>695</v>
      </c>
      <c r="H48" s="25" t="s">
        <v>696</v>
      </c>
      <c r="I48" s="25" t="s">
        <v>697</v>
      </c>
      <c r="J48" s="25">
        <v>4</v>
      </c>
      <c r="K48" s="25" t="s">
        <v>698</v>
      </c>
      <c r="L48" s="25" t="s">
        <v>565</v>
      </c>
      <c r="M48" s="25" t="s">
        <v>699</v>
      </c>
      <c r="N48" s="25" t="s">
        <v>700</v>
      </c>
      <c r="O48" s="25" t="s">
        <v>123</v>
      </c>
      <c r="P48" s="25" t="s">
        <v>701</v>
      </c>
      <c r="Q48" s="25" t="s">
        <v>702</v>
      </c>
      <c r="R48" s="25" t="s">
        <v>703</v>
      </c>
      <c r="S48" s="25"/>
      <c r="T48" s="25" t="s">
        <v>704</v>
      </c>
      <c r="U48" s="25" t="s">
        <v>705</v>
      </c>
      <c r="V48" s="25"/>
      <c r="W48" s="25"/>
      <c r="X48" s="2" t="str">
        <f t="shared" si="2"/>
        <v xml:space="preserve">Caged Field Metabolomics </v>
      </c>
      <c r="Y48" s="2" t="str">
        <f t="shared" si="1"/>
        <v>Caged Field Metabolomics</v>
      </c>
    </row>
    <row r="49" spans="1:25" ht="144" customHeight="1" x14ac:dyDescent="0.35">
      <c r="A49" s="99"/>
      <c r="B49" s="24" t="s">
        <v>33</v>
      </c>
      <c r="C49" s="25" t="s">
        <v>706</v>
      </c>
      <c r="D49" s="25" t="s">
        <v>707</v>
      </c>
      <c r="E49" s="26" t="s">
        <v>708</v>
      </c>
      <c r="F49" s="25" t="s">
        <v>709</v>
      </c>
      <c r="G49" s="25" t="s">
        <v>710</v>
      </c>
      <c r="H49" s="25" t="s">
        <v>711</v>
      </c>
      <c r="I49" s="25" t="s">
        <v>712</v>
      </c>
      <c r="J49" s="25">
        <v>2</v>
      </c>
      <c r="K49" s="25" t="s">
        <v>713</v>
      </c>
      <c r="L49" s="25" t="s">
        <v>714</v>
      </c>
      <c r="M49" s="25" t="s">
        <v>715</v>
      </c>
      <c r="N49" s="25" t="s">
        <v>716</v>
      </c>
      <c r="O49" s="25" t="s">
        <v>202</v>
      </c>
      <c r="P49" s="25"/>
      <c r="Q49" s="25" t="s">
        <v>717</v>
      </c>
      <c r="R49" s="25" t="s">
        <v>718</v>
      </c>
      <c r="S49" s="25" t="s">
        <v>719</v>
      </c>
      <c r="T49" s="25"/>
      <c r="U49" s="25" t="s">
        <v>720</v>
      </c>
      <c r="V49" s="25" t="s">
        <v>202</v>
      </c>
      <c r="W49" s="25" t="s">
        <v>721</v>
      </c>
      <c r="X49" s="2" t="str">
        <f t="shared" si="2"/>
        <v xml:space="preserve">Caged Field Metabolomics </v>
      </c>
      <c r="Y49" s="2" t="str">
        <f t="shared" si="1"/>
        <v>Caged Field Metabolomics</v>
      </c>
    </row>
    <row r="50" spans="1:25" ht="95.25" customHeight="1" x14ac:dyDescent="0.35">
      <c r="A50" s="99"/>
      <c r="B50" s="24" t="s">
        <v>33</v>
      </c>
      <c r="C50" s="28" t="s">
        <v>722</v>
      </c>
      <c r="D50" s="28" t="s">
        <v>723</v>
      </c>
      <c r="E50" s="26" t="s">
        <v>724</v>
      </c>
      <c r="F50" s="25" t="s">
        <v>725</v>
      </c>
      <c r="G50" s="25" t="s">
        <v>726</v>
      </c>
      <c r="H50" s="25" t="s">
        <v>727</v>
      </c>
      <c r="I50" s="25" t="s">
        <v>728</v>
      </c>
      <c r="J50" s="25">
        <v>2</v>
      </c>
      <c r="K50" s="25" t="s">
        <v>729</v>
      </c>
      <c r="L50" s="25" t="s">
        <v>510</v>
      </c>
      <c r="M50" s="25" t="s">
        <v>715</v>
      </c>
      <c r="N50" s="25" t="s">
        <v>716</v>
      </c>
      <c r="O50" s="25" t="s">
        <v>730</v>
      </c>
      <c r="P50" s="25" t="s">
        <v>731</v>
      </c>
      <c r="Q50" s="25" t="s">
        <v>732</v>
      </c>
      <c r="R50" s="25" t="s">
        <v>733</v>
      </c>
      <c r="S50" s="25"/>
      <c r="T50" s="25" t="s">
        <v>734</v>
      </c>
      <c r="U50" s="25" t="s">
        <v>735</v>
      </c>
      <c r="V50" s="25" t="s">
        <v>202</v>
      </c>
      <c r="W50" s="25" t="s">
        <v>736</v>
      </c>
      <c r="X50" s="2" t="str">
        <f t="shared" si="2"/>
        <v xml:space="preserve">Caged Field Metabolomics </v>
      </c>
      <c r="Y50" s="2" t="str">
        <f t="shared" si="1"/>
        <v>Caged Field Metabolomics</v>
      </c>
    </row>
    <row r="51" spans="1:25" ht="138.65" customHeight="1" x14ac:dyDescent="0.35">
      <c r="A51" s="99"/>
      <c r="B51" s="24" t="s">
        <v>33</v>
      </c>
      <c r="C51" s="25" t="s">
        <v>737</v>
      </c>
      <c r="D51" s="25" t="s">
        <v>738</v>
      </c>
      <c r="E51" s="26" t="s">
        <v>739</v>
      </c>
      <c r="F51" s="28" t="s">
        <v>740</v>
      </c>
      <c r="G51" s="25" t="s">
        <v>726</v>
      </c>
      <c r="H51" s="25" t="s">
        <v>727</v>
      </c>
      <c r="I51" s="25" t="s">
        <v>741</v>
      </c>
      <c r="J51" s="25">
        <v>2</v>
      </c>
      <c r="K51" s="25" t="s">
        <v>742</v>
      </c>
      <c r="L51" s="25" t="s">
        <v>533</v>
      </c>
      <c r="M51" s="25" t="s">
        <v>715</v>
      </c>
      <c r="N51" s="25" t="s">
        <v>743</v>
      </c>
      <c r="O51" s="25" t="s">
        <v>744</v>
      </c>
      <c r="P51" s="25"/>
      <c r="Q51" s="25"/>
      <c r="R51" s="28" t="s">
        <v>745</v>
      </c>
      <c r="S51" s="25"/>
      <c r="T51" s="25"/>
      <c r="U51" s="25"/>
      <c r="V51" s="25"/>
      <c r="W51" s="25"/>
      <c r="X51" s="2" t="str">
        <f t="shared" si="2"/>
        <v xml:space="preserve">Caged Field Metabolomics </v>
      </c>
      <c r="Y51" s="2" t="str">
        <f t="shared" si="1"/>
        <v>Caged Field Metabolomics</v>
      </c>
    </row>
    <row r="52" spans="1:25" ht="151" customHeight="1" x14ac:dyDescent="0.35">
      <c r="A52" s="99"/>
      <c r="B52" s="24" t="s">
        <v>33</v>
      </c>
      <c r="C52" s="25" t="s">
        <v>746</v>
      </c>
      <c r="D52" s="25" t="s">
        <v>747</v>
      </c>
      <c r="E52" s="26" t="s">
        <v>748</v>
      </c>
      <c r="F52" s="28" t="s">
        <v>749</v>
      </c>
      <c r="G52" s="25" t="s">
        <v>750</v>
      </c>
      <c r="H52" s="25"/>
      <c r="I52" s="25" t="s">
        <v>751</v>
      </c>
      <c r="J52" s="25">
        <v>3</v>
      </c>
      <c r="K52" s="25" t="s">
        <v>752</v>
      </c>
      <c r="L52" s="25" t="s">
        <v>533</v>
      </c>
      <c r="M52" s="25" t="s">
        <v>753</v>
      </c>
      <c r="N52" s="25" t="s">
        <v>754</v>
      </c>
      <c r="O52" s="25" t="s">
        <v>755</v>
      </c>
      <c r="P52" s="25" t="s">
        <v>756</v>
      </c>
      <c r="Q52" s="25" t="s">
        <v>757</v>
      </c>
      <c r="R52" s="28" t="s">
        <v>758</v>
      </c>
      <c r="S52" s="25" t="s">
        <v>759</v>
      </c>
      <c r="T52" s="25"/>
      <c r="U52" s="25" t="s">
        <v>735</v>
      </c>
      <c r="V52" s="25" t="s">
        <v>202</v>
      </c>
      <c r="W52" s="25" t="s">
        <v>760</v>
      </c>
      <c r="X52" s="2" t="str">
        <f t="shared" si="2"/>
        <v xml:space="preserve">Caged Field Metabolomics </v>
      </c>
      <c r="Y52" s="2" t="str">
        <f t="shared" si="1"/>
        <v>Caged Field Metabolomics</v>
      </c>
    </row>
    <row r="53" spans="1:25" ht="114.65" customHeight="1" x14ac:dyDescent="0.35">
      <c r="A53" s="99"/>
      <c r="B53" s="24" t="s">
        <v>33</v>
      </c>
      <c r="C53" s="29" t="s">
        <v>761</v>
      </c>
      <c r="D53" s="25" t="s">
        <v>762</v>
      </c>
      <c r="E53" s="26" t="s">
        <v>763</v>
      </c>
      <c r="F53" s="25" t="s">
        <v>764</v>
      </c>
      <c r="G53" s="25" t="s">
        <v>765</v>
      </c>
      <c r="H53" s="25" t="s">
        <v>766</v>
      </c>
      <c r="I53" s="25" t="s">
        <v>767</v>
      </c>
      <c r="J53" s="25">
        <v>7</v>
      </c>
      <c r="K53" s="25" t="s">
        <v>768</v>
      </c>
      <c r="L53" s="25" t="s">
        <v>510</v>
      </c>
      <c r="M53" s="25" t="s">
        <v>715</v>
      </c>
      <c r="N53" s="25" t="s">
        <v>769</v>
      </c>
      <c r="O53" s="25" t="s">
        <v>770</v>
      </c>
      <c r="P53" s="25"/>
      <c r="Q53" s="25"/>
      <c r="R53" s="25" t="s">
        <v>771</v>
      </c>
      <c r="S53" s="25"/>
      <c r="T53" s="25"/>
      <c r="U53" s="25"/>
      <c r="V53" s="25" t="s">
        <v>202</v>
      </c>
      <c r="W53" s="25"/>
      <c r="X53" s="2" t="str">
        <f t="shared" si="2"/>
        <v xml:space="preserve">Caged Field Metabolomics </v>
      </c>
      <c r="Y53" s="2" t="str">
        <f t="shared" si="1"/>
        <v>Caged Field Metabolomics</v>
      </c>
    </row>
    <row r="54" spans="1:25" ht="130.5" x14ac:dyDescent="0.35">
      <c r="A54" s="99"/>
      <c r="B54" s="30" t="s">
        <v>33</v>
      </c>
      <c r="C54" s="29" t="s">
        <v>772</v>
      </c>
      <c r="D54" s="25" t="s">
        <v>773</v>
      </c>
      <c r="E54" s="26" t="s">
        <v>693</v>
      </c>
      <c r="F54" s="25" t="s">
        <v>774</v>
      </c>
      <c r="G54" s="25" t="s">
        <v>775</v>
      </c>
      <c r="H54" s="25" t="s">
        <v>776</v>
      </c>
      <c r="I54" s="25" t="s">
        <v>777</v>
      </c>
      <c r="J54" s="25" t="s">
        <v>778</v>
      </c>
      <c r="K54" s="25" t="s">
        <v>779</v>
      </c>
      <c r="L54" s="25" t="s">
        <v>780</v>
      </c>
      <c r="M54" s="25" t="s">
        <v>781</v>
      </c>
      <c r="N54" s="25" t="s">
        <v>782</v>
      </c>
      <c r="O54" s="25" t="s">
        <v>783</v>
      </c>
      <c r="P54" s="25" t="s">
        <v>784</v>
      </c>
      <c r="Q54" s="25" t="s">
        <v>785</v>
      </c>
      <c r="R54" s="25" t="s">
        <v>786</v>
      </c>
      <c r="S54" s="25" t="s">
        <v>787</v>
      </c>
      <c r="T54" s="25" t="s">
        <v>788</v>
      </c>
      <c r="U54" s="25" t="s">
        <v>789</v>
      </c>
      <c r="V54" s="25" t="s">
        <v>790</v>
      </c>
      <c r="W54" s="25" t="s">
        <v>791</v>
      </c>
      <c r="X54" s="2" t="str">
        <f t="shared" si="2"/>
        <v xml:space="preserve">Caged Field Metabolomics </v>
      </c>
      <c r="Y54" s="2" t="str">
        <f t="shared" si="1"/>
        <v>Caged Field Metabolomics</v>
      </c>
    </row>
    <row r="55" spans="1:25" ht="145" x14ac:dyDescent="0.35">
      <c r="A55" s="99"/>
      <c r="B55" s="24" t="s">
        <v>33</v>
      </c>
      <c r="C55" s="25" t="s">
        <v>792</v>
      </c>
      <c r="D55" s="25" t="s">
        <v>793</v>
      </c>
      <c r="E55" s="26" t="s">
        <v>794</v>
      </c>
      <c r="F55" s="25" t="s">
        <v>795</v>
      </c>
      <c r="G55" s="25" t="s">
        <v>796</v>
      </c>
      <c r="H55" s="25" t="s">
        <v>797</v>
      </c>
      <c r="I55" s="25" t="s">
        <v>798</v>
      </c>
      <c r="J55" s="25">
        <v>3</v>
      </c>
      <c r="K55" s="25" t="s">
        <v>799</v>
      </c>
      <c r="L55" s="25" t="s">
        <v>565</v>
      </c>
      <c r="M55" s="25" t="s">
        <v>800</v>
      </c>
      <c r="N55" s="25"/>
      <c r="O55" s="25" t="s">
        <v>202</v>
      </c>
      <c r="P55" s="25"/>
      <c r="Q55" s="25" t="s">
        <v>801</v>
      </c>
      <c r="R55" s="25" t="s">
        <v>802</v>
      </c>
      <c r="S55" s="25" t="s">
        <v>803</v>
      </c>
      <c r="T55" s="25" t="s">
        <v>555</v>
      </c>
      <c r="U55" s="25"/>
      <c r="V55" s="25" t="s">
        <v>202</v>
      </c>
      <c r="W55" s="25" t="s">
        <v>804</v>
      </c>
      <c r="X55" s="2" t="str">
        <f t="shared" si="2"/>
        <v xml:space="preserve">Caged Field Metabolomics </v>
      </c>
      <c r="Y55" s="2" t="str">
        <f t="shared" si="1"/>
        <v>Caged Field Metabolomics</v>
      </c>
    </row>
    <row r="56" spans="1:25" ht="130.5" x14ac:dyDescent="0.35">
      <c r="A56" s="99"/>
      <c r="B56" s="24" t="s">
        <v>33</v>
      </c>
      <c r="C56" s="28" t="s">
        <v>805</v>
      </c>
      <c r="D56" s="28" t="s">
        <v>806</v>
      </c>
      <c r="E56" s="26" t="s">
        <v>807</v>
      </c>
      <c r="F56" s="25" t="s">
        <v>808</v>
      </c>
      <c r="G56" s="25" t="s">
        <v>796</v>
      </c>
      <c r="H56" s="25" t="s">
        <v>809</v>
      </c>
      <c r="I56" s="25" t="s">
        <v>810</v>
      </c>
      <c r="J56" s="25">
        <v>3</v>
      </c>
      <c r="K56" s="25" t="s">
        <v>811</v>
      </c>
      <c r="L56" s="25" t="s">
        <v>510</v>
      </c>
      <c r="M56" s="25" t="s">
        <v>812</v>
      </c>
      <c r="N56" s="25"/>
      <c r="O56" s="25" t="s">
        <v>202</v>
      </c>
      <c r="P56" s="25"/>
      <c r="Q56" s="25" t="s">
        <v>813</v>
      </c>
      <c r="R56" s="25" t="s">
        <v>814</v>
      </c>
      <c r="S56" s="25"/>
      <c r="T56" s="25" t="s">
        <v>815</v>
      </c>
      <c r="U56" s="25" t="s">
        <v>735</v>
      </c>
      <c r="V56" s="25" t="s">
        <v>202</v>
      </c>
      <c r="W56" s="25"/>
      <c r="X56" s="2" t="str">
        <f t="shared" si="2"/>
        <v xml:space="preserve">Caged Field Metabolomics </v>
      </c>
      <c r="Y56" s="2" t="str">
        <f t="shared" si="1"/>
        <v>Caged Field Metabolomics</v>
      </c>
    </row>
    <row r="57" spans="1:25" ht="188.5" x14ac:dyDescent="0.35">
      <c r="A57" s="99"/>
      <c r="B57" s="31" t="s">
        <v>33</v>
      </c>
      <c r="C57" s="28" t="s">
        <v>816</v>
      </c>
      <c r="D57" s="25" t="s">
        <v>817</v>
      </c>
      <c r="E57" s="26" t="s">
        <v>818</v>
      </c>
      <c r="F57" s="32" t="s">
        <v>819</v>
      </c>
      <c r="G57" s="25" t="s">
        <v>59</v>
      </c>
      <c r="H57" s="25" t="s">
        <v>59</v>
      </c>
      <c r="I57" s="25" t="s">
        <v>59</v>
      </c>
      <c r="J57" s="25" t="s">
        <v>59</v>
      </c>
      <c r="K57" s="25" t="s">
        <v>59</v>
      </c>
      <c r="L57" s="25"/>
      <c r="M57" s="25"/>
      <c r="N57" s="25" t="s">
        <v>59</v>
      </c>
      <c r="O57" s="25" t="s">
        <v>59</v>
      </c>
      <c r="P57" s="25" t="s">
        <v>820</v>
      </c>
      <c r="Q57" s="25" t="s">
        <v>59</v>
      </c>
      <c r="R57" s="25" t="s">
        <v>59</v>
      </c>
      <c r="S57" s="25" t="s">
        <v>59</v>
      </c>
      <c r="T57" s="25" t="s">
        <v>59</v>
      </c>
      <c r="U57" s="25" t="s">
        <v>59</v>
      </c>
      <c r="V57" s="25" t="s">
        <v>59</v>
      </c>
      <c r="W57" s="25" t="s">
        <v>59</v>
      </c>
      <c r="X57" s="2" t="str">
        <f t="shared" si="2"/>
        <v xml:space="preserve">Caged Field Metabolomics </v>
      </c>
      <c r="Y57" s="2" t="str">
        <f t="shared" si="1"/>
        <v>Caged Field Metabolomics</v>
      </c>
    </row>
    <row r="58" spans="1:25" ht="213.65" customHeight="1" x14ac:dyDescent="0.35">
      <c r="A58" s="99"/>
      <c r="B58" s="30" t="s">
        <v>457</v>
      </c>
      <c r="C58" s="25" t="s">
        <v>821</v>
      </c>
      <c r="D58" s="25" t="s">
        <v>822</v>
      </c>
      <c r="E58" s="26" t="s">
        <v>823</v>
      </c>
      <c r="F58" s="25" t="s">
        <v>824</v>
      </c>
      <c r="G58" s="25" t="s">
        <v>825</v>
      </c>
      <c r="H58" s="25" t="s">
        <v>826</v>
      </c>
      <c r="I58" s="25" t="s">
        <v>827</v>
      </c>
      <c r="J58" s="25" t="s">
        <v>828</v>
      </c>
      <c r="K58" s="25" t="s">
        <v>829</v>
      </c>
      <c r="L58" s="25" t="s">
        <v>830</v>
      </c>
      <c r="M58" s="25" t="s">
        <v>831</v>
      </c>
      <c r="N58" s="25" t="s">
        <v>832</v>
      </c>
      <c r="O58" s="25" t="s">
        <v>833</v>
      </c>
      <c r="P58" s="25" t="s">
        <v>834</v>
      </c>
      <c r="Q58" s="25" t="s">
        <v>835</v>
      </c>
      <c r="R58" s="25" t="s">
        <v>836</v>
      </c>
      <c r="S58" s="25" t="s">
        <v>837</v>
      </c>
      <c r="T58" s="25" t="s">
        <v>838</v>
      </c>
      <c r="U58" s="25" t="s">
        <v>839</v>
      </c>
      <c r="V58" s="25" t="s">
        <v>644</v>
      </c>
      <c r="W58" s="25" t="s">
        <v>840</v>
      </c>
      <c r="X58" s="2" t="str">
        <f t="shared" si="2"/>
        <v xml:space="preserve">Caged Field Metabolomics </v>
      </c>
      <c r="Y58" s="2" t="str">
        <f t="shared" si="1"/>
        <v>Caged Field Metabolomics</v>
      </c>
    </row>
    <row r="59" spans="1:25" ht="232" x14ac:dyDescent="0.35">
      <c r="A59" s="99"/>
      <c r="B59" s="30" t="s">
        <v>33</v>
      </c>
      <c r="C59" s="28" t="s">
        <v>841</v>
      </c>
      <c r="D59" s="25" t="s">
        <v>842</v>
      </c>
      <c r="E59" s="26" t="s">
        <v>843</v>
      </c>
      <c r="F59" s="25" t="s">
        <v>844</v>
      </c>
      <c r="G59" s="25" t="s">
        <v>845</v>
      </c>
      <c r="H59" s="25" t="s">
        <v>846</v>
      </c>
      <c r="I59" s="25" t="s">
        <v>847</v>
      </c>
      <c r="J59" s="25" t="s">
        <v>848</v>
      </c>
      <c r="K59" s="25" t="s">
        <v>849</v>
      </c>
      <c r="L59" s="25" t="s">
        <v>850</v>
      </c>
      <c r="M59" s="25" t="s">
        <v>851</v>
      </c>
      <c r="N59" s="25" t="s">
        <v>852</v>
      </c>
      <c r="O59" s="25" t="s">
        <v>853</v>
      </c>
      <c r="P59" s="25" t="s">
        <v>854</v>
      </c>
      <c r="Q59" s="25" t="s">
        <v>855</v>
      </c>
      <c r="R59" s="25" t="s">
        <v>856</v>
      </c>
      <c r="S59" s="25" t="s">
        <v>857</v>
      </c>
      <c r="T59" s="25" t="s">
        <v>858</v>
      </c>
      <c r="U59" s="25" t="s">
        <v>859</v>
      </c>
      <c r="V59" s="25" t="s">
        <v>644</v>
      </c>
      <c r="W59" s="25" t="s">
        <v>860</v>
      </c>
      <c r="X59" s="2" t="str">
        <f t="shared" si="2"/>
        <v xml:space="preserve">Caged Field Metabolomics </v>
      </c>
      <c r="Y59" s="2" t="str">
        <f t="shared" si="1"/>
        <v>Caged Field Metabolomics</v>
      </c>
    </row>
    <row r="60" spans="1:25" ht="174" x14ac:dyDescent="0.35">
      <c r="A60" s="99"/>
      <c r="B60" s="30" t="s">
        <v>33</v>
      </c>
      <c r="C60" s="25" t="s">
        <v>861</v>
      </c>
      <c r="D60" s="25" t="s">
        <v>862</v>
      </c>
      <c r="E60" s="26" t="s">
        <v>863</v>
      </c>
      <c r="F60" s="25" t="s">
        <v>864</v>
      </c>
      <c r="G60" s="25" t="s">
        <v>865</v>
      </c>
      <c r="H60" s="25" t="s">
        <v>866</v>
      </c>
      <c r="I60" s="25" t="s">
        <v>867</v>
      </c>
      <c r="J60" s="25" t="s">
        <v>868</v>
      </c>
      <c r="K60" s="25" t="s">
        <v>869</v>
      </c>
      <c r="L60" s="25" t="s">
        <v>565</v>
      </c>
      <c r="M60" s="25" t="s">
        <v>870</v>
      </c>
      <c r="N60" s="25" t="s">
        <v>871</v>
      </c>
      <c r="O60" s="25" t="s">
        <v>872</v>
      </c>
      <c r="P60" s="25" t="s">
        <v>873</v>
      </c>
      <c r="Q60" s="25" t="s">
        <v>874</v>
      </c>
      <c r="R60" s="25" t="s">
        <v>875</v>
      </c>
      <c r="S60" s="25" t="s">
        <v>876</v>
      </c>
      <c r="T60" s="25" t="s">
        <v>877</v>
      </c>
      <c r="U60" s="25" t="s">
        <v>878</v>
      </c>
      <c r="V60" s="25" t="s">
        <v>644</v>
      </c>
      <c r="W60" s="25" t="s">
        <v>202</v>
      </c>
      <c r="X60" s="2" t="str">
        <f t="shared" si="2"/>
        <v xml:space="preserve">Caged Field Metabolomics </v>
      </c>
      <c r="Y60" s="2" t="str">
        <f t="shared" si="1"/>
        <v>Caged Field Metabolomics</v>
      </c>
    </row>
    <row r="61" spans="1:25" ht="217.5" x14ac:dyDescent="0.35">
      <c r="A61" s="99"/>
      <c r="B61" s="24" t="s">
        <v>33</v>
      </c>
      <c r="C61" s="33" t="s">
        <v>879</v>
      </c>
      <c r="D61" s="33" t="s">
        <v>880</v>
      </c>
      <c r="E61" s="26" t="s">
        <v>881</v>
      </c>
      <c r="F61" s="25" t="s">
        <v>882</v>
      </c>
      <c r="G61" s="25" t="s">
        <v>883</v>
      </c>
      <c r="H61" s="25" t="s">
        <v>884</v>
      </c>
      <c r="I61" s="25" t="s">
        <v>885</v>
      </c>
      <c r="J61" s="25">
        <v>18</v>
      </c>
      <c r="K61" s="25" t="s">
        <v>886</v>
      </c>
      <c r="L61" s="25" t="s">
        <v>510</v>
      </c>
      <c r="M61" s="25" t="s">
        <v>715</v>
      </c>
      <c r="N61" s="25" t="s">
        <v>887</v>
      </c>
      <c r="O61" s="25" t="s">
        <v>770</v>
      </c>
      <c r="P61" s="25"/>
      <c r="Q61" s="25"/>
      <c r="R61" s="25" t="s">
        <v>888</v>
      </c>
      <c r="S61" s="25" t="s">
        <v>889</v>
      </c>
      <c r="T61" s="25" t="s">
        <v>890</v>
      </c>
      <c r="U61" s="25" t="s">
        <v>52</v>
      </c>
      <c r="V61" s="25" t="s">
        <v>202</v>
      </c>
      <c r="W61" s="25"/>
      <c r="X61" s="2" t="str">
        <f t="shared" si="2"/>
        <v xml:space="preserve">Caged Field Metabolomics </v>
      </c>
      <c r="Y61" s="2" t="str">
        <f t="shared" si="1"/>
        <v>Caged Field Metabolomics</v>
      </c>
    </row>
    <row r="62" spans="1:25" ht="203" x14ac:dyDescent="0.35">
      <c r="A62" s="99"/>
      <c r="B62" s="24" t="s">
        <v>33</v>
      </c>
      <c r="C62" s="33" t="s">
        <v>891</v>
      </c>
      <c r="D62" s="33" t="s">
        <v>892</v>
      </c>
      <c r="E62" s="26" t="s">
        <v>893</v>
      </c>
      <c r="F62" s="28" t="s">
        <v>894</v>
      </c>
      <c r="G62" s="25" t="s">
        <v>883</v>
      </c>
      <c r="H62" s="25" t="s">
        <v>895</v>
      </c>
      <c r="I62" s="25" t="s">
        <v>896</v>
      </c>
      <c r="J62" s="25">
        <v>5</v>
      </c>
      <c r="K62" s="25" t="s">
        <v>532</v>
      </c>
      <c r="L62" s="25" t="s">
        <v>897</v>
      </c>
      <c r="M62" s="25" t="s">
        <v>715</v>
      </c>
      <c r="N62" s="25" t="s">
        <v>898</v>
      </c>
      <c r="O62" s="25" t="s">
        <v>431</v>
      </c>
      <c r="P62" s="28" t="s">
        <v>899</v>
      </c>
      <c r="Q62" s="25"/>
      <c r="R62" s="28" t="s">
        <v>900</v>
      </c>
      <c r="S62" s="25"/>
      <c r="T62" s="25"/>
      <c r="U62" s="25" t="s">
        <v>735</v>
      </c>
      <c r="V62" s="25" t="s">
        <v>202</v>
      </c>
      <c r="W62" s="25"/>
      <c r="X62" s="2" t="str">
        <f t="shared" si="2"/>
        <v xml:space="preserve">Caged Field Metabolomics </v>
      </c>
      <c r="Y62" s="2" t="str">
        <f t="shared" si="1"/>
        <v>Caged Field Metabolomics</v>
      </c>
    </row>
    <row r="63" spans="1:25" ht="154.5" customHeight="1" x14ac:dyDescent="0.35">
      <c r="A63" s="99"/>
      <c r="B63" s="24" t="s">
        <v>33</v>
      </c>
      <c r="C63" s="33" t="s">
        <v>901</v>
      </c>
      <c r="D63" s="33" t="s">
        <v>902</v>
      </c>
      <c r="E63" s="26" t="s">
        <v>903</v>
      </c>
      <c r="F63" s="28" t="s">
        <v>904</v>
      </c>
      <c r="G63" s="25" t="s">
        <v>905</v>
      </c>
      <c r="H63" s="25" t="s">
        <v>906</v>
      </c>
      <c r="I63" s="25" t="s">
        <v>907</v>
      </c>
      <c r="J63" s="25">
        <v>2</v>
      </c>
      <c r="K63" s="25" t="s">
        <v>532</v>
      </c>
      <c r="L63" s="25" t="s">
        <v>510</v>
      </c>
      <c r="M63" s="25" t="s">
        <v>715</v>
      </c>
      <c r="N63" s="25" t="s">
        <v>908</v>
      </c>
      <c r="O63" s="25"/>
      <c r="P63" s="28" t="s">
        <v>909</v>
      </c>
      <c r="Q63" s="25"/>
      <c r="R63" s="28" t="s">
        <v>910</v>
      </c>
      <c r="S63" s="25"/>
      <c r="T63" s="28" t="s">
        <v>911</v>
      </c>
      <c r="U63" s="25"/>
      <c r="V63" s="25"/>
      <c r="W63" s="25"/>
      <c r="X63" s="2" t="str">
        <f t="shared" si="2"/>
        <v xml:space="preserve">Caged Field Metabolomics </v>
      </c>
      <c r="Y63" s="2" t="str">
        <f t="shared" si="1"/>
        <v>Caged Field Metabolomics</v>
      </c>
    </row>
    <row r="64" spans="1:25" ht="154.5" customHeight="1" x14ac:dyDescent="0.35">
      <c r="A64" s="107" t="s">
        <v>912</v>
      </c>
      <c r="B64" s="34" t="s">
        <v>33</v>
      </c>
      <c r="C64" s="35" t="s">
        <v>913</v>
      </c>
      <c r="D64" s="36" t="s">
        <v>914</v>
      </c>
      <c r="E64" s="37" t="s">
        <v>915</v>
      </c>
      <c r="F64" s="35" t="s">
        <v>916</v>
      </c>
      <c r="G64" s="35" t="s">
        <v>917</v>
      </c>
      <c r="H64" s="35" t="s">
        <v>918</v>
      </c>
      <c r="I64" s="35" t="s">
        <v>919</v>
      </c>
      <c r="J64" s="35" t="s">
        <v>920</v>
      </c>
      <c r="K64" s="35" t="s">
        <v>921</v>
      </c>
      <c r="L64" s="35" t="s">
        <v>59</v>
      </c>
      <c r="M64" s="35" t="s">
        <v>922</v>
      </c>
      <c r="N64" s="35" t="s">
        <v>923</v>
      </c>
      <c r="O64" s="35" t="s">
        <v>924</v>
      </c>
      <c r="P64" s="35" t="s">
        <v>925</v>
      </c>
      <c r="Q64" s="35" t="s">
        <v>926</v>
      </c>
      <c r="R64" s="35" t="s">
        <v>927</v>
      </c>
      <c r="S64" s="35" t="s">
        <v>928</v>
      </c>
      <c r="T64" s="35" t="s">
        <v>929</v>
      </c>
      <c r="U64" s="35" t="s">
        <v>930</v>
      </c>
      <c r="V64" s="35" t="s">
        <v>59</v>
      </c>
      <c r="W64" s="35" t="s">
        <v>931</v>
      </c>
      <c r="X64" s="2" t="str">
        <f t="shared" si="2"/>
        <v xml:space="preserve">Lab reared organisms exposed to field samples (mesocosms) </v>
      </c>
      <c r="Y64" s="2" t="str">
        <f t="shared" si="1"/>
        <v>Lab reared organisms exposed to field samples (mesocosms)</v>
      </c>
    </row>
    <row r="65" spans="1:25" ht="154.5" customHeight="1" x14ac:dyDescent="0.35">
      <c r="A65" s="107"/>
      <c r="B65" s="38" t="s">
        <v>932</v>
      </c>
      <c r="C65" s="39" t="s">
        <v>933</v>
      </c>
      <c r="D65" s="35" t="s">
        <v>914</v>
      </c>
      <c r="E65" s="37" t="s">
        <v>934</v>
      </c>
      <c r="F65" s="35" t="s">
        <v>935</v>
      </c>
      <c r="G65" s="35" t="s">
        <v>936</v>
      </c>
      <c r="H65" s="35" t="s">
        <v>937</v>
      </c>
      <c r="I65" s="35" t="s">
        <v>938</v>
      </c>
      <c r="J65" s="35" t="s">
        <v>939</v>
      </c>
      <c r="K65" s="35" t="s">
        <v>940</v>
      </c>
      <c r="L65" s="35" t="s">
        <v>59</v>
      </c>
      <c r="M65" s="35" t="s">
        <v>941</v>
      </c>
      <c r="N65" s="35" t="s">
        <v>942</v>
      </c>
      <c r="O65" s="35" t="s">
        <v>943</v>
      </c>
      <c r="P65" s="35" t="s">
        <v>944</v>
      </c>
      <c r="Q65" s="35" t="s">
        <v>945</v>
      </c>
      <c r="R65" s="35" t="s">
        <v>946</v>
      </c>
      <c r="S65" s="35" t="s">
        <v>947</v>
      </c>
      <c r="T65" s="35" t="s">
        <v>948</v>
      </c>
      <c r="U65" s="35" t="s">
        <v>949</v>
      </c>
      <c r="V65" s="35" t="s">
        <v>59</v>
      </c>
      <c r="W65" s="35" t="s">
        <v>950</v>
      </c>
      <c r="X65" s="2" t="str">
        <f t="shared" si="2"/>
        <v xml:space="preserve">Lab reared organisms exposed to field samples (mesocosms) </v>
      </c>
      <c r="Y65" s="2" t="str">
        <f t="shared" si="1"/>
        <v>Lab reared organisms exposed to field samples (mesocosms)</v>
      </c>
    </row>
    <row r="66" spans="1:25" ht="154.5" customHeight="1" x14ac:dyDescent="0.35">
      <c r="A66" s="107"/>
      <c r="B66" s="34" t="s">
        <v>33</v>
      </c>
      <c r="C66" s="40" t="s">
        <v>951</v>
      </c>
      <c r="D66" s="35" t="s">
        <v>952</v>
      </c>
      <c r="E66" s="37" t="s">
        <v>953</v>
      </c>
      <c r="F66" s="35" t="s">
        <v>954</v>
      </c>
      <c r="G66" s="35" t="s">
        <v>955</v>
      </c>
      <c r="H66" s="35" t="s">
        <v>956</v>
      </c>
      <c r="I66" s="35" t="s">
        <v>957</v>
      </c>
      <c r="J66" s="35" t="s">
        <v>958</v>
      </c>
      <c r="K66" s="35" t="s">
        <v>959</v>
      </c>
      <c r="L66" s="35" t="s">
        <v>59</v>
      </c>
      <c r="M66" s="35" t="s">
        <v>960</v>
      </c>
      <c r="N66" s="35" t="s">
        <v>961</v>
      </c>
      <c r="O66" s="35" t="s">
        <v>962</v>
      </c>
      <c r="P66" s="35" t="s">
        <v>963</v>
      </c>
      <c r="Q66" s="35" t="s">
        <v>964</v>
      </c>
      <c r="R66" s="35" t="s">
        <v>965</v>
      </c>
      <c r="S66" s="35" t="s">
        <v>966</v>
      </c>
      <c r="T66" s="35" t="s">
        <v>967</v>
      </c>
      <c r="U66" s="35" t="s">
        <v>968</v>
      </c>
      <c r="V66" s="35" t="s">
        <v>59</v>
      </c>
      <c r="W66" s="35" t="s">
        <v>969</v>
      </c>
      <c r="X66" s="2" t="str">
        <f t="shared" si="2"/>
        <v xml:space="preserve">Lab reared organisms exposed to field samples (mesocosms) </v>
      </c>
      <c r="Y66" s="2" t="str">
        <f t="shared" si="1"/>
        <v>Lab reared organisms exposed to field samples (mesocosms)</v>
      </c>
    </row>
    <row r="67" spans="1:25" ht="154.5" customHeight="1" x14ac:dyDescent="0.35">
      <c r="A67" s="107"/>
      <c r="B67" s="34" t="s">
        <v>33</v>
      </c>
      <c r="C67" s="40" t="s">
        <v>970</v>
      </c>
      <c r="D67" s="35" t="s">
        <v>971</v>
      </c>
      <c r="E67" s="37" t="s">
        <v>972</v>
      </c>
      <c r="F67" s="35" t="s">
        <v>973</v>
      </c>
      <c r="G67" s="35" t="s">
        <v>974</v>
      </c>
      <c r="H67" s="35" t="s">
        <v>975</v>
      </c>
      <c r="I67" s="35" t="s">
        <v>976</v>
      </c>
      <c r="J67" s="35" t="s">
        <v>977</v>
      </c>
      <c r="K67" s="35" t="s">
        <v>978</v>
      </c>
      <c r="L67" s="35" t="s">
        <v>979</v>
      </c>
      <c r="M67" s="35" t="s">
        <v>980</v>
      </c>
      <c r="N67" s="35" t="s">
        <v>981</v>
      </c>
      <c r="O67" s="35" t="s">
        <v>982</v>
      </c>
      <c r="P67" s="35" t="s">
        <v>983</v>
      </c>
      <c r="Q67" s="35" t="s">
        <v>984</v>
      </c>
      <c r="R67" s="35" t="s">
        <v>985</v>
      </c>
      <c r="S67" s="35" t="s">
        <v>986</v>
      </c>
      <c r="T67" s="35" t="s">
        <v>987</v>
      </c>
      <c r="U67" s="35" t="s">
        <v>988</v>
      </c>
      <c r="V67" s="35" t="s">
        <v>59</v>
      </c>
      <c r="W67" s="35" t="s">
        <v>989</v>
      </c>
      <c r="X67" s="2" t="str">
        <f t="shared" si="2"/>
        <v xml:space="preserve">Lab reared organisms exposed to field samples (mesocosms) </v>
      </c>
      <c r="Y67" s="2" t="str">
        <f t="shared" si="1"/>
        <v>Lab reared organisms exposed to field samples (mesocosms)</v>
      </c>
    </row>
    <row r="68" spans="1:25" ht="203" x14ac:dyDescent="0.35">
      <c r="A68" s="107"/>
      <c r="B68" s="38" t="s">
        <v>33</v>
      </c>
      <c r="C68" s="35" t="s">
        <v>990</v>
      </c>
      <c r="D68" s="35" t="s">
        <v>991</v>
      </c>
      <c r="E68" s="37" t="s">
        <v>992</v>
      </c>
      <c r="F68" s="41" t="s">
        <v>993</v>
      </c>
      <c r="G68" s="35" t="s">
        <v>994</v>
      </c>
      <c r="H68" s="35" t="s">
        <v>995</v>
      </c>
      <c r="I68" s="35" t="s">
        <v>996</v>
      </c>
      <c r="J68" s="35" t="s">
        <v>997</v>
      </c>
      <c r="K68" s="35" t="s">
        <v>998</v>
      </c>
      <c r="L68" s="35" t="s">
        <v>565</v>
      </c>
      <c r="M68" s="35" t="s">
        <v>999</v>
      </c>
      <c r="N68" s="35" t="s">
        <v>1000</v>
      </c>
      <c r="O68" s="35"/>
      <c r="P68" s="35"/>
      <c r="Q68" s="35" t="s">
        <v>1001</v>
      </c>
      <c r="R68" s="35" t="s">
        <v>1002</v>
      </c>
      <c r="S68" s="35" t="s">
        <v>1003</v>
      </c>
      <c r="T68" s="35"/>
      <c r="U68" s="35" t="s">
        <v>1004</v>
      </c>
      <c r="V68" s="35" t="s">
        <v>128</v>
      </c>
      <c r="W68" s="35"/>
      <c r="X68" s="2" t="str">
        <f t="shared" ref="X68:X99" si="3">IF($A68="", X67, $A68)</f>
        <v xml:space="preserve">Lab reared organisms exposed to field samples (mesocosms) </v>
      </c>
      <c r="Y68" s="2" t="str">
        <f t="shared" ref="Y68:Y121" si="4">IF(X68="","",TRIM(SUBSTITUTE(X68,CHAR(160)," ")))</f>
        <v>Lab reared organisms exposed to field samples (mesocosms)</v>
      </c>
    </row>
    <row r="69" spans="1:25" ht="203" x14ac:dyDescent="0.35">
      <c r="A69" s="107"/>
      <c r="B69" s="38" t="s">
        <v>33</v>
      </c>
      <c r="C69" s="35" t="s">
        <v>1005</v>
      </c>
      <c r="D69" s="35" t="s">
        <v>1006</v>
      </c>
      <c r="E69" s="37" t="s">
        <v>1007</v>
      </c>
      <c r="F69" s="35" t="s">
        <v>1008</v>
      </c>
      <c r="G69" s="35" t="s">
        <v>1009</v>
      </c>
      <c r="H69" s="35" t="s">
        <v>1010</v>
      </c>
      <c r="I69" s="35" t="s">
        <v>1011</v>
      </c>
      <c r="J69" s="35">
        <v>1</v>
      </c>
      <c r="K69" s="35" t="s">
        <v>1012</v>
      </c>
      <c r="L69" s="35" t="s">
        <v>43</v>
      </c>
      <c r="M69" s="35" t="s">
        <v>1013</v>
      </c>
      <c r="N69" s="35" t="s">
        <v>1014</v>
      </c>
      <c r="O69" s="35" t="s">
        <v>1015</v>
      </c>
      <c r="P69" s="35" t="s">
        <v>1016</v>
      </c>
      <c r="Q69" s="35" t="s">
        <v>1017</v>
      </c>
      <c r="R69" s="35" t="s">
        <v>1018</v>
      </c>
      <c r="S69" s="35" t="s">
        <v>1019</v>
      </c>
      <c r="T69" s="35"/>
      <c r="U69" s="35" t="s">
        <v>1020</v>
      </c>
      <c r="V69" s="35" t="s">
        <v>123</v>
      </c>
      <c r="W69" s="35"/>
      <c r="X69" s="2" t="str">
        <f t="shared" si="3"/>
        <v xml:space="preserve">Lab reared organisms exposed to field samples (mesocosms) </v>
      </c>
      <c r="Y69" s="2" t="str">
        <f t="shared" si="4"/>
        <v>Lab reared organisms exposed to field samples (mesocosms)</v>
      </c>
    </row>
    <row r="70" spans="1:25" ht="130.5" x14ac:dyDescent="0.35">
      <c r="A70" s="107"/>
      <c r="B70" s="38" t="s">
        <v>33</v>
      </c>
      <c r="C70" s="35" t="s">
        <v>1021</v>
      </c>
      <c r="D70" s="35" t="s">
        <v>1022</v>
      </c>
      <c r="E70" s="37" t="s">
        <v>1023</v>
      </c>
      <c r="F70" s="35" t="s">
        <v>1024</v>
      </c>
      <c r="G70" s="35" t="s">
        <v>1025</v>
      </c>
      <c r="H70" s="35" t="s">
        <v>1026</v>
      </c>
      <c r="I70" s="35" t="s">
        <v>1027</v>
      </c>
      <c r="J70" s="35"/>
      <c r="K70" s="35" t="s">
        <v>1028</v>
      </c>
      <c r="L70" s="35" t="s">
        <v>1029</v>
      </c>
      <c r="M70" s="35" t="s">
        <v>1030</v>
      </c>
      <c r="N70" s="35" t="s">
        <v>1031</v>
      </c>
      <c r="O70" s="35" t="s">
        <v>1032</v>
      </c>
      <c r="P70" s="35"/>
      <c r="Q70" s="35" t="s">
        <v>1033</v>
      </c>
      <c r="R70" s="35" t="s">
        <v>1034</v>
      </c>
      <c r="S70" s="35"/>
      <c r="T70" s="35"/>
      <c r="U70" s="35" t="s">
        <v>1035</v>
      </c>
      <c r="V70" s="35" t="s">
        <v>123</v>
      </c>
      <c r="W70" s="35"/>
      <c r="X70" s="2" t="str">
        <f t="shared" si="3"/>
        <v xml:space="preserve">Lab reared organisms exposed to field samples (mesocosms) </v>
      </c>
      <c r="Y70" s="2" t="str">
        <f t="shared" si="4"/>
        <v>Lab reared organisms exposed to field samples (mesocosms)</v>
      </c>
    </row>
    <row r="71" spans="1:25" ht="179.5" customHeight="1" x14ac:dyDescent="0.35">
      <c r="A71" s="107"/>
      <c r="B71" s="38" t="s">
        <v>33</v>
      </c>
      <c r="C71" s="35" t="s">
        <v>1036</v>
      </c>
      <c r="D71" s="35" t="s">
        <v>1037</v>
      </c>
      <c r="E71" s="37" t="s">
        <v>1038</v>
      </c>
      <c r="F71" s="35" t="s">
        <v>1039</v>
      </c>
      <c r="G71" s="35" t="s">
        <v>1040</v>
      </c>
      <c r="H71" s="35" t="s">
        <v>1041</v>
      </c>
      <c r="I71" s="35" t="s">
        <v>1042</v>
      </c>
      <c r="J71" s="35" t="s">
        <v>997</v>
      </c>
      <c r="K71" s="35" t="s">
        <v>1043</v>
      </c>
      <c r="L71" s="35" t="s">
        <v>43</v>
      </c>
      <c r="M71" s="35" t="s">
        <v>715</v>
      </c>
      <c r="N71" s="35" t="s">
        <v>1044</v>
      </c>
      <c r="O71" s="35" t="s">
        <v>1015</v>
      </c>
      <c r="P71" s="35"/>
      <c r="Q71" s="35" t="s">
        <v>1045</v>
      </c>
      <c r="R71" s="35" t="s">
        <v>1046</v>
      </c>
      <c r="S71" s="35"/>
      <c r="T71" s="35"/>
      <c r="U71" s="35" t="s">
        <v>1047</v>
      </c>
      <c r="V71" s="35" t="s">
        <v>123</v>
      </c>
      <c r="W71" s="35"/>
      <c r="X71" s="2" t="str">
        <f t="shared" si="3"/>
        <v xml:space="preserve">Lab reared organisms exposed to field samples (mesocosms) </v>
      </c>
      <c r="Y71" s="2" t="str">
        <f t="shared" si="4"/>
        <v>Lab reared organisms exposed to field samples (mesocosms)</v>
      </c>
    </row>
    <row r="72" spans="1:25" ht="290" x14ac:dyDescent="0.35">
      <c r="A72" s="107"/>
      <c r="B72" s="34" t="s">
        <v>33</v>
      </c>
      <c r="C72" s="35" t="s">
        <v>1048</v>
      </c>
      <c r="D72" s="35" t="s">
        <v>1049</v>
      </c>
      <c r="E72" s="37" t="s">
        <v>1050</v>
      </c>
      <c r="F72" s="35" t="s">
        <v>1051</v>
      </c>
      <c r="G72" s="35" t="s">
        <v>1052</v>
      </c>
      <c r="H72" s="35" t="s">
        <v>1053</v>
      </c>
      <c r="I72" s="35" t="s">
        <v>1054</v>
      </c>
      <c r="J72" s="35" t="s">
        <v>1055</v>
      </c>
      <c r="K72" s="35" t="s">
        <v>1056</v>
      </c>
      <c r="L72" s="35" t="s">
        <v>1057</v>
      </c>
      <c r="M72" s="35" t="s">
        <v>1058</v>
      </c>
      <c r="N72" s="35" t="s">
        <v>1059</v>
      </c>
      <c r="O72" s="35" t="s">
        <v>1060</v>
      </c>
      <c r="P72" s="35" t="s">
        <v>1061</v>
      </c>
      <c r="Q72" s="35" t="s">
        <v>1062</v>
      </c>
      <c r="R72" s="35" t="s">
        <v>1063</v>
      </c>
      <c r="S72" s="35" t="s">
        <v>1064</v>
      </c>
      <c r="T72" s="35" t="s">
        <v>1065</v>
      </c>
      <c r="U72" s="35" t="s">
        <v>1066</v>
      </c>
      <c r="V72" s="35" t="s">
        <v>1067</v>
      </c>
      <c r="W72" s="35" t="s">
        <v>1068</v>
      </c>
      <c r="X72" s="2" t="str">
        <f t="shared" si="3"/>
        <v xml:space="preserve">Lab reared organisms exposed to field samples (mesocosms) </v>
      </c>
      <c r="Y72" s="2" t="str">
        <f t="shared" si="4"/>
        <v>Lab reared organisms exposed to field samples (mesocosms)</v>
      </c>
    </row>
    <row r="73" spans="1:25" ht="246.5" x14ac:dyDescent="0.35">
      <c r="A73" s="107"/>
      <c r="B73" s="34" t="s">
        <v>33</v>
      </c>
      <c r="C73" s="35" t="s">
        <v>1069</v>
      </c>
      <c r="D73" s="35" t="s">
        <v>519</v>
      </c>
      <c r="E73" s="37" t="s">
        <v>1070</v>
      </c>
      <c r="F73" s="35" t="s">
        <v>1071</v>
      </c>
      <c r="G73" s="35" t="s">
        <v>1072</v>
      </c>
      <c r="H73" s="35" t="s">
        <v>1073</v>
      </c>
      <c r="I73" s="35" t="s">
        <v>1074</v>
      </c>
      <c r="J73" s="35" t="s">
        <v>1075</v>
      </c>
      <c r="K73" s="35" t="s">
        <v>1076</v>
      </c>
      <c r="L73" s="35" t="s">
        <v>1077</v>
      </c>
      <c r="M73" s="35" t="s">
        <v>1078</v>
      </c>
      <c r="N73" s="35" t="s">
        <v>1079</v>
      </c>
      <c r="O73" s="35" t="s">
        <v>1080</v>
      </c>
      <c r="P73" s="35" t="s">
        <v>1081</v>
      </c>
      <c r="Q73" s="35" t="s">
        <v>1082</v>
      </c>
      <c r="R73" s="35" t="s">
        <v>1083</v>
      </c>
      <c r="S73" s="35" t="s">
        <v>1084</v>
      </c>
      <c r="T73" s="35" t="s">
        <v>1085</v>
      </c>
      <c r="U73" s="35" t="s">
        <v>1086</v>
      </c>
      <c r="V73" s="35" t="s">
        <v>644</v>
      </c>
      <c r="W73" s="35" t="s">
        <v>1087</v>
      </c>
      <c r="X73" s="2" t="str">
        <f t="shared" si="3"/>
        <v xml:space="preserve">Lab reared organisms exposed to field samples (mesocosms) </v>
      </c>
      <c r="Y73" s="2" t="str">
        <f t="shared" si="4"/>
        <v>Lab reared organisms exposed to field samples (mesocosms)</v>
      </c>
    </row>
    <row r="74" spans="1:25" ht="108" customHeight="1" x14ac:dyDescent="0.35">
      <c r="A74" s="103" t="s">
        <v>1088</v>
      </c>
      <c r="B74" s="42" t="s">
        <v>33</v>
      </c>
      <c r="C74" s="43" t="s">
        <v>1089</v>
      </c>
      <c r="D74" s="43" t="s">
        <v>1090</v>
      </c>
      <c r="E74" s="44" t="s">
        <v>1091</v>
      </c>
      <c r="F74" s="43" t="s">
        <v>1092</v>
      </c>
      <c r="G74" s="43" t="s">
        <v>1093</v>
      </c>
      <c r="H74" s="43" t="s">
        <v>1094</v>
      </c>
      <c r="I74" s="43" t="s">
        <v>1095</v>
      </c>
      <c r="J74" s="43" t="s">
        <v>1096</v>
      </c>
      <c r="K74" s="43" t="s">
        <v>1097</v>
      </c>
      <c r="L74" s="43" t="s">
        <v>1098</v>
      </c>
      <c r="M74" s="43" t="s">
        <v>1099</v>
      </c>
      <c r="N74" s="43" t="s">
        <v>1100</v>
      </c>
      <c r="O74" s="43" t="s">
        <v>1101</v>
      </c>
      <c r="P74" s="43" t="s">
        <v>1102</v>
      </c>
      <c r="Q74" s="43" t="s">
        <v>1103</v>
      </c>
      <c r="R74" s="43" t="s">
        <v>1104</v>
      </c>
      <c r="S74" s="43" t="s">
        <v>1105</v>
      </c>
      <c r="T74" s="43" t="s">
        <v>1106</v>
      </c>
      <c r="U74" s="43" t="s">
        <v>1107</v>
      </c>
      <c r="V74" s="43" t="s">
        <v>644</v>
      </c>
      <c r="W74" s="43" t="s">
        <v>1108</v>
      </c>
      <c r="X74" s="2" t="str">
        <f t="shared" si="3"/>
        <v>Field Samples collected and used for experiments in a laboratory</v>
      </c>
      <c r="Y74" s="2" t="str">
        <f t="shared" si="4"/>
        <v>Field Samples collected and used for experiments in a laboratory</v>
      </c>
    </row>
    <row r="75" spans="1:25" ht="108" customHeight="1" x14ac:dyDescent="0.35">
      <c r="A75" s="103"/>
      <c r="B75" s="42" t="s">
        <v>33</v>
      </c>
      <c r="C75" s="43" t="s">
        <v>1109</v>
      </c>
      <c r="D75" s="43" t="s">
        <v>1110</v>
      </c>
      <c r="E75" s="44" t="s">
        <v>1111</v>
      </c>
      <c r="F75" s="43" t="s">
        <v>1112</v>
      </c>
      <c r="G75" s="43" t="s">
        <v>1113</v>
      </c>
      <c r="H75" s="43" t="s">
        <v>1114</v>
      </c>
      <c r="I75" s="43" t="s">
        <v>1115</v>
      </c>
      <c r="J75" s="43" t="s">
        <v>1116</v>
      </c>
      <c r="K75" s="43" t="s">
        <v>1117</v>
      </c>
      <c r="L75" s="43" t="s">
        <v>1118</v>
      </c>
      <c r="M75" s="43" t="s">
        <v>1119</v>
      </c>
      <c r="N75" s="43" t="s">
        <v>1120</v>
      </c>
      <c r="O75" s="43" t="s">
        <v>1121</v>
      </c>
      <c r="P75" s="43" t="s">
        <v>1122</v>
      </c>
      <c r="Q75" s="43" t="s">
        <v>1123</v>
      </c>
      <c r="R75" s="43" t="s">
        <v>1124</v>
      </c>
      <c r="S75" s="43" t="s">
        <v>1125</v>
      </c>
      <c r="T75" s="43" t="s">
        <v>1126</v>
      </c>
      <c r="U75" s="43" t="s">
        <v>1127</v>
      </c>
      <c r="V75" s="43" t="s">
        <v>644</v>
      </c>
      <c r="W75" s="43" t="s">
        <v>1128</v>
      </c>
      <c r="X75" s="2" t="str">
        <f t="shared" si="3"/>
        <v>Field Samples collected and used for experiments in a laboratory</v>
      </c>
      <c r="Y75" s="2" t="str">
        <f t="shared" si="4"/>
        <v>Field Samples collected and used for experiments in a laboratory</v>
      </c>
    </row>
    <row r="76" spans="1:25" ht="108" customHeight="1" x14ac:dyDescent="0.35">
      <c r="A76" s="103"/>
      <c r="B76" s="42" t="s">
        <v>33</v>
      </c>
      <c r="C76" s="43" t="s">
        <v>1129</v>
      </c>
      <c r="D76" s="43" t="s">
        <v>1130</v>
      </c>
      <c r="E76" s="44" t="s">
        <v>1131</v>
      </c>
      <c r="F76" s="43" t="s">
        <v>1132</v>
      </c>
      <c r="G76" s="43" t="s">
        <v>1133</v>
      </c>
      <c r="H76" s="43" t="s">
        <v>1134</v>
      </c>
      <c r="I76" s="43" t="s">
        <v>1135</v>
      </c>
      <c r="J76" s="43" t="s">
        <v>1136</v>
      </c>
      <c r="K76" s="43" t="s">
        <v>1137</v>
      </c>
      <c r="L76" s="43" t="s">
        <v>1138</v>
      </c>
      <c r="M76" s="43" t="s">
        <v>1139</v>
      </c>
      <c r="N76" s="43" t="s">
        <v>1140</v>
      </c>
      <c r="O76" s="43" t="s">
        <v>1141</v>
      </c>
      <c r="P76" s="43" t="s">
        <v>1142</v>
      </c>
      <c r="Q76" s="43" t="s">
        <v>1143</v>
      </c>
      <c r="R76" s="43" t="s">
        <v>1144</v>
      </c>
      <c r="S76" s="43" t="s">
        <v>1145</v>
      </c>
      <c r="T76" s="43" t="s">
        <v>1146</v>
      </c>
      <c r="U76" s="43" t="s">
        <v>1147</v>
      </c>
      <c r="V76" s="43" t="s">
        <v>644</v>
      </c>
      <c r="W76" s="43" t="s">
        <v>1148</v>
      </c>
      <c r="X76" s="2" t="str">
        <f t="shared" si="3"/>
        <v>Field Samples collected and used for experiments in a laboratory</v>
      </c>
      <c r="Y76" s="2" t="str">
        <f t="shared" si="4"/>
        <v>Field Samples collected and used for experiments in a laboratory</v>
      </c>
    </row>
    <row r="77" spans="1:25" ht="108" customHeight="1" x14ac:dyDescent="0.35">
      <c r="A77" s="103"/>
      <c r="B77" s="42" t="s">
        <v>33</v>
      </c>
      <c r="C77" s="43" t="s">
        <v>1149</v>
      </c>
      <c r="D77" s="43" t="s">
        <v>1150</v>
      </c>
      <c r="E77" s="44" t="s">
        <v>1151</v>
      </c>
      <c r="F77" s="43" t="s">
        <v>1152</v>
      </c>
      <c r="G77" s="45" t="s">
        <v>1153</v>
      </c>
      <c r="H77" s="43" t="s">
        <v>1154</v>
      </c>
      <c r="I77" s="43" t="s">
        <v>1155</v>
      </c>
      <c r="J77" s="43" t="s">
        <v>1156</v>
      </c>
      <c r="K77" s="43" t="s">
        <v>1157</v>
      </c>
      <c r="L77" s="43" t="s">
        <v>1158</v>
      </c>
      <c r="M77" s="43" t="s">
        <v>1159</v>
      </c>
      <c r="N77" s="43" t="s">
        <v>1160</v>
      </c>
      <c r="O77" s="43" t="s">
        <v>1161</v>
      </c>
      <c r="P77" s="43" t="s">
        <v>1162</v>
      </c>
      <c r="Q77" s="43" t="s">
        <v>1163</v>
      </c>
      <c r="R77" s="43" t="s">
        <v>1164</v>
      </c>
      <c r="S77" s="43" t="s">
        <v>1165</v>
      </c>
      <c r="T77" s="43" t="s">
        <v>1166</v>
      </c>
      <c r="U77" s="43" t="s">
        <v>1167</v>
      </c>
      <c r="V77" s="43" t="s">
        <v>644</v>
      </c>
      <c r="W77" s="43" t="s">
        <v>1168</v>
      </c>
      <c r="X77" s="2" t="str">
        <f t="shared" si="3"/>
        <v>Field Samples collected and used for experiments in a laboratory</v>
      </c>
      <c r="Y77" s="2" t="str">
        <f t="shared" si="4"/>
        <v>Field Samples collected and used for experiments in a laboratory</v>
      </c>
    </row>
    <row r="78" spans="1:25" ht="108" customHeight="1" x14ac:dyDescent="0.35">
      <c r="A78" s="103"/>
      <c r="B78" s="42" t="s">
        <v>33</v>
      </c>
      <c r="C78" s="43" t="s">
        <v>1169</v>
      </c>
      <c r="D78" s="43" t="s">
        <v>1170</v>
      </c>
      <c r="E78" s="44" t="s">
        <v>1171</v>
      </c>
      <c r="F78" s="43" t="s">
        <v>1172</v>
      </c>
      <c r="G78" s="45" t="s">
        <v>1153</v>
      </c>
      <c r="H78" s="43" t="s">
        <v>1173</v>
      </c>
      <c r="I78" s="43" t="s">
        <v>1174</v>
      </c>
      <c r="J78" s="43" t="s">
        <v>1156</v>
      </c>
      <c r="K78" s="43" t="s">
        <v>1175</v>
      </c>
      <c r="L78" s="43" t="s">
        <v>1176</v>
      </c>
      <c r="M78" s="43" t="s">
        <v>1177</v>
      </c>
      <c r="N78" s="43" t="s">
        <v>1178</v>
      </c>
      <c r="O78" s="43" t="s">
        <v>1179</v>
      </c>
      <c r="P78" s="43" t="s">
        <v>1180</v>
      </c>
      <c r="Q78" s="43" t="s">
        <v>1181</v>
      </c>
      <c r="R78" s="43" t="s">
        <v>1182</v>
      </c>
      <c r="S78" s="43" t="s">
        <v>1183</v>
      </c>
      <c r="T78" s="43" t="s">
        <v>1184</v>
      </c>
      <c r="U78" s="43" t="s">
        <v>1185</v>
      </c>
      <c r="V78" s="43" t="s">
        <v>644</v>
      </c>
      <c r="W78" s="43" t="s">
        <v>1186</v>
      </c>
      <c r="X78" s="2" t="str">
        <f t="shared" si="3"/>
        <v>Field Samples collected and used for experiments in a laboratory</v>
      </c>
      <c r="Y78" s="2" t="str">
        <f t="shared" si="4"/>
        <v>Field Samples collected and used for experiments in a laboratory</v>
      </c>
    </row>
    <row r="79" spans="1:25" ht="108" customHeight="1" x14ac:dyDescent="0.35">
      <c r="A79" s="103"/>
      <c r="B79" s="42" t="s">
        <v>33</v>
      </c>
      <c r="C79" s="43" t="s">
        <v>1187</v>
      </c>
      <c r="D79" s="43" t="s">
        <v>1188</v>
      </c>
      <c r="E79" s="44" t="s">
        <v>1189</v>
      </c>
      <c r="F79" s="43" t="s">
        <v>1190</v>
      </c>
      <c r="G79" s="43" t="s">
        <v>1191</v>
      </c>
      <c r="H79" s="43" t="s">
        <v>1192</v>
      </c>
      <c r="I79" s="43" t="s">
        <v>1193</v>
      </c>
      <c r="J79" s="43" t="s">
        <v>1156</v>
      </c>
      <c r="K79" s="43" t="s">
        <v>1194</v>
      </c>
      <c r="L79" s="43" t="s">
        <v>1195</v>
      </c>
      <c r="M79" s="43" t="s">
        <v>1196</v>
      </c>
      <c r="N79" s="43" t="s">
        <v>1197</v>
      </c>
      <c r="O79" s="43" t="s">
        <v>1198</v>
      </c>
      <c r="P79" s="43" t="s">
        <v>1199</v>
      </c>
      <c r="Q79" s="43" t="s">
        <v>1200</v>
      </c>
      <c r="R79" s="43" t="s">
        <v>1201</v>
      </c>
      <c r="S79" s="43" t="s">
        <v>1202</v>
      </c>
      <c r="T79" s="43" t="s">
        <v>1203</v>
      </c>
      <c r="U79" s="43" t="s">
        <v>1185</v>
      </c>
      <c r="V79" s="43" t="s">
        <v>644</v>
      </c>
      <c r="W79" s="43" t="s">
        <v>1204</v>
      </c>
      <c r="X79" s="2" t="str">
        <f t="shared" si="3"/>
        <v>Field Samples collected and used for experiments in a laboratory</v>
      </c>
      <c r="Y79" s="2" t="str">
        <f t="shared" si="4"/>
        <v>Field Samples collected and used for experiments in a laboratory</v>
      </c>
    </row>
    <row r="80" spans="1:25" ht="108" customHeight="1" x14ac:dyDescent="0.35">
      <c r="A80" s="103"/>
      <c r="B80" s="42" t="s">
        <v>33</v>
      </c>
      <c r="C80" s="43" t="s">
        <v>1205</v>
      </c>
      <c r="D80" s="43" t="s">
        <v>1206</v>
      </c>
      <c r="E80" s="44" t="s">
        <v>1207</v>
      </c>
      <c r="F80" s="43" t="s">
        <v>1208</v>
      </c>
      <c r="G80" s="43" t="s">
        <v>1209</v>
      </c>
      <c r="H80" s="43" t="s">
        <v>1210</v>
      </c>
      <c r="I80" s="43" t="s">
        <v>1211</v>
      </c>
      <c r="J80" s="43" t="s">
        <v>1212</v>
      </c>
      <c r="K80" s="43" t="s">
        <v>1213</v>
      </c>
      <c r="L80" s="43" t="s">
        <v>1214</v>
      </c>
      <c r="M80" s="43" t="s">
        <v>1215</v>
      </c>
      <c r="N80" s="43" t="s">
        <v>1216</v>
      </c>
      <c r="O80" s="43" t="s">
        <v>1217</v>
      </c>
      <c r="P80" s="43" t="s">
        <v>1218</v>
      </c>
      <c r="Q80" s="43" t="s">
        <v>1219</v>
      </c>
      <c r="R80" s="43" t="s">
        <v>1220</v>
      </c>
      <c r="S80" s="43" t="s">
        <v>1221</v>
      </c>
      <c r="T80" s="43" t="s">
        <v>1222</v>
      </c>
      <c r="U80" s="43" t="s">
        <v>968</v>
      </c>
      <c r="V80" s="43" t="s">
        <v>1223</v>
      </c>
      <c r="W80" s="43" t="s">
        <v>1224</v>
      </c>
      <c r="X80" s="2" t="str">
        <f t="shared" si="3"/>
        <v>Field Samples collected and used for experiments in a laboratory</v>
      </c>
      <c r="Y80" s="2" t="str">
        <f t="shared" si="4"/>
        <v>Field Samples collected and used for experiments in a laboratory</v>
      </c>
    </row>
    <row r="81" spans="1:25" ht="108" customHeight="1" x14ac:dyDescent="0.35">
      <c r="A81" s="103"/>
      <c r="B81" s="42" t="s">
        <v>33</v>
      </c>
      <c r="C81" s="43" t="s">
        <v>1225</v>
      </c>
      <c r="D81" s="43" t="s">
        <v>1226</v>
      </c>
      <c r="E81" s="44" t="s">
        <v>1227</v>
      </c>
      <c r="F81" s="43" t="s">
        <v>1228</v>
      </c>
      <c r="G81" s="43" t="s">
        <v>1229</v>
      </c>
      <c r="H81" s="43" t="s">
        <v>1230</v>
      </c>
      <c r="I81" s="43" t="s">
        <v>1231</v>
      </c>
      <c r="J81" s="43" t="s">
        <v>1232</v>
      </c>
      <c r="K81" s="43" t="s">
        <v>1233</v>
      </c>
      <c r="L81" s="43" t="s">
        <v>1234</v>
      </c>
      <c r="M81" s="43" t="s">
        <v>1235</v>
      </c>
      <c r="N81" s="43" t="s">
        <v>1236</v>
      </c>
      <c r="O81" s="43" t="s">
        <v>1237</v>
      </c>
      <c r="P81" s="43" t="s">
        <v>1238</v>
      </c>
      <c r="Q81" s="43" t="s">
        <v>1239</v>
      </c>
      <c r="R81" s="43" t="s">
        <v>1240</v>
      </c>
      <c r="S81" s="43" t="s">
        <v>1241</v>
      </c>
      <c r="T81" s="43" t="s">
        <v>1242</v>
      </c>
      <c r="U81" s="43" t="s">
        <v>1243</v>
      </c>
      <c r="V81" s="43" t="s">
        <v>644</v>
      </c>
      <c r="W81" s="43" t="s">
        <v>1244</v>
      </c>
      <c r="X81" s="2" t="str">
        <f t="shared" si="3"/>
        <v>Field Samples collected and used for experiments in a laboratory</v>
      </c>
      <c r="Y81" s="2" t="str">
        <f t="shared" si="4"/>
        <v>Field Samples collected and used for experiments in a laboratory</v>
      </c>
    </row>
    <row r="82" spans="1:25" ht="108" customHeight="1" x14ac:dyDescent="0.35">
      <c r="A82" s="103"/>
      <c r="B82" s="42" t="s">
        <v>33</v>
      </c>
      <c r="C82" s="43" t="s">
        <v>1245</v>
      </c>
      <c r="D82" s="43" t="s">
        <v>1246</v>
      </c>
      <c r="E82" s="44" t="s">
        <v>1247</v>
      </c>
      <c r="F82" s="43" t="s">
        <v>1248</v>
      </c>
      <c r="G82" s="43" t="s">
        <v>1249</v>
      </c>
      <c r="H82" s="43" t="s">
        <v>1250</v>
      </c>
      <c r="I82" s="43" t="s">
        <v>1251</v>
      </c>
      <c r="J82" s="43" t="s">
        <v>1252</v>
      </c>
      <c r="K82" s="43" t="s">
        <v>1253</v>
      </c>
      <c r="L82" s="43" t="s">
        <v>1254</v>
      </c>
      <c r="M82" s="43" t="s">
        <v>1255</v>
      </c>
      <c r="N82" s="43" t="s">
        <v>1256</v>
      </c>
      <c r="O82" s="43" t="s">
        <v>1257</v>
      </c>
      <c r="P82" s="43" t="s">
        <v>1258</v>
      </c>
      <c r="Q82" s="43" t="s">
        <v>1259</v>
      </c>
      <c r="R82" s="43" t="s">
        <v>1260</v>
      </c>
      <c r="S82" s="43" t="s">
        <v>1261</v>
      </c>
      <c r="T82" s="43" t="s">
        <v>1262</v>
      </c>
      <c r="U82" s="43" t="s">
        <v>968</v>
      </c>
      <c r="V82" s="43" t="s">
        <v>644</v>
      </c>
      <c r="W82" s="43" t="s">
        <v>1263</v>
      </c>
      <c r="X82" s="2" t="str">
        <f t="shared" si="3"/>
        <v>Field Samples collected and used for experiments in a laboratory</v>
      </c>
      <c r="Y82" s="2" t="str">
        <f t="shared" si="4"/>
        <v>Field Samples collected and used for experiments in a laboratory</v>
      </c>
    </row>
    <row r="83" spans="1:25" ht="114" customHeight="1" x14ac:dyDescent="0.35">
      <c r="A83" s="104" t="s">
        <v>1264</v>
      </c>
      <c r="B83" s="46" t="s">
        <v>25</v>
      </c>
      <c r="C83" s="47" t="s">
        <v>1265</v>
      </c>
      <c r="D83" s="47" t="s">
        <v>1266</v>
      </c>
      <c r="E83" s="48" t="s">
        <v>1267</v>
      </c>
      <c r="F83" s="47" t="s">
        <v>1268</v>
      </c>
      <c r="G83" s="47" t="s">
        <v>1269</v>
      </c>
      <c r="H83" s="47" t="s">
        <v>59</v>
      </c>
      <c r="I83" s="47" t="s">
        <v>79</v>
      </c>
      <c r="J83" s="47" t="s">
        <v>59</v>
      </c>
      <c r="K83" s="47" t="s">
        <v>1270</v>
      </c>
      <c r="L83" s="47" t="s">
        <v>1271</v>
      </c>
      <c r="M83" s="47" t="s">
        <v>1272</v>
      </c>
      <c r="N83" s="47" t="s">
        <v>1273</v>
      </c>
      <c r="O83" s="47" t="s">
        <v>79</v>
      </c>
      <c r="P83" s="47" t="s">
        <v>1274</v>
      </c>
      <c r="Q83" s="47" t="s">
        <v>1275</v>
      </c>
      <c r="R83" s="47" t="s">
        <v>1276</v>
      </c>
      <c r="S83" s="47" t="s">
        <v>1277</v>
      </c>
      <c r="T83" s="47" t="s">
        <v>1278</v>
      </c>
      <c r="U83" s="47" t="s">
        <v>1279</v>
      </c>
      <c r="V83" s="47" t="s">
        <v>1280</v>
      </c>
      <c r="W83" s="47" t="s">
        <v>1281</v>
      </c>
      <c r="X83" s="2" t="str">
        <f t="shared" si="3"/>
        <v>Wildlife‑derived cell lines</v>
      </c>
      <c r="Y83" s="2" t="str">
        <f t="shared" si="4"/>
        <v>Wildlife‑derived cell lines</v>
      </c>
    </row>
    <row r="84" spans="1:25" ht="114" customHeight="1" x14ac:dyDescent="0.35">
      <c r="A84" s="104"/>
      <c r="B84" s="46" t="s">
        <v>33</v>
      </c>
      <c r="C84" s="47" t="s">
        <v>1282</v>
      </c>
      <c r="D84" s="47" t="s">
        <v>1283</v>
      </c>
      <c r="E84" s="48" t="s">
        <v>1284</v>
      </c>
      <c r="F84" s="47" t="s">
        <v>1285</v>
      </c>
      <c r="G84" s="47" t="s">
        <v>1286</v>
      </c>
      <c r="H84" s="47" t="s">
        <v>1287</v>
      </c>
      <c r="I84" s="47" t="s">
        <v>1288</v>
      </c>
      <c r="J84" s="47" t="s">
        <v>1289</v>
      </c>
      <c r="K84" s="47" t="s">
        <v>1290</v>
      </c>
      <c r="L84" s="47" t="s">
        <v>1291</v>
      </c>
      <c r="M84" s="47" t="s">
        <v>1292</v>
      </c>
      <c r="N84" s="47" t="s">
        <v>1293</v>
      </c>
      <c r="O84" s="47" t="s">
        <v>59</v>
      </c>
      <c r="P84" s="47" t="s">
        <v>1294</v>
      </c>
      <c r="Q84" s="47" t="s">
        <v>1295</v>
      </c>
      <c r="R84" s="47" t="s">
        <v>1296</v>
      </c>
      <c r="S84" s="47" t="s">
        <v>1297</v>
      </c>
      <c r="T84" s="47" t="s">
        <v>1298</v>
      </c>
      <c r="U84" s="47" t="s">
        <v>1299</v>
      </c>
      <c r="V84" s="47" t="s">
        <v>644</v>
      </c>
      <c r="W84" s="47" t="s">
        <v>1300</v>
      </c>
      <c r="X84" s="2" t="str">
        <f t="shared" si="3"/>
        <v>Wildlife‑derived cell lines</v>
      </c>
      <c r="Y84" s="2" t="str">
        <f t="shared" si="4"/>
        <v>Wildlife‑derived cell lines</v>
      </c>
    </row>
    <row r="85" spans="1:25" ht="114" customHeight="1" x14ac:dyDescent="0.35">
      <c r="A85" s="104"/>
      <c r="B85" s="46" t="s">
        <v>73</v>
      </c>
      <c r="C85" s="47" t="s">
        <v>1301</v>
      </c>
      <c r="D85" s="47" t="s">
        <v>1302</v>
      </c>
      <c r="E85" s="48" t="s">
        <v>1303</v>
      </c>
      <c r="F85" s="47" t="s">
        <v>1304</v>
      </c>
      <c r="G85" s="47" t="s">
        <v>1305</v>
      </c>
      <c r="H85" s="47" t="s">
        <v>59</v>
      </c>
      <c r="I85" s="47" t="s">
        <v>79</v>
      </c>
      <c r="J85" s="47" t="s">
        <v>59</v>
      </c>
      <c r="K85" s="47" t="s">
        <v>1306</v>
      </c>
      <c r="L85" s="47" t="s">
        <v>1307</v>
      </c>
      <c r="M85" s="47" t="s">
        <v>1308</v>
      </c>
      <c r="N85" s="47" t="s">
        <v>1309</v>
      </c>
      <c r="O85" s="47" t="s">
        <v>59</v>
      </c>
      <c r="P85" s="47" t="s">
        <v>1310</v>
      </c>
      <c r="Q85" s="47" t="s">
        <v>1311</v>
      </c>
      <c r="R85" s="47" t="s">
        <v>1312</v>
      </c>
      <c r="S85" s="47" t="s">
        <v>59</v>
      </c>
      <c r="T85" s="47" t="s">
        <v>1313</v>
      </c>
      <c r="U85" s="47" t="s">
        <v>79</v>
      </c>
      <c r="V85" s="47" t="s">
        <v>1314</v>
      </c>
      <c r="W85" s="47" t="s">
        <v>1315</v>
      </c>
      <c r="X85" s="2" t="str">
        <f t="shared" si="3"/>
        <v>Wildlife‑derived cell lines</v>
      </c>
      <c r="Y85" s="2" t="str">
        <f t="shared" si="4"/>
        <v>Wildlife‑derived cell lines</v>
      </c>
    </row>
    <row r="86" spans="1:25" ht="114" customHeight="1" x14ac:dyDescent="0.35">
      <c r="A86" s="104"/>
      <c r="B86" s="46" t="s">
        <v>33</v>
      </c>
      <c r="C86" s="49" t="s">
        <v>1316</v>
      </c>
      <c r="D86" s="47" t="s">
        <v>1317</v>
      </c>
      <c r="E86" s="48" t="s">
        <v>1318</v>
      </c>
      <c r="F86" s="47" t="s">
        <v>1319</v>
      </c>
      <c r="G86" s="47" t="s">
        <v>1320</v>
      </c>
      <c r="H86" s="47" t="s">
        <v>1321</v>
      </c>
      <c r="I86" s="47" t="s">
        <v>1322</v>
      </c>
      <c r="J86" s="47" t="s">
        <v>1323</v>
      </c>
      <c r="K86" s="47" t="s">
        <v>1324</v>
      </c>
      <c r="L86" s="47" t="s">
        <v>1325</v>
      </c>
      <c r="M86" s="47" t="s">
        <v>1326</v>
      </c>
      <c r="N86" s="47" t="s">
        <v>1327</v>
      </c>
      <c r="O86" s="47" t="s">
        <v>1328</v>
      </c>
      <c r="P86" s="47" t="s">
        <v>1329</v>
      </c>
      <c r="Q86" s="47" t="s">
        <v>1330</v>
      </c>
      <c r="R86" s="47" t="s">
        <v>1331</v>
      </c>
      <c r="S86" s="47" t="s">
        <v>1332</v>
      </c>
      <c r="T86" s="47" t="s">
        <v>1333</v>
      </c>
      <c r="U86" s="47" t="s">
        <v>291</v>
      </c>
      <c r="V86" s="47" t="s">
        <v>59</v>
      </c>
      <c r="W86" s="47" t="s">
        <v>1334</v>
      </c>
      <c r="X86" s="2" t="str">
        <f t="shared" si="3"/>
        <v>Wildlife‑derived cell lines</v>
      </c>
      <c r="Y86" s="2" t="str">
        <f t="shared" si="4"/>
        <v>Wildlife‑derived cell lines</v>
      </c>
    </row>
    <row r="87" spans="1:25" ht="114" customHeight="1" x14ac:dyDescent="0.35">
      <c r="A87" s="104"/>
      <c r="B87" s="46" t="s">
        <v>33</v>
      </c>
      <c r="C87" s="47" t="s">
        <v>1335</v>
      </c>
      <c r="D87" s="47" t="s">
        <v>1336</v>
      </c>
      <c r="E87" s="48" t="s">
        <v>1337</v>
      </c>
      <c r="F87" s="47" t="s">
        <v>1338</v>
      </c>
      <c r="G87" s="47" t="s">
        <v>1339</v>
      </c>
      <c r="H87" s="47" t="s">
        <v>1340</v>
      </c>
      <c r="I87" s="47" t="s">
        <v>1341</v>
      </c>
      <c r="J87" s="47" t="s">
        <v>1342</v>
      </c>
      <c r="K87" s="47" t="s">
        <v>1343</v>
      </c>
      <c r="L87" s="47" t="s">
        <v>1344</v>
      </c>
      <c r="M87" s="47" t="s">
        <v>1345</v>
      </c>
      <c r="N87" s="47" t="s">
        <v>1346</v>
      </c>
      <c r="O87" s="47" t="s">
        <v>59</v>
      </c>
      <c r="P87" s="47" t="s">
        <v>1347</v>
      </c>
      <c r="Q87" s="47" t="s">
        <v>1348</v>
      </c>
      <c r="R87" s="47" t="s">
        <v>1349</v>
      </c>
      <c r="S87" s="47" t="s">
        <v>1350</v>
      </c>
      <c r="T87" s="47" t="s">
        <v>1351</v>
      </c>
      <c r="U87" s="47" t="s">
        <v>968</v>
      </c>
      <c r="V87" s="47" t="s">
        <v>59</v>
      </c>
      <c r="W87" s="47" t="s">
        <v>1352</v>
      </c>
      <c r="X87" s="2" t="str">
        <f t="shared" si="3"/>
        <v>Wildlife‑derived cell lines</v>
      </c>
      <c r="Y87" s="2" t="str">
        <f t="shared" si="4"/>
        <v>Wildlife‑derived cell lines</v>
      </c>
    </row>
    <row r="88" spans="1:25" ht="114" customHeight="1" x14ac:dyDescent="0.35">
      <c r="A88" s="105" t="s">
        <v>1353</v>
      </c>
      <c r="B88" s="50" t="s">
        <v>25</v>
      </c>
      <c r="C88" s="51" t="s">
        <v>1354</v>
      </c>
      <c r="D88" s="5" t="s">
        <v>1355</v>
      </c>
      <c r="E88" s="52" t="s">
        <v>1356</v>
      </c>
      <c r="F88" s="5" t="s">
        <v>1357</v>
      </c>
      <c r="G88" s="5" t="s">
        <v>1358</v>
      </c>
      <c r="H88" s="5" t="s">
        <v>59</v>
      </c>
      <c r="I88" s="5" t="s">
        <v>1359</v>
      </c>
      <c r="J88" s="5" t="s">
        <v>1360</v>
      </c>
      <c r="K88" s="5" t="s">
        <v>1361</v>
      </c>
      <c r="L88" s="5" t="s">
        <v>1362</v>
      </c>
      <c r="M88" s="5" t="s">
        <v>1363</v>
      </c>
      <c r="N88" s="5" t="s">
        <v>1364</v>
      </c>
      <c r="O88" s="5" t="s">
        <v>59</v>
      </c>
      <c r="P88" s="5" t="s">
        <v>1365</v>
      </c>
      <c r="Q88" s="5" t="s">
        <v>1366</v>
      </c>
      <c r="R88" s="5" t="s">
        <v>1367</v>
      </c>
      <c r="S88" s="5" t="s">
        <v>1368</v>
      </c>
      <c r="T88" s="5" t="s">
        <v>1369</v>
      </c>
      <c r="U88" s="5" t="s">
        <v>1370</v>
      </c>
      <c r="V88" s="5" t="s">
        <v>644</v>
      </c>
      <c r="W88" s="5" t="s">
        <v>1371</v>
      </c>
      <c r="X88" s="2" t="str">
        <f t="shared" si="3"/>
        <v>Strengths and weeknesses</v>
      </c>
      <c r="Y88" s="2" t="str">
        <f t="shared" si="4"/>
        <v>Strengths and weeknesses</v>
      </c>
    </row>
    <row r="89" spans="1:25" ht="114" customHeight="1" x14ac:dyDescent="0.35">
      <c r="A89" s="105"/>
      <c r="B89" s="50" t="s">
        <v>25</v>
      </c>
      <c r="C89" s="51" t="s">
        <v>1372</v>
      </c>
      <c r="D89" s="5" t="s">
        <v>1373</v>
      </c>
      <c r="E89" s="52" t="s">
        <v>1374</v>
      </c>
      <c r="F89" s="5" t="s">
        <v>1375</v>
      </c>
      <c r="G89" s="5" t="s">
        <v>1376</v>
      </c>
      <c r="H89" s="5" t="s">
        <v>59</v>
      </c>
      <c r="I89" s="5" t="s">
        <v>79</v>
      </c>
      <c r="J89" s="5" t="s">
        <v>59</v>
      </c>
      <c r="K89" s="5" t="s">
        <v>59</v>
      </c>
      <c r="L89" s="5" t="s">
        <v>59</v>
      </c>
      <c r="M89" s="5" t="s">
        <v>1377</v>
      </c>
      <c r="N89" s="5" t="s">
        <v>1378</v>
      </c>
      <c r="O89" s="5" t="s">
        <v>59</v>
      </c>
      <c r="P89" s="5" t="s">
        <v>1379</v>
      </c>
      <c r="Q89" s="5" t="s">
        <v>59</v>
      </c>
      <c r="R89" s="5" t="s">
        <v>59</v>
      </c>
      <c r="S89" s="5" t="s">
        <v>1380</v>
      </c>
      <c r="T89" s="5" t="s">
        <v>1381</v>
      </c>
      <c r="U89" s="5" t="s">
        <v>1382</v>
      </c>
      <c r="V89" s="5" t="s">
        <v>59</v>
      </c>
      <c r="W89" s="5" t="s">
        <v>1383</v>
      </c>
      <c r="X89" s="2" t="str">
        <f t="shared" si="3"/>
        <v>Strengths and weeknesses</v>
      </c>
      <c r="Y89" s="2" t="str">
        <f t="shared" si="4"/>
        <v>Strengths and weeknesses</v>
      </c>
    </row>
    <row r="90" spans="1:25" ht="114" customHeight="1" x14ac:dyDescent="0.35">
      <c r="A90" s="105"/>
      <c r="B90" s="50" t="s">
        <v>25</v>
      </c>
      <c r="C90" s="5" t="s">
        <v>1384</v>
      </c>
      <c r="D90" s="5" t="s">
        <v>1385</v>
      </c>
      <c r="E90" s="52" t="s">
        <v>1386</v>
      </c>
      <c r="F90" s="5" t="s">
        <v>1387</v>
      </c>
      <c r="G90" s="5" t="s">
        <v>1388</v>
      </c>
      <c r="H90" s="5" t="s">
        <v>59</v>
      </c>
      <c r="I90" s="5" t="s">
        <v>79</v>
      </c>
      <c r="J90" s="5" t="s">
        <v>59</v>
      </c>
      <c r="K90" s="5" t="s">
        <v>79</v>
      </c>
      <c r="L90" s="5" t="s">
        <v>59</v>
      </c>
      <c r="M90" s="5" t="s">
        <v>1389</v>
      </c>
      <c r="N90" s="5" t="s">
        <v>59</v>
      </c>
      <c r="O90" s="5" t="s">
        <v>59</v>
      </c>
      <c r="P90" s="5" t="s">
        <v>1390</v>
      </c>
      <c r="Q90" s="5" t="s">
        <v>59</v>
      </c>
      <c r="R90" s="5" t="s">
        <v>59</v>
      </c>
      <c r="S90" s="5" t="s">
        <v>59</v>
      </c>
      <c r="T90" s="5" t="s">
        <v>1391</v>
      </c>
      <c r="U90" s="5" t="s">
        <v>59</v>
      </c>
      <c r="V90" s="5" t="s">
        <v>59</v>
      </c>
      <c r="W90" s="5" t="s">
        <v>59</v>
      </c>
      <c r="X90" s="2" t="str">
        <f t="shared" si="3"/>
        <v>Strengths and weeknesses</v>
      </c>
      <c r="Y90" s="2" t="str">
        <f t="shared" si="4"/>
        <v>Strengths and weeknesses</v>
      </c>
    </row>
    <row r="91" spans="1:25" ht="114" customHeight="1" x14ac:dyDescent="0.35">
      <c r="A91" s="105"/>
      <c r="B91" s="50" t="s">
        <v>25</v>
      </c>
      <c r="C91" s="53" t="s">
        <v>1392</v>
      </c>
      <c r="D91" s="5" t="s">
        <v>1393</v>
      </c>
      <c r="E91" s="52" t="s">
        <v>1394</v>
      </c>
      <c r="F91" s="5" t="s">
        <v>1395</v>
      </c>
      <c r="G91" s="5" t="s">
        <v>1396</v>
      </c>
      <c r="H91" s="5" t="s">
        <v>59</v>
      </c>
      <c r="I91" s="5" t="s">
        <v>79</v>
      </c>
      <c r="J91" s="5" t="s">
        <v>59</v>
      </c>
      <c r="K91" s="5" t="s">
        <v>59</v>
      </c>
      <c r="L91" s="5" t="s">
        <v>59</v>
      </c>
      <c r="M91" s="5" t="s">
        <v>1397</v>
      </c>
      <c r="N91" s="5" t="s">
        <v>1398</v>
      </c>
      <c r="O91" s="5" t="s">
        <v>59</v>
      </c>
      <c r="P91" s="5" t="s">
        <v>1399</v>
      </c>
      <c r="Q91" s="5" t="s">
        <v>59</v>
      </c>
      <c r="R91" s="5" t="s">
        <v>59</v>
      </c>
      <c r="S91" s="5" t="s">
        <v>1400</v>
      </c>
      <c r="T91" s="5" t="s">
        <v>1401</v>
      </c>
      <c r="U91" s="5" t="s">
        <v>79</v>
      </c>
      <c r="V91" s="5" t="s">
        <v>59</v>
      </c>
      <c r="W91" s="5" t="s">
        <v>1402</v>
      </c>
      <c r="X91" s="2" t="str">
        <f t="shared" si="3"/>
        <v>Strengths and weeknesses</v>
      </c>
      <c r="Y91" s="2" t="str">
        <f t="shared" si="4"/>
        <v>Strengths and weeknesses</v>
      </c>
    </row>
    <row r="92" spans="1:25" ht="114" customHeight="1" x14ac:dyDescent="0.35">
      <c r="A92" s="105"/>
      <c r="B92" s="50" t="s">
        <v>73</v>
      </c>
      <c r="C92" s="5" t="s">
        <v>1403</v>
      </c>
      <c r="D92" s="5" t="s">
        <v>1404</v>
      </c>
      <c r="E92" s="52" t="s">
        <v>1405</v>
      </c>
      <c r="F92" s="5" t="s">
        <v>1406</v>
      </c>
      <c r="G92" s="5" t="s">
        <v>1407</v>
      </c>
      <c r="H92" s="5" t="s">
        <v>997</v>
      </c>
      <c r="I92" s="5" t="s">
        <v>1408</v>
      </c>
      <c r="J92" s="5" t="s">
        <v>997</v>
      </c>
      <c r="K92" s="5" t="s">
        <v>1409</v>
      </c>
      <c r="L92" s="5" t="s">
        <v>1410</v>
      </c>
      <c r="M92" s="5" t="s">
        <v>1411</v>
      </c>
      <c r="N92" s="5" t="s">
        <v>1412</v>
      </c>
      <c r="O92" s="5" t="s">
        <v>202</v>
      </c>
      <c r="P92" s="5" t="s">
        <v>1413</v>
      </c>
      <c r="Q92" s="5" t="s">
        <v>1414</v>
      </c>
      <c r="R92" s="5" t="s">
        <v>1415</v>
      </c>
      <c r="S92" s="5" t="s">
        <v>1416</v>
      </c>
      <c r="T92" s="5" t="s">
        <v>1417</v>
      </c>
      <c r="U92" s="5" t="s">
        <v>1418</v>
      </c>
      <c r="V92" s="5" t="s">
        <v>202</v>
      </c>
      <c r="W92" s="5" t="s">
        <v>1419</v>
      </c>
      <c r="X92" s="2" t="str">
        <f t="shared" si="3"/>
        <v>Strengths and weeknesses</v>
      </c>
      <c r="Y92" s="2" t="str">
        <f t="shared" si="4"/>
        <v>Strengths and weeknesses</v>
      </c>
    </row>
    <row r="93" spans="1:25" ht="114" customHeight="1" x14ac:dyDescent="0.35">
      <c r="A93" s="105"/>
      <c r="B93" s="50" t="s">
        <v>73</v>
      </c>
      <c r="C93" s="54" t="s">
        <v>1420</v>
      </c>
      <c r="D93" s="5" t="s">
        <v>1421</v>
      </c>
      <c r="E93" s="52" t="s">
        <v>1422</v>
      </c>
      <c r="F93" s="5" t="s">
        <v>1423</v>
      </c>
      <c r="G93" s="5" t="s">
        <v>1424</v>
      </c>
      <c r="H93" s="5" t="s">
        <v>997</v>
      </c>
      <c r="I93" s="5" t="s">
        <v>1425</v>
      </c>
      <c r="J93" s="5" t="s">
        <v>997</v>
      </c>
      <c r="K93" s="5" t="s">
        <v>1426</v>
      </c>
      <c r="L93" s="5" t="s">
        <v>997</v>
      </c>
      <c r="M93" s="5" t="s">
        <v>1427</v>
      </c>
      <c r="N93" s="5" t="s">
        <v>1428</v>
      </c>
      <c r="O93" s="5" t="s">
        <v>997</v>
      </c>
      <c r="P93" s="5" t="s">
        <v>1429</v>
      </c>
      <c r="Q93" s="5" t="s">
        <v>997</v>
      </c>
      <c r="R93" s="5" t="s">
        <v>997</v>
      </c>
      <c r="S93" s="5" t="s">
        <v>1430</v>
      </c>
      <c r="T93" s="5" t="s">
        <v>1431</v>
      </c>
      <c r="U93" s="5" t="s">
        <v>1432</v>
      </c>
      <c r="V93" s="5" t="s">
        <v>202</v>
      </c>
      <c r="W93" s="5" t="s">
        <v>1433</v>
      </c>
      <c r="X93" s="2" t="str">
        <f t="shared" si="3"/>
        <v>Strengths and weeknesses</v>
      </c>
      <c r="Y93" s="2" t="str">
        <f t="shared" si="4"/>
        <v>Strengths and weeknesses</v>
      </c>
    </row>
    <row r="94" spans="1:25" ht="114" customHeight="1" x14ac:dyDescent="0.35">
      <c r="A94" s="105"/>
      <c r="B94" s="5" t="s">
        <v>1434</v>
      </c>
      <c r="C94" s="5" t="s">
        <v>1435</v>
      </c>
      <c r="D94" s="5" t="s">
        <v>1436</v>
      </c>
      <c r="E94" s="52" t="s">
        <v>1437</v>
      </c>
      <c r="F94" s="5" t="s">
        <v>1438</v>
      </c>
      <c r="G94" s="5" t="s">
        <v>1439</v>
      </c>
      <c r="H94" s="5" t="s">
        <v>1440</v>
      </c>
      <c r="I94" s="5" t="s">
        <v>1441</v>
      </c>
      <c r="J94" s="5" t="s">
        <v>1442</v>
      </c>
      <c r="K94" s="5" t="s">
        <v>1443</v>
      </c>
      <c r="L94" s="5" t="s">
        <v>1444</v>
      </c>
      <c r="M94" s="5" t="s">
        <v>1445</v>
      </c>
      <c r="N94" s="5" t="s">
        <v>1446</v>
      </c>
      <c r="O94" s="5" t="s">
        <v>1447</v>
      </c>
      <c r="P94" s="5" t="s">
        <v>1448</v>
      </c>
      <c r="Q94" s="5" t="s">
        <v>1449</v>
      </c>
      <c r="R94" s="5" t="s">
        <v>1450</v>
      </c>
      <c r="S94" s="5" t="s">
        <v>1451</v>
      </c>
      <c r="T94" s="5" t="s">
        <v>1452</v>
      </c>
      <c r="U94" s="5" t="s">
        <v>1453</v>
      </c>
      <c r="V94" s="5" t="s">
        <v>1454</v>
      </c>
      <c r="W94" s="5" t="s">
        <v>1455</v>
      </c>
      <c r="X94" s="2" t="str">
        <f t="shared" si="3"/>
        <v>Strengths and weeknesses</v>
      </c>
      <c r="Y94" s="2" t="str">
        <f t="shared" si="4"/>
        <v>Strengths and weeknesses</v>
      </c>
    </row>
    <row r="95" spans="1:25" ht="114" customHeight="1" x14ac:dyDescent="0.35">
      <c r="A95" s="105"/>
      <c r="B95" s="50" t="s">
        <v>33</v>
      </c>
      <c r="C95" s="50" t="s">
        <v>1456</v>
      </c>
      <c r="D95" s="5" t="s">
        <v>1457</v>
      </c>
      <c r="E95" s="52" t="s">
        <v>1458</v>
      </c>
      <c r="F95" s="5" t="s">
        <v>1459</v>
      </c>
      <c r="G95" s="5" t="s">
        <v>1460</v>
      </c>
      <c r="H95" s="5" t="s">
        <v>1461</v>
      </c>
      <c r="I95" s="5" t="s">
        <v>997</v>
      </c>
      <c r="J95" s="5" t="s">
        <v>997</v>
      </c>
      <c r="K95" s="5" t="s">
        <v>1462</v>
      </c>
      <c r="L95" s="5" t="s">
        <v>997</v>
      </c>
      <c r="M95" s="5" t="s">
        <v>1463</v>
      </c>
      <c r="N95" s="5" t="s">
        <v>1464</v>
      </c>
      <c r="O95" s="5" t="s">
        <v>1465</v>
      </c>
      <c r="P95" s="5" t="s">
        <v>1466</v>
      </c>
      <c r="Q95" s="5" t="s">
        <v>1467</v>
      </c>
      <c r="R95" s="5" t="s">
        <v>1468</v>
      </c>
      <c r="S95" s="5" t="s">
        <v>1469</v>
      </c>
      <c r="T95" s="5" t="s">
        <v>1470</v>
      </c>
      <c r="U95" s="5" t="s">
        <v>1471</v>
      </c>
      <c r="V95" s="5" t="s">
        <v>1472</v>
      </c>
      <c r="W95" s="5" t="s">
        <v>1473</v>
      </c>
      <c r="X95" s="2" t="str">
        <f t="shared" si="3"/>
        <v>Strengths and weeknesses</v>
      </c>
      <c r="Y95" s="2" t="str">
        <f t="shared" si="4"/>
        <v>Strengths and weeknesses</v>
      </c>
    </row>
    <row r="96" spans="1:25" ht="114" customHeight="1" x14ac:dyDescent="0.35">
      <c r="A96" s="105"/>
      <c r="B96" s="50" t="s">
        <v>73</v>
      </c>
      <c r="C96" s="53" t="s">
        <v>1474</v>
      </c>
      <c r="D96" s="5" t="s">
        <v>1475</v>
      </c>
      <c r="E96" s="52" t="s">
        <v>1476</v>
      </c>
      <c r="F96" s="5" t="s">
        <v>1477</v>
      </c>
      <c r="G96" s="5" t="s">
        <v>1478</v>
      </c>
      <c r="H96" s="5" t="s">
        <v>997</v>
      </c>
      <c r="I96" s="5" t="s">
        <v>997</v>
      </c>
      <c r="J96" s="5" t="s">
        <v>997</v>
      </c>
      <c r="K96" s="5" t="s">
        <v>1479</v>
      </c>
      <c r="L96" s="5" t="s">
        <v>1480</v>
      </c>
      <c r="M96" s="5" t="s">
        <v>1481</v>
      </c>
      <c r="N96" s="5" t="s">
        <v>1482</v>
      </c>
      <c r="O96" s="5" t="s">
        <v>1483</v>
      </c>
      <c r="P96" s="5" t="s">
        <v>1484</v>
      </c>
      <c r="Q96" s="5" t="s">
        <v>1485</v>
      </c>
      <c r="R96" s="5" t="s">
        <v>1486</v>
      </c>
      <c r="S96" s="5" t="s">
        <v>1487</v>
      </c>
      <c r="T96" s="5" t="s">
        <v>1488</v>
      </c>
      <c r="U96" s="5" t="s">
        <v>1489</v>
      </c>
      <c r="V96" s="5" t="s">
        <v>1490</v>
      </c>
      <c r="W96" s="5" t="s">
        <v>1491</v>
      </c>
      <c r="X96" s="2" t="str">
        <f t="shared" si="3"/>
        <v>Strengths and weeknesses</v>
      </c>
      <c r="Y96" s="2" t="str">
        <f t="shared" si="4"/>
        <v>Strengths and weeknesses</v>
      </c>
    </row>
    <row r="97" spans="1:25" ht="114" customHeight="1" x14ac:dyDescent="0.35">
      <c r="A97" s="105"/>
      <c r="B97" s="50" t="s">
        <v>73</v>
      </c>
      <c r="C97" s="5" t="s">
        <v>1492</v>
      </c>
      <c r="D97" s="5" t="s">
        <v>1493</v>
      </c>
      <c r="E97" s="52" t="s">
        <v>1494</v>
      </c>
      <c r="F97" s="5" t="s">
        <v>1495</v>
      </c>
      <c r="G97" s="5" t="s">
        <v>1496</v>
      </c>
      <c r="H97" s="5" t="s">
        <v>997</v>
      </c>
      <c r="I97" s="5" t="s">
        <v>997</v>
      </c>
      <c r="J97" s="5" t="s">
        <v>997</v>
      </c>
      <c r="K97" s="5" t="s">
        <v>1497</v>
      </c>
      <c r="L97" s="5" t="s">
        <v>1498</v>
      </c>
      <c r="M97" s="5" t="s">
        <v>1499</v>
      </c>
      <c r="N97" s="5" t="s">
        <v>83</v>
      </c>
      <c r="O97" s="5" t="s">
        <v>202</v>
      </c>
      <c r="P97" s="5" t="s">
        <v>1500</v>
      </c>
      <c r="Q97" s="5" t="s">
        <v>997</v>
      </c>
      <c r="R97" s="5" t="s">
        <v>997</v>
      </c>
      <c r="S97" s="5" t="s">
        <v>1501</v>
      </c>
      <c r="T97" s="5" t="s">
        <v>1502</v>
      </c>
      <c r="U97" s="5" t="s">
        <v>997</v>
      </c>
      <c r="V97" s="5" t="s">
        <v>202</v>
      </c>
      <c r="W97" s="5" t="s">
        <v>1503</v>
      </c>
      <c r="X97" s="2" t="str">
        <f t="shared" si="3"/>
        <v>Strengths and weeknesses</v>
      </c>
      <c r="Y97" s="2" t="str">
        <f t="shared" si="4"/>
        <v>Strengths and weeknesses</v>
      </c>
    </row>
    <row r="98" spans="1:25" ht="114" customHeight="1" x14ac:dyDescent="0.35">
      <c r="A98" s="105"/>
      <c r="B98" s="50" t="s">
        <v>33</v>
      </c>
      <c r="C98" s="5" t="s">
        <v>1504</v>
      </c>
      <c r="D98" s="5" t="s">
        <v>1505</v>
      </c>
      <c r="E98" s="52" t="s">
        <v>1506</v>
      </c>
      <c r="F98" s="5" t="s">
        <v>1507</v>
      </c>
      <c r="G98" s="5" t="s">
        <v>1508</v>
      </c>
      <c r="H98" s="5" t="s">
        <v>997</v>
      </c>
      <c r="I98" s="5" t="s">
        <v>1509</v>
      </c>
      <c r="J98" s="5" t="s">
        <v>1510</v>
      </c>
      <c r="K98" s="5" t="s">
        <v>1511</v>
      </c>
      <c r="L98" s="5" t="s">
        <v>1512</v>
      </c>
      <c r="M98" s="5" t="s">
        <v>997</v>
      </c>
      <c r="N98" s="5" t="s">
        <v>83</v>
      </c>
      <c r="O98" s="5" t="s">
        <v>202</v>
      </c>
      <c r="P98" s="5" t="s">
        <v>1513</v>
      </c>
      <c r="Q98" s="5" t="s">
        <v>1514</v>
      </c>
      <c r="R98" s="5" t="s">
        <v>1515</v>
      </c>
      <c r="S98" s="5" t="s">
        <v>1516</v>
      </c>
      <c r="T98" s="5" t="s">
        <v>1517</v>
      </c>
      <c r="U98" s="5" t="s">
        <v>1518</v>
      </c>
      <c r="V98" s="5" t="s">
        <v>202</v>
      </c>
      <c r="W98" s="5" t="s">
        <v>1519</v>
      </c>
      <c r="X98" s="2" t="str">
        <f t="shared" si="3"/>
        <v>Strengths and weeknesses</v>
      </c>
      <c r="Y98" s="2" t="str">
        <f t="shared" si="4"/>
        <v>Strengths and weeknesses</v>
      </c>
    </row>
    <row r="99" spans="1:25" ht="114" customHeight="1" x14ac:dyDescent="0.35">
      <c r="A99" s="105"/>
      <c r="B99" s="50" t="s">
        <v>73</v>
      </c>
      <c r="C99" s="5" t="s">
        <v>1520</v>
      </c>
      <c r="D99" s="5" t="s">
        <v>1521</v>
      </c>
      <c r="E99" s="52" t="s">
        <v>1522</v>
      </c>
      <c r="F99" s="5" t="s">
        <v>1523</v>
      </c>
      <c r="G99" s="5" t="s">
        <v>1524</v>
      </c>
      <c r="H99" s="5" t="s">
        <v>997</v>
      </c>
      <c r="I99" s="5" t="s">
        <v>1525</v>
      </c>
      <c r="J99" s="5" t="s">
        <v>997</v>
      </c>
      <c r="K99" s="5" t="s">
        <v>1526</v>
      </c>
      <c r="L99" s="5" t="s">
        <v>1527</v>
      </c>
      <c r="M99" s="5" t="s">
        <v>1528</v>
      </c>
      <c r="N99" s="5" t="s">
        <v>1529</v>
      </c>
      <c r="O99" s="5" t="s">
        <v>202</v>
      </c>
      <c r="P99" s="5" t="s">
        <v>1530</v>
      </c>
      <c r="Q99" s="5" t="s">
        <v>1531</v>
      </c>
      <c r="R99" s="5" t="s">
        <v>1532</v>
      </c>
      <c r="S99" s="5" t="s">
        <v>1533</v>
      </c>
      <c r="T99" s="5" t="s">
        <v>1534</v>
      </c>
      <c r="U99" s="5" t="s">
        <v>1498</v>
      </c>
      <c r="V99" s="5" t="s">
        <v>1535</v>
      </c>
      <c r="W99" s="5" t="s">
        <v>1536</v>
      </c>
      <c r="X99" s="2" t="str">
        <f t="shared" si="3"/>
        <v>Strengths and weeknesses</v>
      </c>
      <c r="Y99" s="2" t="str">
        <f t="shared" si="4"/>
        <v>Strengths and weeknesses</v>
      </c>
    </row>
    <row r="100" spans="1:25" ht="114" customHeight="1" x14ac:dyDescent="0.35">
      <c r="A100" s="105"/>
      <c r="B100" s="50" t="s">
        <v>33</v>
      </c>
      <c r="C100" s="5" t="s">
        <v>1537</v>
      </c>
      <c r="D100" s="5" t="s">
        <v>1538</v>
      </c>
      <c r="E100" s="52" t="s">
        <v>1539</v>
      </c>
      <c r="F100" s="5" t="s">
        <v>1540</v>
      </c>
      <c r="G100" s="5" t="s">
        <v>1541</v>
      </c>
      <c r="H100" s="5" t="s">
        <v>997</v>
      </c>
      <c r="I100" s="5" t="s">
        <v>1542</v>
      </c>
      <c r="J100" s="5" t="s">
        <v>1543</v>
      </c>
      <c r="K100" s="5" t="s">
        <v>1544</v>
      </c>
      <c r="L100" s="5" t="s">
        <v>1545</v>
      </c>
      <c r="M100" s="5" t="s">
        <v>1546</v>
      </c>
      <c r="N100" s="5" t="s">
        <v>1547</v>
      </c>
      <c r="O100" s="5" t="s">
        <v>202</v>
      </c>
      <c r="P100" s="5" t="s">
        <v>1548</v>
      </c>
      <c r="Q100" s="5" t="s">
        <v>1549</v>
      </c>
      <c r="R100" s="5" t="s">
        <v>1550</v>
      </c>
      <c r="S100" s="5" t="s">
        <v>1551</v>
      </c>
      <c r="T100" s="5" t="s">
        <v>1552</v>
      </c>
      <c r="U100" s="5" t="s">
        <v>1553</v>
      </c>
      <c r="V100" s="5" t="s">
        <v>1554</v>
      </c>
      <c r="W100" s="5" t="s">
        <v>1555</v>
      </c>
      <c r="X100" s="2" t="str">
        <f t="shared" ref="X100:X121" si="5">IF($A100="", X99, $A100)</f>
        <v>Strengths and weeknesses</v>
      </c>
      <c r="Y100" s="2" t="str">
        <f t="shared" si="4"/>
        <v>Strengths and weeknesses</v>
      </c>
    </row>
    <row r="101" spans="1:25" ht="114" customHeight="1" x14ac:dyDescent="0.35">
      <c r="A101" s="105"/>
      <c r="B101" s="55" t="s">
        <v>33</v>
      </c>
      <c r="C101" s="5" t="s">
        <v>1556</v>
      </c>
      <c r="D101" s="5" t="s">
        <v>1557</v>
      </c>
      <c r="E101" s="56" t="s">
        <v>1558</v>
      </c>
      <c r="F101" s="57" t="s">
        <v>1559</v>
      </c>
      <c r="G101" s="57" t="s">
        <v>1560</v>
      </c>
      <c r="H101" s="57" t="s">
        <v>1561</v>
      </c>
      <c r="I101" s="57" t="s">
        <v>1562</v>
      </c>
      <c r="J101" s="57" t="s">
        <v>1563</v>
      </c>
      <c r="K101" s="57" t="s">
        <v>59</v>
      </c>
      <c r="L101" s="57" t="s">
        <v>533</v>
      </c>
      <c r="M101" s="57" t="s">
        <v>59</v>
      </c>
      <c r="N101" s="57" t="s">
        <v>1564</v>
      </c>
      <c r="O101" s="57" t="s">
        <v>1565</v>
      </c>
      <c r="P101" s="57" t="s">
        <v>1566</v>
      </c>
      <c r="Q101" s="57" t="s">
        <v>1567</v>
      </c>
      <c r="R101" s="57" t="s">
        <v>1568</v>
      </c>
      <c r="S101" s="57" t="s">
        <v>1569</v>
      </c>
      <c r="T101" s="57" t="s">
        <v>1570</v>
      </c>
      <c r="U101" s="57" t="s">
        <v>1571</v>
      </c>
      <c r="V101" s="57" t="s">
        <v>202</v>
      </c>
      <c r="W101" s="57" t="s">
        <v>1572</v>
      </c>
      <c r="X101" s="4" t="str">
        <f t="shared" si="5"/>
        <v>Strengths and weeknesses</v>
      </c>
      <c r="Y101" s="2" t="str">
        <f t="shared" si="4"/>
        <v>Strengths and weeknesses</v>
      </c>
    </row>
    <row r="102" spans="1:25" ht="114" customHeight="1" x14ac:dyDescent="0.35">
      <c r="A102" s="105"/>
      <c r="B102" s="50" t="s">
        <v>33</v>
      </c>
      <c r="C102" s="58" t="s">
        <v>1573</v>
      </c>
      <c r="D102" s="58" t="s">
        <v>1574</v>
      </c>
      <c r="E102" s="59" t="s">
        <v>1575</v>
      </c>
      <c r="F102" s="58" t="s">
        <v>1576</v>
      </c>
      <c r="G102" s="58" t="s">
        <v>1577</v>
      </c>
      <c r="H102" s="58" t="s">
        <v>1578</v>
      </c>
      <c r="I102" s="58" t="s">
        <v>1579</v>
      </c>
      <c r="J102" s="58" t="s">
        <v>1580</v>
      </c>
      <c r="K102" s="58" t="s">
        <v>1581</v>
      </c>
      <c r="L102" s="58" t="s">
        <v>1582</v>
      </c>
      <c r="M102" s="58" t="s">
        <v>1583</v>
      </c>
      <c r="N102" s="58" t="s">
        <v>1584</v>
      </c>
      <c r="O102" s="58" t="s">
        <v>1585</v>
      </c>
      <c r="P102" s="58" t="s">
        <v>1586</v>
      </c>
      <c r="Q102" s="58" t="s">
        <v>1587</v>
      </c>
      <c r="R102" s="58" t="s">
        <v>1588</v>
      </c>
      <c r="S102" s="58" t="s">
        <v>1589</v>
      </c>
      <c r="T102" s="58" t="s">
        <v>1590</v>
      </c>
      <c r="U102" s="58" t="s">
        <v>1591</v>
      </c>
      <c r="V102" s="58" t="s">
        <v>1581</v>
      </c>
      <c r="W102" s="58" t="s">
        <v>1592</v>
      </c>
      <c r="X102" s="1" t="str">
        <f t="shared" si="5"/>
        <v>Strengths and weeknesses</v>
      </c>
      <c r="Y102" s="2" t="str">
        <f t="shared" si="4"/>
        <v>Strengths and weeknesses</v>
      </c>
    </row>
    <row r="103" spans="1:25" ht="114" customHeight="1" x14ac:dyDescent="0.35">
      <c r="A103" s="105"/>
      <c r="B103" s="50" t="s">
        <v>73</v>
      </c>
      <c r="C103" s="5" t="s">
        <v>1593</v>
      </c>
      <c r="D103" s="5" t="s">
        <v>1594</v>
      </c>
      <c r="E103" s="52" t="s">
        <v>1595</v>
      </c>
      <c r="F103" s="5" t="s">
        <v>1596</v>
      </c>
      <c r="G103" s="5" t="s">
        <v>1597</v>
      </c>
      <c r="H103" s="5" t="s">
        <v>997</v>
      </c>
      <c r="I103" s="5" t="s">
        <v>1498</v>
      </c>
      <c r="J103" s="5" t="s">
        <v>997</v>
      </c>
      <c r="K103" s="5" t="s">
        <v>1598</v>
      </c>
      <c r="L103" s="5" t="s">
        <v>997</v>
      </c>
      <c r="M103" s="5" t="s">
        <v>1599</v>
      </c>
      <c r="N103" s="5" t="s">
        <v>83</v>
      </c>
      <c r="O103" s="5" t="s">
        <v>202</v>
      </c>
      <c r="P103" s="5" t="s">
        <v>1600</v>
      </c>
      <c r="Q103" s="5" t="s">
        <v>997</v>
      </c>
      <c r="R103" s="5" t="s">
        <v>997</v>
      </c>
      <c r="S103" s="5" t="s">
        <v>1601</v>
      </c>
      <c r="T103" s="5" t="s">
        <v>1602</v>
      </c>
      <c r="U103" s="5" t="s">
        <v>997</v>
      </c>
      <c r="V103" s="5" t="s">
        <v>202</v>
      </c>
      <c r="W103" s="5" t="s">
        <v>1603</v>
      </c>
      <c r="X103" s="2" t="str">
        <f t="shared" si="5"/>
        <v>Strengths and weeknesses</v>
      </c>
      <c r="Y103" s="2" t="str">
        <f t="shared" si="4"/>
        <v>Strengths and weeknesses</v>
      </c>
    </row>
    <row r="104" spans="1:25" ht="130.5" x14ac:dyDescent="0.35">
      <c r="A104" s="106" t="s">
        <v>1604</v>
      </c>
      <c r="B104" s="60" t="s">
        <v>1605</v>
      </c>
      <c r="C104" s="60" t="s">
        <v>1606</v>
      </c>
      <c r="D104" s="60" t="s">
        <v>1607</v>
      </c>
      <c r="E104" s="61" t="s">
        <v>1608</v>
      </c>
      <c r="F104" s="60" t="s">
        <v>1609</v>
      </c>
      <c r="G104" s="60" t="s">
        <v>1610</v>
      </c>
      <c r="H104" s="60" t="s">
        <v>997</v>
      </c>
      <c r="I104" s="60" t="s">
        <v>1611</v>
      </c>
      <c r="J104" s="60" t="s">
        <v>997</v>
      </c>
      <c r="K104" s="60" t="s">
        <v>997</v>
      </c>
      <c r="L104" s="60" t="s">
        <v>997</v>
      </c>
      <c r="M104" s="60" t="s">
        <v>1612</v>
      </c>
      <c r="N104" s="60" t="s">
        <v>1613</v>
      </c>
      <c r="O104" s="60" t="s">
        <v>1614</v>
      </c>
      <c r="P104" s="60" t="s">
        <v>1615</v>
      </c>
      <c r="Q104" s="60" t="s">
        <v>1616</v>
      </c>
      <c r="R104" s="60" t="s">
        <v>1617</v>
      </c>
      <c r="S104" s="60" t="s">
        <v>1618</v>
      </c>
      <c r="T104" s="60" t="s">
        <v>1619</v>
      </c>
      <c r="U104" s="60" t="s">
        <v>1620</v>
      </c>
      <c r="V104" s="60" t="s">
        <v>202</v>
      </c>
      <c r="W104" s="60" t="s">
        <v>1621</v>
      </c>
      <c r="X104" s="2" t="str">
        <f t="shared" si="5"/>
        <v>Data analysis and reporting</v>
      </c>
      <c r="Y104" s="2" t="str">
        <f t="shared" si="4"/>
        <v>Data analysis and reporting</v>
      </c>
    </row>
    <row r="105" spans="1:25" ht="174" x14ac:dyDescent="0.35">
      <c r="A105" s="106"/>
      <c r="B105" s="60" t="s">
        <v>1622</v>
      </c>
      <c r="C105" s="60" t="s">
        <v>1623</v>
      </c>
      <c r="D105" s="60" t="s">
        <v>1624</v>
      </c>
      <c r="E105" s="61" t="s">
        <v>1625</v>
      </c>
      <c r="F105" s="60" t="s">
        <v>1626</v>
      </c>
      <c r="G105" s="60" t="s">
        <v>1627</v>
      </c>
      <c r="H105" s="60" t="s">
        <v>997</v>
      </c>
      <c r="I105" s="60" t="s">
        <v>1628</v>
      </c>
      <c r="J105" s="60" t="s">
        <v>997</v>
      </c>
      <c r="K105" s="60" t="s">
        <v>1629</v>
      </c>
      <c r="L105" s="60" t="s">
        <v>997</v>
      </c>
      <c r="M105" s="60" t="s">
        <v>1630</v>
      </c>
      <c r="N105" s="60" t="s">
        <v>1631</v>
      </c>
      <c r="O105" s="60" t="s">
        <v>1632</v>
      </c>
      <c r="P105" s="60" t="s">
        <v>1633</v>
      </c>
      <c r="Q105" s="60" t="s">
        <v>1634</v>
      </c>
      <c r="R105" s="60" t="s">
        <v>1635</v>
      </c>
      <c r="S105" s="60" t="s">
        <v>1636</v>
      </c>
      <c r="T105" s="60" t="s">
        <v>1637</v>
      </c>
      <c r="U105" s="60" t="s">
        <v>1638</v>
      </c>
      <c r="V105" s="60" t="s">
        <v>202</v>
      </c>
      <c r="W105" s="60" t="s">
        <v>1639</v>
      </c>
      <c r="X105" s="2" t="str">
        <f t="shared" si="5"/>
        <v>Data analysis and reporting</v>
      </c>
      <c r="Y105" s="2" t="str">
        <f t="shared" si="4"/>
        <v>Data analysis and reporting</v>
      </c>
    </row>
    <row r="106" spans="1:25" ht="116" x14ac:dyDescent="0.35">
      <c r="A106" s="106"/>
      <c r="B106" s="60" t="s">
        <v>33</v>
      </c>
      <c r="C106" s="60" t="s">
        <v>1640</v>
      </c>
      <c r="D106" s="60" t="s">
        <v>1641</v>
      </c>
      <c r="E106" s="61" t="s">
        <v>1642</v>
      </c>
      <c r="F106" s="60" t="s">
        <v>1643</v>
      </c>
      <c r="G106" s="60" t="s">
        <v>1644</v>
      </c>
      <c r="H106" s="60" t="s">
        <v>997</v>
      </c>
      <c r="I106" s="60" t="s">
        <v>1645</v>
      </c>
      <c r="J106" s="60" t="s">
        <v>997</v>
      </c>
      <c r="K106" s="60" t="s">
        <v>1646</v>
      </c>
      <c r="L106" s="60" t="s">
        <v>1647</v>
      </c>
      <c r="M106" s="60" t="s">
        <v>1648</v>
      </c>
      <c r="N106" s="60" t="s">
        <v>1649</v>
      </c>
      <c r="O106" s="60" t="s">
        <v>997</v>
      </c>
      <c r="P106" s="60" t="s">
        <v>1650</v>
      </c>
      <c r="Q106" s="60" t="s">
        <v>1651</v>
      </c>
      <c r="R106" s="60" t="s">
        <v>1652</v>
      </c>
      <c r="S106" s="60" t="s">
        <v>1653</v>
      </c>
      <c r="T106" s="60" t="s">
        <v>1654</v>
      </c>
      <c r="U106" s="60" t="s">
        <v>1655</v>
      </c>
      <c r="V106" s="60" t="s">
        <v>1656</v>
      </c>
      <c r="W106" s="60" t="s">
        <v>1657</v>
      </c>
      <c r="X106" s="2" t="str">
        <f t="shared" si="5"/>
        <v>Data analysis and reporting</v>
      </c>
      <c r="Y106" s="2" t="str">
        <f t="shared" si="4"/>
        <v>Data analysis and reporting</v>
      </c>
    </row>
    <row r="107" spans="1:25" ht="87" x14ac:dyDescent="0.35">
      <c r="A107" s="106"/>
      <c r="B107" s="60" t="s">
        <v>1658</v>
      </c>
      <c r="C107" s="60" t="s">
        <v>1659</v>
      </c>
      <c r="D107" s="60" t="s">
        <v>1660</v>
      </c>
      <c r="E107" s="61" t="s">
        <v>1661</v>
      </c>
      <c r="F107" s="60" t="s">
        <v>1662</v>
      </c>
      <c r="G107" s="60" t="s">
        <v>1663</v>
      </c>
      <c r="H107" s="60" t="s">
        <v>997</v>
      </c>
      <c r="I107" s="60" t="s">
        <v>1664</v>
      </c>
      <c r="J107" s="60" t="s">
        <v>997</v>
      </c>
      <c r="K107" s="60" t="s">
        <v>1665</v>
      </c>
      <c r="L107" s="60" t="s">
        <v>1666</v>
      </c>
      <c r="M107" s="60" t="s">
        <v>1667</v>
      </c>
      <c r="N107" s="60" t="s">
        <v>1668</v>
      </c>
      <c r="O107" s="60" t="s">
        <v>202</v>
      </c>
      <c r="P107" s="60" t="s">
        <v>1669</v>
      </c>
      <c r="Q107" s="60" t="s">
        <v>1670</v>
      </c>
      <c r="R107" s="60" t="s">
        <v>1671</v>
      </c>
      <c r="S107" s="60" t="s">
        <v>1672</v>
      </c>
      <c r="T107" s="60" t="s">
        <v>1673</v>
      </c>
      <c r="U107" s="60" t="s">
        <v>1674</v>
      </c>
      <c r="V107" s="60" t="s">
        <v>202</v>
      </c>
      <c r="W107" s="60" t="s">
        <v>1675</v>
      </c>
      <c r="X107" s="2" t="str">
        <f t="shared" si="5"/>
        <v>Data analysis and reporting</v>
      </c>
      <c r="Y107" s="2" t="str">
        <f t="shared" si="4"/>
        <v>Data analysis and reporting</v>
      </c>
    </row>
    <row r="108" spans="1:25" ht="116" x14ac:dyDescent="0.35">
      <c r="A108" s="106"/>
      <c r="B108" s="60" t="s">
        <v>1658</v>
      </c>
      <c r="C108" s="60" t="s">
        <v>1676</v>
      </c>
      <c r="D108" s="60" t="s">
        <v>1677</v>
      </c>
      <c r="E108" s="61" t="s">
        <v>1678</v>
      </c>
      <c r="F108" s="60" t="s">
        <v>1679</v>
      </c>
      <c r="G108" s="60" t="s">
        <v>1680</v>
      </c>
      <c r="H108" s="60" t="s">
        <v>997</v>
      </c>
      <c r="I108" s="60" t="s">
        <v>1681</v>
      </c>
      <c r="J108" s="60" t="s">
        <v>997</v>
      </c>
      <c r="K108" s="60" t="s">
        <v>1682</v>
      </c>
      <c r="L108" s="60" t="s">
        <v>1683</v>
      </c>
      <c r="M108" s="60" t="s">
        <v>1684</v>
      </c>
      <c r="N108" s="60" t="s">
        <v>1685</v>
      </c>
      <c r="O108" s="60" t="s">
        <v>202</v>
      </c>
      <c r="P108" s="60" t="s">
        <v>1686</v>
      </c>
      <c r="Q108" s="60" t="s">
        <v>1687</v>
      </c>
      <c r="R108" s="60" t="s">
        <v>1688</v>
      </c>
      <c r="S108" s="60" t="s">
        <v>1672</v>
      </c>
      <c r="T108" s="60" t="s">
        <v>1689</v>
      </c>
      <c r="U108" s="60" t="s">
        <v>1681</v>
      </c>
      <c r="V108" s="60" t="s">
        <v>202</v>
      </c>
      <c r="W108" s="60" t="s">
        <v>1690</v>
      </c>
      <c r="X108" s="2" t="str">
        <f t="shared" si="5"/>
        <v>Data analysis and reporting</v>
      </c>
      <c r="Y108" s="2" t="str">
        <f t="shared" si="4"/>
        <v>Data analysis and reporting</v>
      </c>
    </row>
    <row r="109" spans="1:25" ht="159.5" x14ac:dyDescent="0.35">
      <c r="A109" s="106"/>
      <c r="B109" s="60" t="s">
        <v>1658</v>
      </c>
      <c r="C109" s="60" t="s">
        <v>1691</v>
      </c>
      <c r="D109" s="60" t="s">
        <v>1692</v>
      </c>
      <c r="E109" s="61" t="s">
        <v>1693</v>
      </c>
      <c r="F109" s="60" t="s">
        <v>1694</v>
      </c>
      <c r="G109" s="60" t="s">
        <v>1695</v>
      </c>
      <c r="H109" s="60" t="s">
        <v>997</v>
      </c>
      <c r="I109" s="60" t="s">
        <v>1696</v>
      </c>
      <c r="J109" s="60" t="s">
        <v>997</v>
      </c>
      <c r="K109" s="60" t="s">
        <v>1697</v>
      </c>
      <c r="L109" s="60" t="s">
        <v>1698</v>
      </c>
      <c r="M109" s="60" t="s">
        <v>1699</v>
      </c>
      <c r="N109" s="60" t="s">
        <v>1700</v>
      </c>
      <c r="O109" s="60" t="s">
        <v>1701</v>
      </c>
      <c r="P109" s="60" t="s">
        <v>1702</v>
      </c>
      <c r="Q109" s="60" t="s">
        <v>1703</v>
      </c>
      <c r="R109" s="60" t="s">
        <v>1704</v>
      </c>
      <c r="S109" s="60" t="s">
        <v>1705</v>
      </c>
      <c r="T109" s="60" t="s">
        <v>1706</v>
      </c>
      <c r="U109" s="60" t="s">
        <v>1707</v>
      </c>
      <c r="V109" s="60" t="s">
        <v>1708</v>
      </c>
      <c r="W109" s="60" t="s">
        <v>1709</v>
      </c>
      <c r="X109" s="2" t="str">
        <f t="shared" si="5"/>
        <v>Data analysis and reporting</v>
      </c>
      <c r="Y109" s="2" t="str">
        <f t="shared" si="4"/>
        <v>Data analysis and reporting</v>
      </c>
    </row>
    <row r="110" spans="1:25" ht="101.5" x14ac:dyDescent="0.35">
      <c r="A110" s="106"/>
      <c r="B110" s="60" t="s">
        <v>1710</v>
      </c>
      <c r="C110" s="60" t="s">
        <v>1711</v>
      </c>
      <c r="D110" s="60" t="s">
        <v>1712</v>
      </c>
      <c r="E110" s="61" t="s">
        <v>1713</v>
      </c>
      <c r="F110" s="60" t="s">
        <v>1714</v>
      </c>
      <c r="G110" s="60" t="s">
        <v>1715</v>
      </c>
      <c r="H110" s="60" t="s">
        <v>997</v>
      </c>
      <c r="I110" s="60" t="s">
        <v>1716</v>
      </c>
      <c r="J110" s="60" t="s">
        <v>1717</v>
      </c>
      <c r="K110" s="60" t="s">
        <v>1718</v>
      </c>
      <c r="L110" s="60" t="s">
        <v>1719</v>
      </c>
      <c r="M110" s="60" t="s">
        <v>1720</v>
      </c>
      <c r="N110" s="60" t="s">
        <v>1721</v>
      </c>
      <c r="O110" s="60" t="s">
        <v>1722</v>
      </c>
      <c r="P110" s="60" t="s">
        <v>1723</v>
      </c>
      <c r="Q110" s="60" t="s">
        <v>1724</v>
      </c>
      <c r="R110" s="60" t="s">
        <v>1725</v>
      </c>
      <c r="S110" s="60" t="s">
        <v>1726</v>
      </c>
      <c r="T110" s="60" t="s">
        <v>1727</v>
      </c>
      <c r="U110" s="60" t="s">
        <v>1728</v>
      </c>
      <c r="V110" s="60" t="s">
        <v>1729</v>
      </c>
      <c r="W110" s="60" t="s">
        <v>1730</v>
      </c>
      <c r="X110" s="2" t="str">
        <f t="shared" si="5"/>
        <v>Data analysis and reporting</v>
      </c>
      <c r="Y110" s="2" t="str">
        <f t="shared" si="4"/>
        <v>Data analysis and reporting</v>
      </c>
    </row>
    <row r="111" spans="1:25" ht="101.5" x14ac:dyDescent="0.35">
      <c r="A111" s="106"/>
      <c r="B111" s="62" t="s">
        <v>1710</v>
      </c>
      <c r="C111" s="60" t="s">
        <v>1731</v>
      </c>
      <c r="D111" s="60" t="s">
        <v>1732</v>
      </c>
      <c r="E111" s="61" t="s">
        <v>1733</v>
      </c>
      <c r="F111" s="60" t="s">
        <v>1734</v>
      </c>
      <c r="G111" s="60" t="s">
        <v>1735</v>
      </c>
      <c r="H111" s="60" t="s">
        <v>1736</v>
      </c>
      <c r="I111" s="60" t="s">
        <v>1737</v>
      </c>
      <c r="J111" s="60" t="s">
        <v>1738</v>
      </c>
      <c r="K111" s="60" t="s">
        <v>1739</v>
      </c>
      <c r="L111" s="60" t="s">
        <v>1740</v>
      </c>
      <c r="M111" s="60" t="s">
        <v>1741</v>
      </c>
      <c r="N111" s="60" t="s">
        <v>1742</v>
      </c>
      <c r="O111" s="60" t="s">
        <v>1743</v>
      </c>
      <c r="P111" s="60" t="s">
        <v>1744</v>
      </c>
      <c r="Q111" s="60" t="s">
        <v>1745</v>
      </c>
      <c r="R111" s="60" t="s">
        <v>1746</v>
      </c>
      <c r="S111" s="60" t="s">
        <v>1747</v>
      </c>
      <c r="T111" s="60" t="s">
        <v>1748</v>
      </c>
      <c r="U111" s="60" t="s">
        <v>1749</v>
      </c>
      <c r="V111" s="60" t="s">
        <v>1750</v>
      </c>
      <c r="W111" s="60" t="s">
        <v>1751</v>
      </c>
      <c r="X111" s="2" t="str">
        <f t="shared" si="5"/>
        <v>Data analysis and reporting</v>
      </c>
      <c r="Y111" s="2" t="str">
        <f t="shared" si="4"/>
        <v>Data analysis and reporting</v>
      </c>
    </row>
    <row r="112" spans="1:25" ht="101.5" x14ac:dyDescent="0.35">
      <c r="A112" s="106"/>
      <c r="B112" s="60" t="s">
        <v>1752</v>
      </c>
      <c r="C112" s="60" t="s">
        <v>1753</v>
      </c>
      <c r="D112" s="60" t="s">
        <v>1754</v>
      </c>
      <c r="E112" s="61" t="s">
        <v>1755</v>
      </c>
      <c r="F112" s="60" t="s">
        <v>1756</v>
      </c>
      <c r="G112" s="60" t="s">
        <v>1757</v>
      </c>
      <c r="H112" s="60" t="s">
        <v>997</v>
      </c>
      <c r="I112" s="60" t="s">
        <v>1758</v>
      </c>
      <c r="J112" s="60" t="s">
        <v>997</v>
      </c>
      <c r="K112" s="60" t="s">
        <v>1759</v>
      </c>
      <c r="L112" s="60" t="s">
        <v>1760</v>
      </c>
      <c r="M112" s="60" t="s">
        <v>1761</v>
      </c>
      <c r="N112" s="60" t="s">
        <v>997</v>
      </c>
      <c r="O112" s="60" t="s">
        <v>997</v>
      </c>
      <c r="P112" s="60" t="s">
        <v>1762</v>
      </c>
      <c r="Q112" s="60" t="s">
        <v>1763</v>
      </c>
      <c r="R112" s="60" t="s">
        <v>1764</v>
      </c>
      <c r="S112" s="60" t="s">
        <v>997</v>
      </c>
      <c r="T112" s="60" t="s">
        <v>1765</v>
      </c>
      <c r="U112" s="60" t="s">
        <v>1766</v>
      </c>
      <c r="V112" s="60" t="s">
        <v>1729</v>
      </c>
      <c r="W112" s="60" t="s">
        <v>1767</v>
      </c>
      <c r="X112" s="2" t="str">
        <f t="shared" si="5"/>
        <v>Data analysis and reporting</v>
      </c>
      <c r="Y112" s="2" t="str">
        <f t="shared" si="4"/>
        <v>Data analysis and reporting</v>
      </c>
    </row>
    <row r="113" spans="1:25" ht="101.5" x14ac:dyDescent="0.35">
      <c r="A113" s="106"/>
      <c r="B113" s="60" t="s">
        <v>1768</v>
      </c>
      <c r="C113" s="60" t="s">
        <v>1769</v>
      </c>
      <c r="D113" s="60" t="s">
        <v>1770</v>
      </c>
      <c r="E113" s="61" t="s">
        <v>1771</v>
      </c>
      <c r="F113" s="60" t="s">
        <v>1772</v>
      </c>
      <c r="G113" s="60" t="s">
        <v>1773</v>
      </c>
      <c r="H113" s="60" t="s">
        <v>997</v>
      </c>
      <c r="I113" s="60" t="s">
        <v>1774</v>
      </c>
      <c r="J113" s="60" t="s">
        <v>997</v>
      </c>
      <c r="K113" s="60" t="s">
        <v>1775</v>
      </c>
      <c r="L113" s="60" t="s">
        <v>1776</v>
      </c>
      <c r="M113" s="60" t="s">
        <v>1777</v>
      </c>
      <c r="N113" s="60" t="s">
        <v>1778</v>
      </c>
      <c r="O113" s="60" t="s">
        <v>1779</v>
      </c>
      <c r="P113" s="60" t="s">
        <v>1780</v>
      </c>
      <c r="Q113" s="60" t="s">
        <v>1781</v>
      </c>
      <c r="R113" s="60" t="s">
        <v>1782</v>
      </c>
      <c r="S113" s="60" t="s">
        <v>1783</v>
      </c>
      <c r="T113" s="60" t="s">
        <v>1784</v>
      </c>
      <c r="U113" s="60" t="s">
        <v>1785</v>
      </c>
      <c r="V113" s="60" t="s">
        <v>1786</v>
      </c>
      <c r="W113" s="60" t="s">
        <v>1787</v>
      </c>
      <c r="X113" s="2" t="str">
        <f t="shared" si="5"/>
        <v>Data analysis and reporting</v>
      </c>
      <c r="Y113" s="2" t="str">
        <f t="shared" si="4"/>
        <v>Data analysis and reporting</v>
      </c>
    </row>
    <row r="114" spans="1:25" ht="159.5" x14ac:dyDescent="0.35">
      <c r="A114" s="106"/>
      <c r="B114" s="60" t="s">
        <v>1788</v>
      </c>
      <c r="C114" s="60" t="s">
        <v>1789</v>
      </c>
      <c r="D114" s="60" t="s">
        <v>1790</v>
      </c>
      <c r="E114" s="61" t="s">
        <v>1791</v>
      </c>
      <c r="F114" s="60" t="s">
        <v>1792</v>
      </c>
      <c r="G114" s="60" t="s">
        <v>1793</v>
      </c>
      <c r="H114" s="60" t="s">
        <v>997</v>
      </c>
      <c r="I114" s="60" t="s">
        <v>1794</v>
      </c>
      <c r="J114" s="60" t="s">
        <v>997</v>
      </c>
      <c r="K114" s="60" t="s">
        <v>1795</v>
      </c>
      <c r="L114" s="60" t="s">
        <v>1796</v>
      </c>
      <c r="M114" s="60" t="s">
        <v>1797</v>
      </c>
      <c r="N114" s="60" t="s">
        <v>1798</v>
      </c>
      <c r="O114" s="60" t="s">
        <v>1799</v>
      </c>
      <c r="P114" s="60" t="s">
        <v>1800</v>
      </c>
      <c r="Q114" s="60" t="s">
        <v>1801</v>
      </c>
      <c r="R114" s="60" t="s">
        <v>1802</v>
      </c>
      <c r="S114" s="60" t="s">
        <v>997</v>
      </c>
      <c r="T114" s="60" t="s">
        <v>1803</v>
      </c>
      <c r="U114" s="60" t="s">
        <v>1804</v>
      </c>
      <c r="V114" s="60" t="s">
        <v>1805</v>
      </c>
      <c r="W114" s="60" t="s">
        <v>1806</v>
      </c>
      <c r="X114" s="2" t="str">
        <f t="shared" si="5"/>
        <v>Data analysis and reporting</v>
      </c>
      <c r="Y114" s="2" t="str">
        <f t="shared" si="4"/>
        <v>Data analysis and reporting</v>
      </c>
    </row>
    <row r="115" spans="1:25" ht="188.5" x14ac:dyDescent="0.35">
      <c r="A115" s="106"/>
      <c r="B115" s="60" t="s">
        <v>1788</v>
      </c>
      <c r="C115" s="60" t="s">
        <v>1807</v>
      </c>
      <c r="D115" s="60" t="s">
        <v>1808</v>
      </c>
      <c r="E115" s="61" t="s">
        <v>1809</v>
      </c>
      <c r="F115" s="60" t="s">
        <v>1810</v>
      </c>
      <c r="G115" s="60" t="s">
        <v>1811</v>
      </c>
      <c r="H115" s="60" t="s">
        <v>997</v>
      </c>
      <c r="I115" s="60" t="s">
        <v>1812</v>
      </c>
      <c r="J115" s="60" t="s">
        <v>997</v>
      </c>
      <c r="K115" s="60" t="s">
        <v>1813</v>
      </c>
      <c r="L115" s="60" t="s">
        <v>1814</v>
      </c>
      <c r="M115" s="60" t="s">
        <v>1815</v>
      </c>
      <c r="N115" s="60" t="s">
        <v>1816</v>
      </c>
      <c r="O115" s="60" t="s">
        <v>1817</v>
      </c>
      <c r="P115" s="60" t="s">
        <v>1818</v>
      </c>
      <c r="Q115" s="60" t="s">
        <v>1819</v>
      </c>
      <c r="R115" s="60" t="s">
        <v>1820</v>
      </c>
      <c r="S115" s="60" t="s">
        <v>997</v>
      </c>
      <c r="T115" s="60" t="s">
        <v>1821</v>
      </c>
      <c r="U115" s="60" t="s">
        <v>1822</v>
      </c>
      <c r="V115" s="60" t="s">
        <v>1823</v>
      </c>
      <c r="W115" s="60" t="s">
        <v>1824</v>
      </c>
      <c r="X115" s="2" t="str">
        <f t="shared" si="5"/>
        <v>Data analysis and reporting</v>
      </c>
      <c r="Y115" s="2" t="str">
        <f t="shared" si="4"/>
        <v>Data analysis and reporting</v>
      </c>
    </row>
    <row r="116" spans="1:25" ht="116" x14ac:dyDescent="0.35">
      <c r="A116" s="106"/>
      <c r="B116" s="60" t="s">
        <v>1825</v>
      </c>
      <c r="C116" s="60" t="s">
        <v>1826</v>
      </c>
      <c r="D116" s="60" t="s">
        <v>1827</v>
      </c>
      <c r="E116" s="61" t="s">
        <v>1828</v>
      </c>
      <c r="F116" s="60" t="s">
        <v>1829</v>
      </c>
      <c r="G116" s="60" t="s">
        <v>1830</v>
      </c>
      <c r="H116" s="60" t="s">
        <v>997</v>
      </c>
      <c r="I116" s="60" t="s">
        <v>1831</v>
      </c>
      <c r="J116" s="60" t="s">
        <v>1832</v>
      </c>
      <c r="K116" s="60" t="s">
        <v>1833</v>
      </c>
      <c r="L116" s="60" t="s">
        <v>1834</v>
      </c>
      <c r="M116" s="60" t="s">
        <v>1835</v>
      </c>
      <c r="N116" s="60" t="s">
        <v>997</v>
      </c>
      <c r="O116" s="60" t="s">
        <v>1581</v>
      </c>
      <c r="P116" s="60" t="s">
        <v>1836</v>
      </c>
      <c r="Q116" s="60" t="s">
        <v>1837</v>
      </c>
      <c r="R116" s="60" t="s">
        <v>1838</v>
      </c>
      <c r="S116" s="60" t="s">
        <v>1672</v>
      </c>
      <c r="T116" s="60" t="s">
        <v>1839</v>
      </c>
      <c r="U116" s="60" t="s">
        <v>1840</v>
      </c>
      <c r="V116" s="60" t="s">
        <v>1841</v>
      </c>
      <c r="W116" s="60" t="s">
        <v>1842</v>
      </c>
      <c r="X116" s="2" t="str">
        <f t="shared" si="5"/>
        <v>Data analysis and reporting</v>
      </c>
      <c r="Y116" s="2" t="str">
        <f t="shared" si="4"/>
        <v>Data analysis and reporting</v>
      </c>
    </row>
    <row r="117" spans="1:25" ht="87" x14ac:dyDescent="0.35">
      <c r="A117" s="106"/>
      <c r="B117" s="60" t="s">
        <v>33</v>
      </c>
      <c r="C117" s="60" t="s">
        <v>1843</v>
      </c>
      <c r="D117" s="60" t="s">
        <v>1844</v>
      </c>
      <c r="E117" s="61" t="s">
        <v>1845</v>
      </c>
      <c r="F117" s="60" t="s">
        <v>1846</v>
      </c>
      <c r="G117" s="60" t="s">
        <v>1847</v>
      </c>
      <c r="H117" s="60" t="s">
        <v>997</v>
      </c>
      <c r="I117" s="60" t="s">
        <v>1848</v>
      </c>
      <c r="J117" s="60" t="s">
        <v>1849</v>
      </c>
      <c r="K117" s="60" t="s">
        <v>1850</v>
      </c>
      <c r="L117" s="60" t="s">
        <v>1851</v>
      </c>
      <c r="M117" s="60" t="s">
        <v>1852</v>
      </c>
      <c r="N117" s="60" t="s">
        <v>1853</v>
      </c>
      <c r="O117" s="60" t="s">
        <v>1854</v>
      </c>
      <c r="P117" s="60" t="s">
        <v>1855</v>
      </c>
      <c r="Q117" s="60" t="s">
        <v>1856</v>
      </c>
      <c r="R117" s="60" t="s">
        <v>1857</v>
      </c>
      <c r="S117" s="60" t="s">
        <v>1858</v>
      </c>
      <c r="T117" s="60" t="s">
        <v>1859</v>
      </c>
      <c r="U117" s="60" t="s">
        <v>1860</v>
      </c>
      <c r="V117" s="60" t="s">
        <v>1861</v>
      </c>
      <c r="W117" s="60" t="s">
        <v>1862</v>
      </c>
      <c r="X117" s="2" t="str">
        <f t="shared" si="5"/>
        <v>Data analysis and reporting</v>
      </c>
      <c r="Y117" s="2" t="str">
        <f t="shared" si="4"/>
        <v>Data analysis and reporting</v>
      </c>
    </row>
    <row r="118" spans="1:25" ht="188.5" customHeight="1" x14ac:dyDescent="0.35">
      <c r="A118" s="106"/>
      <c r="B118" s="60" t="s">
        <v>33</v>
      </c>
      <c r="C118" s="60" t="s">
        <v>1863</v>
      </c>
      <c r="D118" s="60" t="s">
        <v>1864</v>
      </c>
      <c r="E118" s="61" t="s">
        <v>1865</v>
      </c>
      <c r="F118" s="60" t="s">
        <v>1866</v>
      </c>
      <c r="G118" s="60" t="s">
        <v>1867</v>
      </c>
      <c r="H118" s="60" t="s">
        <v>1868</v>
      </c>
      <c r="I118" s="60" t="s">
        <v>1869</v>
      </c>
      <c r="J118" s="60" t="s">
        <v>1870</v>
      </c>
      <c r="K118" s="60" t="s">
        <v>1871</v>
      </c>
      <c r="L118" s="60" t="s">
        <v>1872</v>
      </c>
      <c r="M118" s="60" t="s">
        <v>1873</v>
      </c>
      <c r="N118" s="60" t="s">
        <v>1874</v>
      </c>
      <c r="O118" s="60" t="s">
        <v>1581</v>
      </c>
      <c r="P118" s="60" t="s">
        <v>1875</v>
      </c>
      <c r="Q118" s="60" t="s">
        <v>1876</v>
      </c>
      <c r="R118" s="60" t="s">
        <v>1877</v>
      </c>
      <c r="S118" s="60" t="s">
        <v>1878</v>
      </c>
      <c r="T118" s="60" t="s">
        <v>1879</v>
      </c>
      <c r="U118" s="60" t="s">
        <v>1880</v>
      </c>
      <c r="V118" s="60" t="s">
        <v>1881</v>
      </c>
      <c r="W118" s="60" t="s">
        <v>1882</v>
      </c>
      <c r="X118" s="2" t="str">
        <f t="shared" si="5"/>
        <v>Data analysis and reporting</v>
      </c>
      <c r="Y118" s="2" t="str">
        <f t="shared" si="4"/>
        <v>Data analysis and reporting</v>
      </c>
    </row>
    <row r="119" spans="1:25" ht="72.5" x14ac:dyDescent="0.35">
      <c r="A119" s="106"/>
      <c r="B119" s="60" t="s">
        <v>33</v>
      </c>
      <c r="C119" s="60" t="s">
        <v>1883</v>
      </c>
      <c r="D119" s="60" t="s">
        <v>1884</v>
      </c>
      <c r="E119" s="61" t="s">
        <v>1885</v>
      </c>
      <c r="F119" s="60" t="s">
        <v>1886</v>
      </c>
      <c r="G119" s="60" t="s">
        <v>1887</v>
      </c>
      <c r="H119" s="60" t="s">
        <v>1888</v>
      </c>
      <c r="I119" s="60" t="s">
        <v>1889</v>
      </c>
      <c r="J119" s="60" t="s">
        <v>1890</v>
      </c>
      <c r="K119" s="60" t="s">
        <v>1891</v>
      </c>
      <c r="L119" s="60" t="s">
        <v>1872</v>
      </c>
      <c r="M119" s="60" t="s">
        <v>1892</v>
      </c>
      <c r="N119" s="60" t="s">
        <v>1893</v>
      </c>
      <c r="O119" s="60" t="s">
        <v>1581</v>
      </c>
      <c r="P119" s="60" t="s">
        <v>1894</v>
      </c>
      <c r="Q119" s="60" t="s">
        <v>1895</v>
      </c>
      <c r="R119" s="60" t="s">
        <v>1896</v>
      </c>
      <c r="S119" s="60" t="s">
        <v>1672</v>
      </c>
      <c r="T119" s="60" t="s">
        <v>1897</v>
      </c>
      <c r="U119" s="60" t="s">
        <v>1898</v>
      </c>
      <c r="V119" s="60" t="s">
        <v>1899</v>
      </c>
      <c r="W119" s="60" t="s">
        <v>1900</v>
      </c>
      <c r="X119" s="2" t="str">
        <f t="shared" si="5"/>
        <v>Data analysis and reporting</v>
      </c>
      <c r="Y119" s="2" t="str">
        <f t="shared" si="4"/>
        <v>Data analysis and reporting</v>
      </c>
    </row>
    <row r="120" spans="1:25" ht="72.5" x14ac:dyDescent="0.35">
      <c r="A120" s="106"/>
      <c r="B120" s="60" t="s">
        <v>33</v>
      </c>
      <c r="C120" s="60" t="s">
        <v>1901</v>
      </c>
      <c r="D120" s="60" t="s">
        <v>1902</v>
      </c>
      <c r="E120" s="61" t="s">
        <v>1903</v>
      </c>
      <c r="F120" s="60" t="s">
        <v>1904</v>
      </c>
      <c r="G120" s="60" t="s">
        <v>1905</v>
      </c>
      <c r="H120" s="60" t="s">
        <v>1906</v>
      </c>
      <c r="I120" s="60" t="s">
        <v>1907</v>
      </c>
      <c r="J120" s="60" t="s">
        <v>1908</v>
      </c>
      <c r="K120" s="60" t="s">
        <v>1909</v>
      </c>
      <c r="L120" s="60" t="s">
        <v>1872</v>
      </c>
      <c r="M120" s="60" t="s">
        <v>1910</v>
      </c>
      <c r="N120" s="60" t="s">
        <v>1893</v>
      </c>
      <c r="O120" s="60" t="s">
        <v>1581</v>
      </c>
      <c r="P120" s="60" t="s">
        <v>1911</v>
      </c>
      <c r="Q120" s="60" t="s">
        <v>1912</v>
      </c>
      <c r="R120" s="60" t="s">
        <v>1913</v>
      </c>
      <c r="S120" s="60" t="s">
        <v>1672</v>
      </c>
      <c r="T120" s="60" t="s">
        <v>1914</v>
      </c>
      <c r="U120" s="60" t="s">
        <v>1915</v>
      </c>
      <c r="V120" s="60" t="s">
        <v>1916</v>
      </c>
      <c r="W120" s="60" t="s">
        <v>1917</v>
      </c>
      <c r="X120" s="2" t="str">
        <f t="shared" si="5"/>
        <v>Data analysis and reporting</v>
      </c>
      <c r="Y120" s="2" t="str">
        <f t="shared" si="4"/>
        <v>Data analysis and reporting</v>
      </c>
    </row>
    <row r="121" spans="1:25" ht="130.5" x14ac:dyDescent="0.35">
      <c r="A121" s="106"/>
      <c r="B121" s="60" t="s">
        <v>1918</v>
      </c>
      <c r="C121" s="60" t="s">
        <v>1919</v>
      </c>
      <c r="D121" s="60" t="s">
        <v>1920</v>
      </c>
      <c r="E121" s="61" t="s">
        <v>1921</v>
      </c>
      <c r="F121" s="60" t="s">
        <v>1922</v>
      </c>
      <c r="G121" s="60" t="s">
        <v>1923</v>
      </c>
      <c r="H121" s="60" t="s">
        <v>997</v>
      </c>
      <c r="I121" s="60" t="s">
        <v>1924</v>
      </c>
      <c r="J121" s="60" t="s">
        <v>997</v>
      </c>
      <c r="K121" s="60" t="s">
        <v>1925</v>
      </c>
      <c r="L121" s="60" t="s">
        <v>1926</v>
      </c>
      <c r="M121" s="60" t="s">
        <v>1927</v>
      </c>
      <c r="N121" s="60" t="s">
        <v>1581</v>
      </c>
      <c r="O121" s="60" t="s">
        <v>1928</v>
      </c>
      <c r="P121" s="60" t="s">
        <v>1929</v>
      </c>
      <c r="Q121" s="60" t="s">
        <v>1930</v>
      </c>
      <c r="R121" s="60" t="s">
        <v>1931</v>
      </c>
      <c r="S121" s="60" t="s">
        <v>1672</v>
      </c>
      <c r="T121" s="60" t="s">
        <v>1932</v>
      </c>
      <c r="U121" s="60" t="s">
        <v>1933</v>
      </c>
      <c r="V121" s="60" t="s">
        <v>1934</v>
      </c>
      <c r="W121" s="60" t="s">
        <v>1592</v>
      </c>
      <c r="X121" s="2" t="str">
        <f t="shared" si="5"/>
        <v>Data analysis and reporting</v>
      </c>
      <c r="Y121" s="2" t="str">
        <f t="shared" si="4"/>
        <v>Data analysis and reporting</v>
      </c>
    </row>
  </sheetData>
  <autoFilter ref="A2:Z2" xr:uid="{00000000-0001-0000-0000-000000000000}"/>
  <mergeCells count="9">
    <mergeCell ref="A83:A87"/>
    <mergeCell ref="A88:A103"/>
    <mergeCell ref="A104:A121"/>
    <mergeCell ref="A64:A73"/>
    <mergeCell ref="A3:A37"/>
    <mergeCell ref="A38:A47"/>
    <mergeCell ref="A48:A63"/>
    <mergeCell ref="A1:W1"/>
    <mergeCell ref="A74:A82"/>
  </mergeCells>
  <hyperlinks>
    <hyperlink ref="E38" r:id="rId1" xr:uid="{362CA5C4-06F6-47C1-912D-D10BA1E2AE90}"/>
    <hyperlink ref="E39" r:id="rId2" xr:uid="{21CC7554-64B6-4499-84BA-2517579D0D2E}"/>
    <hyperlink ref="E40" r:id="rId3" xr:uid="{64D8A3DC-A59D-4228-8726-B0FF0598C36A}"/>
    <hyperlink ref="E55" r:id="rId4" xr:uid="{AE9FD343-1F31-4491-B956-6A33C3E8C8D8}"/>
    <hyperlink ref="E49" r:id="rId5" xr:uid="{DD6AAA32-1047-4B71-A8E1-B00E3CE78FF7}"/>
    <hyperlink ref="E56" r:id="rId6" xr:uid="{18C602DC-B69F-4969-B658-57A2218136D0}"/>
    <hyperlink ref="E61" r:id="rId7" xr:uid="{81F2D831-63BC-4465-B943-95FC176D552C}"/>
    <hyperlink ref="E53" r:id="rId8" xr:uid="{8A68D093-5FAA-4B74-A312-4B1E425D5C39}"/>
    <hyperlink ref="E48" r:id="rId9" xr:uid="{7B3FFC0D-D344-4F68-8EBB-C34169AFD299}"/>
    <hyperlink ref="E41" r:id="rId10" xr:uid="{CEBE8BBB-A4E4-4FFC-88CA-15281EC5BF97}"/>
    <hyperlink ref="E68" r:id="rId11" xr:uid="{9A9F9280-A05C-418E-B709-ED433EA5352C}"/>
    <hyperlink ref="E71" r:id="rId12" xr:uid="{E321583C-8E3C-4B32-B725-1C678DD1A1D1}"/>
    <hyperlink ref="E70" r:id="rId13" xr:uid="{B9FBAD02-AA1A-4CEF-AF71-3A7493EE71B7}"/>
    <hyperlink ref="E69" r:id="rId14" xr:uid="{B17F8667-E8E4-4900-9F14-289616BEADD4}"/>
    <hyperlink ref="E3" r:id="rId15" xr:uid="{8FB3FA33-9A0C-437F-9CF4-C79FCCBA9D87}"/>
    <hyperlink ref="E4" r:id="rId16" xr:uid="{745587AE-1872-4B5D-B054-E9DB32B11D94}"/>
    <hyperlink ref="E14" r:id="rId17" xr:uid="{2B38B7D5-7D82-4550-9D12-DA38C87369A2}"/>
    <hyperlink ref="E16" r:id="rId18" xr:uid="{FC82E3C7-5D1B-4085-87FF-E289574D7221}"/>
    <hyperlink ref="E31" r:id="rId19" xr:uid="{94101327-D769-4D99-8A03-601E798AD013}"/>
    <hyperlink ref="E33" r:id="rId20" xr:uid="{EBF84C7D-A3F0-49BE-BDFC-9C74A9A0FAFB}"/>
    <hyperlink ref="E34" r:id="rId21" xr:uid="{8A3AECF7-8C10-42F4-844F-6E23BE34BAF7}"/>
    <hyperlink ref="E35" r:id="rId22" xr:uid="{FC681074-B54E-4C5C-93B7-56FEC155CC14}"/>
    <hyperlink ref="E8" r:id="rId23" xr:uid="{4E34DED8-37C9-422F-B102-55734B80D857}"/>
    <hyperlink ref="E9" r:id="rId24" xr:uid="{79011B23-F11B-443F-8851-BF56482FBDBA}"/>
    <hyperlink ref="E10" r:id="rId25" xr:uid="{569D9AA8-CE6C-4A2F-9C0D-696ADDDB91E5}"/>
    <hyperlink ref="E11" r:id="rId26" xr:uid="{3561C283-C4EE-4015-8723-6205B5490D6E}"/>
    <hyperlink ref="E17" r:id="rId27" xr:uid="{F092FCB1-86AA-4D0E-BFE6-4D843B0598E3}"/>
    <hyperlink ref="E18" r:id="rId28" tooltip="Persistent link using digital object identifier" xr:uid="{8A1EC258-93D6-49FF-B8E0-7A6B99C3D421}"/>
    <hyperlink ref="E19" r:id="rId29" tooltip="Persistent link using digital object identifier" xr:uid="{5388D9E6-E75F-4A6C-A1F7-4823383930CE}"/>
    <hyperlink ref="E20" r:id="rId30" tooltip="Persistent link using digital object identifier" xr:uid="{45820816-4536-4700-9D8A-D30CE6C63AE4}"/>
    <hyperlink ref="E21" r:id="rId31" tooltip="Persistent link using digital object identifier" xr:uid="{00064CEB-1B53-4535-9051-C26139C39531}"/>
    <hyperlink ref="E22" r:id="rId32" tooltip="Persistent link using digital object identifier" xr:uid="{06B60BA1-9B08-42FA-BF8E-0BE61B95C1E1}"/>
    <hyperlink ref="E23" r:id="rId33" tooltip="Persistent link using digital object identifier" xr:uid="{1EB71FBE-7EF4-4407-8C0B-A3156347FB07}"/>
    <hyperlink ref="E24" r:id="rId34" tooltip="Persistent link using digital object identifier" xr:uid="{66C1D81C-1A65-40B9-9E7A-776114805A1D}"/>
    <hyperlink ref="E25" r:id="rId35" tooltip="Persistent link using digital object identifier" xr:uid="{CCE82E19-524C-4445-AE63-3DC8F21AB298}"/>
    <hyperlink ref="E27" r:id="rId36" tooltip="Persistent link using digital object identifier" xr:uid="{06B3C51D-9C2B-400A-8DF2-80F499AA74AE}"/>
    <hyperlink ref="E28" r:id="rId37" tooltip="Persistent link using digital object identifier" xr:uid="{FD9C5883-91CA-4CE2-A402-245C340D6863}"/>
    <hyperlink ref="E29" r:id="rId38" tooltip="Persistent link using digital object identifier" xr:uid="{F70D7B1E-96E8-46A5-9D61-8FF53EA6D1AB}"/>
    <hyperlink ref="E30" r:id="rId39" tooltip="Persistent link using digital object identifier" xr:uid="{1E2178F1-3002-4BE7-B599-5365EFD99DAC}"/>
    <hyperlink ref="E36" r:id="rId40" xr:uid="{1AE43B7C-EA2E-4FEF-8041-F81F6C781CA2}"/>
    <hyperlink ref="E6" r:id="rId41" xr:uid="{EAB9838A-BF25-4BCE-8962-0FBECCDC3ECA}"/>
    <hyperlink ref="E13" r:id="rId42" xr:uid="{60CF21AC-7C3D-4137-AE81-CFD61E319AA8}"/>
    <hyperlink ref="E15" r:id="rId43" xr:uid="{44DA01AF-A6A1-46EB-BFDB-7C0F8D49AE9D}"/>
    <hyperlink ref="E45" r:id="rId44" xr:uid="{C14E946C-2B7D-4675-831E-4835442CEBD3}"/>
    <hyperlink ref="E43" r:id="rId45" xr:uid="{9E8679C6-7B47-4C5F-81EC-06949E2FAFCD}"/>
    <hyperlink ref="E44" r:id="rId46" xr:uid="{A2614D2E-DDCC-4215-9342-4C9A6D7A8AC1}"/>
    <hyperlink ref="E54" r:id="rId47" xr:uid="{F58700B0-2EB3-4377-B0D1-BC69118D478A}"/>
    <hyperlink ref="E57" r:id="rId48" tooltip="Persistent link using digital object identifier" xr:uid="{6AC7A02B-8F5D-4D9F-9F53-91DBC5C02BE3}"/>
    <hyperlink ref="E60" r:id="rId49" xr:uid="{3B09950C-FCC4-4942-8D9A-5D7448A66048}"/>
    <hyperlink ref="E59" r:id="rId50" xr:uid="{AC151498-1AC0-403C-94B4-94C488D1A2BE}"/>
    <hyperlink ref="E73" r:id="rId51" tooltip="Persistent link using digital object identifier" xr:uid="{28739A21-B87D-4697-871D-C1026F4A8BD1}"/>
    <hyperlink ref="E64" r:id="rId52" xr:uid="{F23CE258-CBF1-424E-8997-6C2788124F13}"/>
    <hyperlink ref="E65" r:id="rId53" xr:uid="{2C74F6D2-7A4B-479B-84C7-BC293CF2C8A7}"/>
    <hyperlink ref="E66" r:id="rId54" tooltip="Persistent link using digital object identifier" xr:uid="{7FCDBFA7-3CC9-4B93-B533-0BA754C94D0B}"/>
    <hyperlink ref="E67" r:id="rId55" xr:uid="{CB326990-AB35-44DB-93E0-370964C736B1}"/>
    <hyperlink ref="E74" r:id="rId56" xr:uid="{A40349AA-3190-408D-9297-4DBF807EA55F}"/>
    <hyperlink ref="E75" r:id="rId57" xr:uid="{FBC85B75-E4B4-49E7-B25A-3408E5C865AE}"/>
    <hyperlink ref="E76" r:id="rId58" tooltip="Persistent link using digital object identifier" xr:uid="{0434C2CA-E4F6-4FA6-8728-E20CC074D277}"/>
    <hyperlink ref="E77" r:id="rId59" xr:uid="{AEA88945-BA41-4F8D-B2F4-CE3E45952F87}"/>
    <hyperlink ref="E78" r:id="rId60" xr:uid="{7BC741CD-F2E8-4031-B150-62A3DC857132}"/>
    <hyperlink ref="E79" r:id="rId61" xr:uid="{AA7FA7EE-E03F-4616-A567-6F6BD76A14EF}"/>
    <hyperlink ref="E80" r:id="rId62" xr:uid="{ACD36285-5C42-41EF-B7F4-238C7E806B7E}"/>
    <hyperlink ref="E81" r:id="rId63" xr:uid="{BB732957-92FF-49B6-A013-E90EA2540887}"/>
    <hyperlink ref="E82" r:id="rId64" xr:uid="{FA95ADB3-487E-40A4-BF89-32389552C25D}"/>
    <hyperlink ref="E83" r:id="rId65" xr:uid="{68414F17-DE0C-4F26-A35C-71BAD14E9133}"/>
    <hyperlink ref="E84" r:id="rId66" tooltip="Persistent link using digital object identifier" xr:uid="{1853CC4B-C2D4-400F-BD89-4484DEC030F9}"/>
    <hyperlink ref="E85" r:id="rId67" xr:uid="{9593FA63-7C03-4FBB-AB46-32850A590B1C}"/>
    <hyperlink ref="E86" r:id="rId68" xr:uid="{59795873-80D0-429D-B0A7-96A2B013B10A}"/>
    <hyperlink ref="E87" r:id="rId69" tooltip="Persistent link using digital object identifier" xr:uid="{4FBECDE3-C8E5-4177-AE36-88D7E215C822}"/>
    <hyperlink ref="E88" r:id="rId70" tooltip="Persistent link using digital object identifier" xr:uid="{53E1F5D0-C4FD-461A-917D-9F162F2D6C48}"/>
    <hyperlink ref="E89" r:id="rId71" tooltip="Persistent link using digital object identifier" xr:uid="{24EED8F1-C075-4FAD-B511-51BFE0A89ABB}"/>
    <hyperlink ref="E90" r:id="rId72" xr:uid="{12CBE2BC-ECB4-40ED-94E8-63E43603215C}"/>
    <hyperlink ref="E91" r:id="rId73" xr:uid="{CC4C0263-85F9-418F-B1B5-867C552CD821}"/>
    <hyperlink ref="E52" r:id="rId74" xr:uid="{C0776845-2EB9-4F59-BBBB-B5383AFF3CBF}"/>
    <hyperlink ref="E92" r:id="rId75" xr:uid="{8101F1DC-AD96-4CD9-9799-68A08C807284}"/>
    <hyperlink ref="E93" r:id="rId76" xr:uid="{01D30F84-350B-40EF-ABBA-D86F8B4674FF}"/>
    <hyperlink ref="E94" r:id="rId77" xr:uid="{FEEFE1BA-08E6-4B59-8C2C-C9CA822C10BA}"/>
    <hyperlink ref="E96" r:id="rId78" xr:uid="{CB4FEA47-62D0-4583-8507-E1F7743688B3}"/>
    <hyperlink ref="E32" r:id="rId79" xr:uid="{023941F0-8E16-4CC7-A2F5-562E028E5F02}"/>
    <hyperlink ref="E5" r:id="rId80" xr:uid="{2C1B1FA8-AA59-437F-8BB6-251121E0F5A7}"/>
    <hyperlink ref="E12" r:id="rId81" xr:uid="{0BC0A708-AEC8-435D-8CAC-761DBE8940BB}"/>
    <hyperlink ref="E42" r:id="rId82" xr:uid="{EB34C228-E2F1-4D89-BEFE-0BF8B81B00E9}"/>
    <hyperlink ref="E46" r:id="rId83" xr:uid="{6EF70929-FDE6-4603-87BD-9A0F4D5597AD}"/>
    <hyperlink ref="E47" r:id="rId84" xr:uid="{C3092864-DB40-4E1D-8F00-D316CFCEDF57}"/>
    <hyperlink ref="E58" r:id="rId85" xr:uid="{7C70579A-B62C-477F-9D27-3C967292204D}"/>
    <hyperlink ref="B57" r:id="rId86" xr:uid="{7710F81A-ECC7-498B-88AA-9865B9D59943}"/>
    <hyperlink ref="E105" r:id="rId87" xr:uid="{4DEA902F-9379-4D4C-BCFA-25A89F2DEB05}"/>
    <hyperlink ref="E106" r:id="rId88" xr:uid="{EBA012E5-2481-4D3D-A564-7FE66B3143F7}"/>
    <hyperlink ref="E95" r:id="rId89" xr:uid="{DA910274-4551-4B6C-8314-05C695B40524}"/>
    <hyperlink ref="E97" r:id="rId90" xr:uid="{D87882F9-522D-401F-8489-56E2F7948DCC}"/>
    <hyperlink ref="E98" r:id="rId91" xr:uid="{3632FF1E-F0AF-40E7-B244-41A46B4848AE}"/>
    <hyperlink ref="E99" r:id="rId92" xr:uid="{58CADF43-87C8-45BC-9CB5-06E0B340B76A}"/>
    <hyperlink ref="E100" r:id="rId93" xr:uid="{BF217C0D-9433-4481-B374-B4945BDFE08E}"/>
    <hyperlink ref="E103" r:id="rId94" xr:uid="{EFB7DFDB-A5DC-4F6F-8BC1-6EEFCACA0EC6}"/>
    <hyperlink ref="E104" r:id="rId95" xr:uid="{42CD789B-10A0-473E-96E1-F7F26EE77C22}"/>
    <hyperlink ref="E107" r:id="rId96" xr:uid="{C545BB54-A7B9-431D-B1A3-02AD1BF762C0}"/>
    <hyperlink ref="E108" r:id="rId97" xr:uid="{84232A5E-661F-4EA5-9350-97DE9ED0D24B}"/>
    <hyperlink ref="E109" r:id="rId98" xr:uid="{89E7939F-AA83-409B-98FF-70B217F73027}"/>
    <hyperlink ref="E110" r:id="rId99" xr:uid="{64DCFC05-6361-4709-83E1-F632E1241643}"/>
    <hyperlink ref="E111" r:id="rId100" xr:uid="{FB7571F8-F516-4A86-BDD1-DDABAB8543D6}"/>
    <hyperlink ref="E113" r:id="rId101" xr:uid="{479F823E-591E-4E03-87E9-7E9DE898B44F}"/>
    <hyperlink ref="E112" r:id="rId102" xr:uid="{7D7D6939-3D93-4330-AB73-CC8040D57B55}"/>
    <hyperlink ref="E114" r:id="rId103" xr:uid="{B14E404B-03FA-46DC-91A4-F76A33329FBD}"/>
    <hyperlink ref="E115" r:id="rId104" xr:uid="{635CBB7C-79EE-4F61-9613-4A3E3FAC0F9F}"/>
    <hyperlink ref="E116" r:id="rId105" xr:uid="{9317C514-20F9-4507-8BEE-611A67A57CCB}"/>
    <hyperlink ref="E117" r:id="rId106" xr:uid="{D218D47B-EBC8-4EBB-826A-188BD1E26B1E}"/>
    <hyperlink ref="E118" r:id="rId107" xr:uid="{F8C27FFB-36F7-459A-BD57-3870C5EB400D}"/>
    <hyperlink ref="E119" r:id="rId108" xr:uid="{DBF54AF3-214D-4F2B-8DA7-56FF6540F008}"/>
    <hyperlink ref="E120" r:id="rId109" xr:uid="{69011EB5-9626-463C-B2A9-3DEE514A73DF}"/>
    <hyperlink ref="E121" r:id="rId110" xr:uid="{61EC77F7-12A7-4E7B-ADAD-CDC8561CB1B7}"/>
    <hyperlink ref="E102" r:id="rId111" xr:uid="{A0DF317A-F513-444F-88B0-90A413F78295}"/>
    <hyperlink ref="E101" r:id="rId112" xr:uid="{8AB4145F-E177-40C8-BB36-FA4344448E65}"/>
  </hyperlinks>
  <pageMargins left="0.7" right="0.7" top="0.75" bottom="0.75" header="0.3" footer="0.3"/>
  <pageSetup paperSize="9" orientation="portrait" r:id="rId113"/>
  <headerFooter>
    <oddHeader>&amp;C&amp;"Aptos"&amp;12&amp;KFF0000 OFFICIAL&amp;1#_x000D_</oddHeader>
    <oddFooter>&amp;C_x000D_&amp;1#&amp;"Aptos"&amp;12&amp;KFF0000 OFFICIAL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Guidance</vt:lpstr>
      <vt:lpstr>Summary</vt:lpstr>
      <vt:lpstr>Detail (Table S1)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Sinclair, Georgia (Environment, Dutton Park)</dc:creator>
  <cp:keywords/>
  <dc:description/>
  <cp:lastModifiedBy>Beale, David (Environment, Dutton Park)</cp:lastModifiedBy>
  <cp:revision/>
  <dcterms:created xsi:type="dcterms:W3CDTF">2025-08-19T04:11:03Z</dcterms:created>
  <dcterms:modified xsi:type="dcterms:W3CDTF">2026-03-11T06:52:08Z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ad370f1-5840-4c36-bb65-89acaaf849ca_Enabled">
    <vt:lpwstr>true</vt:lpwstr>
  </property>
  <property fmtid="{D5CDD505-2E9C-101B-9397-08002B2CF9AE}" pid="3" name="MSIP_Label_0ad370f1-5840-4c36-bb65-89acaaf849ca_SetDate">
    <vt:lpwstr>2025-09-15T23:43:56Z</vt:lpwstr>
  </property>
  <property fmtid="{D5CDD505-2E9C-101B-9397-08002B2CF9AE}" pid="4" name="MSIP_Label_0ad370f1-5840-4c36-bb65-89acaaf849ca_Method">
    <vt:lpwstr>Privileged</vt:lpwstr>
  </property>
  <property fmtid="{D5CDD505-2E9C-101B-9397-08002B2CF9AE}" pid="5" name="MSIP_Label_0ad370f1-5840-4c36-bb65-89acaaf849ca_Name">
    <vt:lpwstr>OFFICIAL</vt:lpwstr>
  </property>
  <property fmtid="{D5CDD505-2E9C-101B-9397-08002B2CF9AE}" pid="6" name="MSIP_Label_0ad370f1-5840-4c36-bb65-89acaaf849ca_SiteId">
    <vt:lpwstr>0fe05593-19ac-4f98-adbf-0375fce7f160</vt:lpwstr>
  </property>
  <property fmtid="{D5CDD505-2E9C-101B-9397-08002B2CF9AE}" pid="7" name="MSIP_Label_0ad370f1-5840-4c36-bb65-89acaaf849ca_ActionId">
    <vt:lpwstr>3357db46-f26b-445d-a77c-67bf49849e09</vt:lpwstr>
  </property>
  <property fmtid="{D5CDD505-2E9C-101B-9397-08002B2CF9AE}" pid="8" name="MSIP_Label_0ad370f1-5840-4c36-bb65-89acaaf849ca_ContentBits">
    <vt:lpwstr>3</vt:lpwstr>
  </property>
  <property fmtid="{D5CDD505-2E9C-101B-9397-08002B2CF9AE}" pid="9" name="MSIP_Label_0ad370f1-5840-4c36-bb65-89acaaf849ca_Tag">
    <vt:lpwstr>10, 0, 1, 2</vt:lpwstr>
  </property>
</Properties>
</file>