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silva\Downloads\"/>
    </mc:Choice>
  </mc:AlternateContent>
  <xr:revisionPtr revIDLastSave="0" documentId="13_ncr:1_{19FB8917-06AA-4B0B-9DF3-FE6C1223FE1D}" xr6:coauthVersionLast="47" xr6:coauthVersionMax="47" xr10:uidLastSave="{00000000-0000-0000-0000-000000000000}"/>
  <bookViews>
    <workbookView xWindow="-108" yWindow="-108" windowWidth="23256" windowHeight="12456" firstSheet="17" activeTab="21" xr2:uid="{00000000-000D-0000-FFFF-FFFF00000000}"/>
  </bookViews>
  <sheets>
    <sheet name="Enrofloxacin_G" sheetId="2" r:id="rId1"/>
    <sheet name="Enrofloxacin_RL" sheetId="3" r:id="rId2"/>
    <sheet name="Ciprofloxacin_G" sheetId="4" r:id="rId3"/>
    <sheet name="Ciprofloxacin_RL" sheetId="5" r:id="rId4"/>
    <sheet name="Ofloxacin_G" sheetId="6" r:id="rId5"/>
    <sheet name="Ofloxacin_RL" sheetId="7" r:id="rId6"/>
    <sheet name="Oxytetracycline_G" sheetId="8" r:id="rId7"/>
    <sheet name="Oxytetracycline_RL" sheetId="9" r:id="rId8"/>
    <sheet name="Florfenicol_G" sheetId="10" r:id="rId9"/>
    <sheet name="Florfenicol_RL" sheetId="11" r:id="rId10"/>
    <sheet name="Chloramphenicol_G" sheetId="12" r:id="rId11"/>
    <sheet name="Chloramphenicol_RL" sheetId="13" r:id="rId12"/>
    <sheet name="Lincomyscin_G" sheetId="14" r:id="rId13"/>
    <sheet name="Lincomyscin_RL" sheetId="15" r:id="rId14"/>
    <sheet name="Sulfamethazine_G" sheetId="16" r:id="rId15"/>
    <sheet name="Sulfamethazine_RL" sheetId="17" r:id="rId16"/>
    <sheet name="Trimethoprim_G" sheetId="18" r:id="rId17"/>
    <sheet name="Trimethoprim_RL" sheetId="19" r:id="rId18"/>
    <sheet name="Azithromycin_G" sheetId="20" r:id="rId19"/>
    <sheet name="Azithromycin_RL" sheetId="21" r:id="rId20"/>
    <sheet name="Control_G" sheetId="22" r:id="rId21"/>
    <sheet name="Control_RL" sheetId="23" r:id="rId22"/>
  </sheets>
  <externalReferences>
    <externalReference r:id="rId2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9" l="1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Q8" i="23"/>
  <c r="P8" i="23"/>
  <c r="O8" i="23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C7" i="23"/>
  <c r="B7" i="23"/>
  <c r="S24" i="22"/>
  <c r="R24" i="22"/>
  <c r="Q24" i="22"/>
  <c r="M24" i="22"/>
  <c r="N24" i="22" s="1"/>
  <c r="L24" i="22"/>
  <c r="K24" i="22"/>
  <c r="J24" i="22"/>
  <c r="H42" i="22" s="1"/>
  <c r="I24" i="22"/>
  <c r="S23" i="22"/>
  <c r="R23" i="22"/>
  <c r="Q23" i="22"/>
  <c r="M23" i="22"/>
  <c r="N23" i="22" s="1"/>
  <c r="L23" i="22"/>
  <c r="K23" i="22"/>
  <c r="J23" i="22"/>
  <c r="I23" i="22"/>
  <c r="S22" i="22"/>
  <c r="R22" i="22"/>
  <c r="Q22" i="22"/>
  <c r="N22" i="22"/>
  <c r="M22" i="22"/>
  <c r="K22" i="22"/>
  <c r="L22" i="22" s="1"/>
  <c r="J22" i="22"/>
  <c r="H40" i="22" s="1"/>
  <c r="I22" i="22"/>
  <c r="S21" i="22"/>
  <c r="R21" i="22"/>
  <c r="Q21" i="22"/>
  <c r="N21" i="22"/>
  <c r="M21" i="22"/>
  <c r="L21" i="22"/>
  <c r="K21" i="22"/>
  <c r="J21" i="22"/>
  <c r="G39" i="22" s="1"/>
  <c r="I21" i="22"/>
  <c r="S20" i="22"/>
  <c r="R20" i="22"/>
  <c r="Q20" i="22"/>
  <c r="M20" i="22"/>
  <c r="N20" i="22" s="1"/>
  <c r="L20" i="22"/>
  <c r="K20" i="22"/>
  <c r="J20" i="22"/>
  <c r="H38" i="22" s="1"/>
  <c r="I20" i="22"/>
  <c r="S19" i="22"/>
  <c r="R19" i="22"/>
  <c r="Q19" i="22"/>
  <c r="N19" i="22"/>
  <c r="M19" i="22"/>
  <c r="L19" i="22"/>
  <c r="K19" i="22"/>
  <c r="J19" i="22"/>
  <c r="H37" i="22" s="1"/>
  <c r="I19" i="22"/>
  <c r="S18" i="22"/>
  <c r="R18" i="22"/>
  <c r="Q18" i="22"/>
  <c r="N18" i="22"/>
  <c r="M18" i="22"/>
  <c r="K18" i="22"/>
  <c r="L18" i="22" s="1"/>
  <c r="J18" i="22"/>
  <c r="H36" i="22" s="1"/>
  <c r="I18" i="22"/>
  <c r="S17" i="22"/>
  <c r="R17" i="22"/>
  <c r="Q17" i="22"/>
  <c r="N17" i="22"/>
  <c r="M17" i="22"/>
  <c r="K17" i="22"/>
  <c r="L17" i="22" s="1"/>
  <c r="J17" i="22"/>
  <c r="G35" i="22" s="1"/>
  <c r="I17" i="22"/>
  <c r="S16" i="22"/>
  <c r="R16" i="22"/>
  <c r="Q16" i="22"/>
  <c r="M16" i="22"/>
  <c r="N16" i="22" s="1"/>
  <c r="L16" i="22"/>
  <c r="K16" i="22"/>
  <c r="J16" i="22"/>
  <c r="H34" i="22" s="1"/>
  <c r="I16" i="22"/>
  <c r="S15" i="22"/>
  <c r="R15" i="22"/>
  <c r="Q15" i="22"/>
  <c r="M15" i="22"/>
  <c r="N15" i="22" s="1"/>
  <c r="L15" i="22"/>
  <c r="K15" i="22"/>
  <c r="J15" i="22"/>
  <c r="I15" i="22"/>
  <c r="S14" i="22"/>
  <c r="R14" i="22"/>
  <c r="Q14" i="22"/>
  <c r="N14" i="22"/>
  <c r="M14" i="22"/>
  <c r="K14" i="22"/>
  <c r="L14" i="22" s="1"/>
  <c r="J14" i="22"/>
  <c r="H32" i="22" s="1"/>
  <c r="I14" i="22"/>
  <c r="S13" i="22"/>
  <c r="R13" i="22"/>
  <c r="Q13" i="22"/>
  <c r="N13" i="22"/>
  <c r="M13" i="22"/>
  <c r="L13" i="22"/>
  <c r="K13" i="22"/>
  <c r="J13" i="22"/>
  <c r="G31" i="22" s="1"/>
  <c r="I13" i="22"/>
  <c r="S12" i="22"/>
  <c r="R12" i="22"/>
  <c r="Q12" i="22"/>
  <c r="M12" i="22"/>
  <c r="N12" i="22" s="1"/>
  <c r="L12" i="22"/>
  <c r="K12" i="22"/>
  <c r="J12" i="22"/>
  <c r="H30" i="22" s="1"/>
  <c r="I12" i="22"/>
  <c r="S11" i="22"/>
  <c r="R11" i="22"/>
  <c r="Q11" i="22"/>
  <c r="N11" i="22"/>
  <c r="M11" i="22"/>
  <c r="L11" i="22"/>
  <c r="K11" i="22"/>
  <c r="J11" i="22"/>
  <c r="H29" i="22" s="1"/>
  <c r="I11" i="22"/>
  <c r="S10" i="22"/>
  <c r="R10" i="22"/>
  <c r="Q10" i="22"/>
  <c r="N10" i="22"/>
  <c r="M10" i="22"/>
  <c r="K10" i="22"/>
  <c r="L10" i="22" s="1"/>
  <c r="J10" i="22"/>
  <c r="H28" i="22" s="1"/>
  <c r="I10" i="22"/>
  <c r="S9" i="22"/>
  <c r="R9" i="22"/>
  <c r="Q9" i="22"/>
  <c r="N9" i="22"/>
  <c r="M9" i="22"/>
  <c r="K9" i="22"/>
  <c r="L9" i="22" s="1"/>
  <c r="J9" i="22"/>
  <c r="G27" i="22" s="1"/>
  <c r="I9" i="22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D8" i="21"/>
  <c r="C8" i="21"/>
  <c r="B8" i="21"/>
  <c r="Q7" i="21"/>
  <c r="P7" i="21"/>
  <c r="O7" i="21"/>
  <c r="N7" i="21"/>
  <c r="M7" i="21"/>
  <c r="L7" i="21"/>
  <c r="K7" i="21"/>
  <c r="J7" i="21"/>
  <c r="I7" i="21"/>
  <c r="H7" i="21"/>
  <c r="G7" i="21"/>
  <c r="F7" i="21"/>
  <c r="E7" i="21"/>
  <c r="D7" i="21"/>
  <c r="C7" i="21"/>
  <c r="B7" i="21"/>
  <c r="H42" i="20"/>
  <c r="H38" i="20"/>
  <c r="G38" i="20"/>
  <c r="H37" i="20"/>
  <c r="H34" i="20"/>
  <c r="H30" i="20"/>
  <c r="G30" i="20"/>
  <c r="H29" i="20"/>
  <c r="R24" i="20"/>
  <c r="Q24" i="20"/>
  <c r="P24" i="20"/>
  <c r="L24" i="20"/>
  <c r="M24" i="20" s="1"/>
  <c r="K24" i="20"/>
  <c r="J24" i="20"/>
  <c r="I24" i="20"/>
  <c r="H24" i="20"/>
  <c r="G42" i="20" s="1"/>
  <c r="R23" i="20"/>
  <c r="Q23" i="20"/>
  <c r="P23" i="20"/>
  <c r="L23" i="20"/>
  <c r="M23" i="20" s="1"/>
  <c r="K23" i="20"/>
  <c r="J23" i="20"/>
  <c r="I23" i="20"/>
  <c r="H23" i="20"/>
  <c r="R22" i="20"/>
  <c r="Q22" i="20"/>
  <c r="P22" i="20"/>
  <c r="M22" i="20"/>
  <c r="L22" i="20"/>
  <c r="J22" i="20"/>
  <c r="K22" i="20" s="1"/>
  <c r="I22" i="20"/>
  <c r="H40" i="20" s="1"/>
  <c r="H22" i="20"/>
  <c r="R21" i="20"/>
  <c r="Q21" i="20"/>
  <c r="P21" i="20"/>
  <c r="M21" i="20"/>
  <c r="L21" i="20"/>
  <c r="K21" i="20"/>
  <c r="J21" i="20"/>
  <c r="I21" i="20"/>
  <c r="G39" i="20" s="1"/>
  <c r="H21" i="20"/>
  <c r="R20" i="20"/>
  <c r="Q20" i="20"/>
  <c r="P20" i="20"/>
  <c r="L20" i="20"/>
  <c r="M20" i="20" s="1"/>
  <c r="K20" i="20"/>
  <c r="J20" i="20"/>
  <c r="I20" i="20"/>
  <c r="H20" i="20"/>
  <c r="R19" i="20"/>
  <c r="Q19" i="20"/>
  <c r="P19" i="20"/>
  <c r="M19" i="20"/>
  <c r="L19" i="20"/>
  <c r="K19" i="20"/>
  <c r="J19" i="20"/>
  <c r="I19" i="20"/>
  <c r="G37" i="20" s="1"/>
  <c r="H19" i="20"/>
  <c r="R18" i="20"/>
  <c r="Q18" i="20"/>
  <c r="P18" i="20"/>
  <c r="M18" i="20"/>
  <c r="L18" i="20"/>
  <c r="J18" i="20"/>
  <c r="K18" i="20" s="1"/>
  <c r="I18" i="20"/>
  <c r="H36" i="20" s="1"/>
  <c r="H18" i="20"/>
  <c r="R17" i="20"/>
  <c r="Q17" i="20"/>
  <c r="P17" i="20"/>
  <c r="M17" i="20"/>
  <c r="L17" i="20"/>
  <c r="J17" i="20"/>
  <c r="K17" i="20" s="1"/>
  <c r="I17" i="20"/>
  <c r="G35" i="20" s="1"/>
  <c r="H17" i="20"/>
  <c r="R16" i="20"/>
  <c r="Q16" i="20"/>
  <c r="P16" i="20"/>
  <c r="L16" i="20"/>
  <c r="M16" i="20" s="1"/>
  <c r="K16" i="20"/>
  <c r="J16" i="20"/>
  <c r="I16" i="20"/>
  <c r="H16" i="20"/>
  <c r="G34" i="20" s="1"/>
  <c r="R15" i="20"/>
  <c r="Q15" i="20"/>
  <c r="P15" i="20"/>
  <c r="L15" i="20"/>
  <c r="M15" i="20" s="1"/>
  <c r="K15" i="20"/>
  <c r="J15" i="20"/>
  <c r="I15" i="20"/>
  <c r="H15" i="20"/>
  <c r="R14" i="20"/>
  <c r="Q14" i="20"/>
  <c r="P14" i="20"/>
  <c r="M14" i="20"/>
  <c r="L14" i="20"/>
  <c r="J14" i="20"/>
  <c r="K14" i="20" s="1"/>
  <c r="I14" i="20"/>
  <c r="H32" i="20" s="1"/>
  <c r="H14" i="20"/>
  <c r="R13" i="20"/>
  <c r="Q13" i="20"/>
  <c r="P13" i="20"/>
  <c r="M13" i="20"/>
  <c r="L13" i="20"/>
  <c r="K13" i="20"/>
  <c r="J13" i="20"/>
  <c r="I13" i="20"/>
  <c r="G31" i="20" s="1"/>
  <c r="H13" i="20"/>
  <c r="R12" i="20"/>
  <c r="Q12" i="20"/>
  <c r="P12" i="20"/>
  <c r="L12" i="20"/>
  <c r="M12" i="20" s="1"/>
  <c r="K12" i="20"/>
  <c r="J12" i="20"/>
  <c r="I12" i="20"/>
  <c r="H12" i="20"/>
  <c r="R11" i="20"/>
  <c r="Q11" i="20"/>
  <c r="P11" i="20"/>
  <c r="M11" i="20"/>
  <c r="L11" i="20"/>
  <c r="K11" i="20"/>
  <c r="J11" i="20"/>
  <c r="I11" i="20"/>
  <c r="G29" i="20" s="1"/>
  <c r="H11" i="20"/>
  <c r="R10" i="20"/>
  <c r="Q10" i="20"/>
  <c r="P10" i="20"/>
  <c r="M10" i="20"/>
  <c r="L10" i="20"/>
  <c r="J10" i="20"/>
  <c r="K10" i="20" s="1"/>
  <c r="I10" i="20"/>
  <c r="H28" i="20" s="1"/>
  <c r="H10" i="20"/>
  <c r="R9" i="20"/>
  <c r="Q9" i="20"/>
  <c r="P9" i="20"/>
  <c r="M9" i="20"/>
  <c r="L9" i="20"/>
  <c r="J9" i="20"/>
  <c r="K9" i="20" s="1"/>
  <c r="I9" i="20"/>
  <c r="G27" i="20" s="1"/>
  <c r="H9" i="20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G42" i="18"/>
  <c r="H41" i="18"/>
  <c r="G38" i="18"/>
  <c r="H37" i="18"/>
  <c r="G37" i="18"/>
  <c r="G34" i="18"/>
  <c r="H33" i="18"/>
  <c r="G30" i="18"/>
  <c r="H29" i="18"/>
  <c r="G29" i="18"/>
  <c r="R24" i="18"/>
  <c r="Q24" i="18"/>
  <c r="P24" i="18"/>
  <c r="M24" i="18"/>
  <c r="L24" i="18"/>
  <c r="J24" i="18"/>
  <c r="K24" i="18" s="1"/>
  <c r="I24" i="18"/>
  <c r="H42" i="18" s="1"/>
  <c r="H24" i="18"/>
  <c r="R23" i="18"/>
  <c r="Q23" i="18"/>
  <c r="P23" i="18"/>
  <c r="L23" i="18"/>
  <c r="M23" i="18" s="1"/>
  <c r="K23" i="18"/>
  <c r="J23" i="18"/>
  <c r="I23" i="18"/>
  <c r="H23" i="18"/>
  <c r="G41" i="18" s="1"/>
  <c r="R22" i="18"/>
  <c r="Q22" i="18"/>
  <c r="P22" i="18"/>
  <c r="L22" i="18"/>
  <c r="M22" i="18" s="1"/>
  <c r="K22" i="18"/>
  <c r="J22" i="18"/>
  <c r="I22" i="18"/>
  <c r="H22" i="18"/>
  <c r="R21" i="18"/>
  <c r="Q21" i="18"/>
  <c r="P21" i="18"/>
  <c r="M21" i="18"/>
  <c r="L21" i="18"/>
  <c r="J21" i="18"/>
  <c r="K21" i="18" s="1"/>
  <c r="I21" i="18"/>
  <c r="H39" i="18" s="1"/>
  <c r="H21" i="18"/>
  <c r="R20" i="18"/>
  <c r="Q20" i="18"/>
  <c r="P20" i="18"/>
  <c r="M20" i="18"/>
  <c r="L20" i="18"/>
  <c r="K20" i="18"/>
  <c r="J20" i="18"/>
  <c r="I20" i="18"/>
  <c r="H38" i="18" s="1"/>
  <c r="H20" i="18"/>
  <c r="R19" i="18"/>
  <c r="Q19" i="18"/>
  <c r="P19" i="18"/>
  <c r="L19" i="18"/>
  <c r="M19" i="18" s="1"/>
  <c r="K19" i="18"/>
  <c r="J19" i="18"/>
  <c r="I19" i="18"/>
  <c r="H19" i="18"/>
  <c r="R18" i="18"/>
  <c r="Q18" i="18"/>
  <c r="P18" i="18"/>
  <c r="M18" i="18"/>
  <c r="L18" i="18"/>
  <c r="K18" i="18"/>
  <c r="J18" i="18"/>
  <c r="I18" i="18"/>
  <c r="H36" i="18" s="1"/>
  <c r="H18" i="18"/>
  <c r="R17" i="18"/>
  <c r="Q17" i="18"/>
  <c r="P17" i="18"/>
  <c r="M17" i="18"/>
  <c r="L17" i="18"/>
  <c r="K17" i="18"/>
  <c r="J17" i="18"/>
  <c r="I17" i="18"/>
  <c r="H35" i="18" s="1"/>
  <c r="H17" i="18"/>
  <c r="R16" i="18"/>
  <c r="Q16" i="18"/>
  <c r="P16" i="18"/>
  <c r="M16" i="18"/>
  <c r="L16" i="18"/>
  <c r="J16" i="18"/>
  <c r="K16" i="18" s="1"/>
  <c r="I16" i="18"/>
  <c r="H34" i="18" s="1"/>
  <c r="H16" i="18"/>
  <c r="R15" i="18"/>
  <c r="Q15" i="18"/>
  <c r="P15" i="18"/>
  <c r="M15" i="18"/>
  <c r="L15" i="18"/>
  <c r="K15" i="18"/>
  <c r="J15" i="18"/>
  <c r="I15" i="18"/>
  <c r="H15" i="18"/>
  <c r="G33" i="18" s="1"/>
  <c r="R14" i="18"/>
  <c r="Q14" i="18"/>
  <c r="P14" i="18"/>
  <c r="L14" i="18"/>
  <c r="M14" i="18" s="1"/>
  <c r="K14" i="18"/>
  <c r="J14" i="18"/>
  <c r="I14" i="18"/>
  <c r="H14" i="18"/>
  <c r="R13" i="18"/>
  <c r="Q13" i="18"/>
  <c r="P13" i="18"/>
  <c r="M13" i="18"/>
  <c r="L13" i="18"/>
  <c r="J13" i="18"/>
  <c r="K13" i="18" s="1"/>
  <c r="I13" i="18"/>
  <c r="H31" i="18" s="1"/>
  <c r="H13" i="18"/>
  <c r="R12" i="18"/>
  <c r="Q12" i="18"/>
  <c r="P12" i="18"/>
  <c r="M12" i="18"/>
  <c r="L12" i="18"/>
  <c r="K12" i="18"/>
  <c r="J12" i="18"/>
  <c r="I12" i="18"/>
  <c r="H30" i="18" s="1"/>
  <c r="H12" i="18"/>
  <c r="R11" i="18"/>
  <c r="Q11" i="18"/>
  <c r="P11" i="18"/>
  <c r="L11" i="18"/>
  <c r="M11" i="18" s="1"/>
  <c r="K11" i="18"/>
  <c r="J11" i="18"/>
  <c r="I11" i="18"/>
  <c r="H11" i="18"/>
  <c r="R10" i="18"/>
  <c r="Q10" i="18"/>
  <c r="P10" i="18"/>
  <c r="M10" i="18"/>
  <c r="L10" i="18"/>
  <c r="K10" i="18"/>
  <c r="J10" i="18"/>
  <c r="I10" i="18"/>
  <c r="H28" i="18" s="1"/>
  <c r="H10" i="18"/>
  <c r="R9" i="18"/>
  <c r="Q9" i="18"/>
  <c r="P9" i="18"/>
  <c r="M9" i="18"/>
  <c r="L9" i="18"/>
  <c r="J9" i="18"/>
  <c r="K9" i="18" s="1"/>
  <c r="I9" i="18"/>
  <c r="H27" i="18" s="1"/>
  <c r="H9" i="18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G42" i="16"/>
  <c r="H41" i="16"/>
  <c r="G38" i="16"/>
  <c r="H37" i="16"/>
  <c r="G37" i="16"/>
  <c r="G34" i="16"/>
  <c r="H33" i="16"/>
  <c r="G30" i="16"/>
  <c r="H29" i="16"/>
  <c r="G29" i="16"/>
  <c r="R24" i="16"/>
  <c r="Q24" i="16"/>
  <c r="P24" i="16"/>
  <c r="M24" i="16"/>
  <c r="L24" i="16"/>
  <c r="J24" i="16"/>
  <c r="K24" i="16" s="1"/>
  <c r="I24" i="16"/>
  <c r="H42" i="16" s="1"/>
  <c r="H24" i="16"/>
  <c r="R23" i="16"/>
  <c r="Q23" i="16"/>
  <c r="P23" i="16"/>
  <c r="L23" i="16"/>
  <c r="M23" i="16" s="1"/>
  <c r="K23" i="16"/>
  <c r="J23" i="16"/>
  <c r="I23" i="16"/>
  <c r="H23" i="16"/>
  <c r="G41" i="16" s="1"/>
  <c r="R22" i="16"/>
  <c r="Q22" i="16"/>
  <c r="P22" i="16"/>
  <c r="L22" i="16"/>
  <c r="M22" i="16" s="1"/>
  <c r="K22" i="16"/>
  <c r="J22" i="16"/>
  <c r="I22" i="16"/>
  <c r="H22" i="16"/>
  <c r="R21" i="16"/>
  <c r="Q21" i="16"/>
  <c r="P21" i="16"/>
  <c r="M21" i="16"/>
  <c r="L21" i="16"/>
  <c r="J21" i="16"/>
  <c r="K21" i="16" s="1"/>
  <c r="I21" i="16"/>
  <c r="H39" i="16" s="1"/>
  <c r="H21" i="16"/>
  <c r="R20" i="16"/>
  <c r="Q20" i="16"/>
  <c r="P20" i="16"/>
  <c r="M20" i="16"/>
  <c r="L20" i="16"/>
  <c r="K20" i="16"/>
  <c r="J20" i="16"/>
  <c r="I20" i="16"/>
  <c r="H38" i="16" s="1"/>
  <c r="H20" i="16"/>
  <c r="R19" i="16"/>
  <c r="Q19" i="16"/>
  <c r="P19" i="16"/>
  <c r="L19" i="16"/>
  <c r="M19" i="16" s="1"/>
  <c r="K19" i="16"/>
  <c r="J19" i="16"/>
  <c r="I19" i="16"/>
  <c r="H19" i="16"/>
  <c r="R18" i="16"/>
  <c r="Q18" i="16"/>
  <c r="P18" i="16"/>
  <c r="M18" i="16"/>
  <c r="L18" i="16"/>
  <c r="K18" i="16"/>
  <c r="J18" i="16"/>
  <c r="I18" i="16"/>
  <c r="H36" i="16" s="1"/>
  <c r="H18" i="16"/>
  <c r="R17" i="16"/>
  <c r="Q17" i="16"/>
  <c r="P17" i="16"/>
  <c r="M17" i="16"/>
  <c r="L17" i="16"/>
  <c r="K17" i="16"/>
  <c r="J17" i="16"/>
  <c r="I17" i="16"/>
  <c r="H35" i="16" s="1"/>
  <c r="H17" i="16"/>
  <c r="R16" i="16"/>
  <c r="Q16" i="16"/>
  <c r="P16" i="16"/>
  <c r="M16" i="16"/>
  <c r="L16" i="16"/>
  <c r="J16" i="16"/>
  <c r="K16" i="16" s="1"/>
  <c r="I16" i="16"/>
  <c r="H34" i="16" s="1"/>
  <c r="H16" i="16"/>
  <c r="R15" i="16"/>
  <c r="Q15" i="16"/>
  <c r="P15" i="16"/>
  <c r="M15" i="16"/>
  <c r="L15" i="16"/>
  <c r="K15" i="16"/>
  <c r="J15" i="16"/>
  <c r="I15" i="16"/>
  <c r="H15" i="16"/>
  <c r="G33" i="16" s="1"/>
  <c r="R14" i="16"/>
  <c r="Q14" i="16"/>
  <c r="P14" i="16"/>
  <c r="L14" i="16"/>
  <c r="M14" i="16" s="1"/>
  <c r="K14" i="16"/>
  <c r="J14" i="16"/>
  <c r="I14" i="16"/>
  <c r="H14" i="16"/>
  <c r="R13" i="16"/>
  <c r="Q13" i="16"/>
  <c r="P13" i="16"/>
  <c r="M13" i="16"/>
  <c r="L13" i="16"/>
  <c r="J13" i="16"/>
  <c r="K13" i="16" s="1"/>
  <c r="I13" i="16"/>
  <c r="H31" i="16" s="1"/>
  <c r="H13" i="16"/>
  <c r="R12" i="16"/>
  <c r="Q12" i="16"/>
  <c r="P12" i="16"/>
  <c r="M12" i="16"/>
  <c r="L12" i="16"/>
  <c r="K12" i="16"/>
  <c r="J12" i="16"/>
  <c r="I12" i="16"/>
  <c r="H30" i="16" s="1"/>
  <c r="H12" i="16"/>
  <c r="R11" i="16"/>
  <c r="Q11" i="16"/>
  <c r="P11" i="16"/>
  <c r="L11" i="16"/>
  <c r="M11" i="16" s="1"/>
  <c r="K11" i="16"/>
  <c r="J11" i="16"/>
  <c r="I11" i="16"/>
  <c r="H11" i="16"/>
  <c r="R10" i="16"/>
  <c r="Q10" i="16"/>
  <c r="P10" i="16"/>
  <c r="M10" i="16"/>
  <c r="L10" i="16"/>
  <c r="K10" i="16"/>
  <c r="J10" i="16"/>
  <c r="I10" i="16"/>
  <c r="H28" i="16" s="1"/>
  <c r="H10" i="16"/>
  <c r="R9" i="16"/>
  <c r="Q9" i="16"/>
  <c r="P9" i="16"/>
  <c r="M9" i="16"/>
  <c r="L9" i="16"/>
  <c r="J9" i="16"/>
  <c r="K9" i="16" s="1"/>
  <c r="I9" i="16"/>
  <c r="H27" i="16" s="1"/>
  <c r="H9" i="16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C9" i="15"/>
  <c r="B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D7" i="15"/>
  <c r="C7" i="15"/>
  <c r="B7" i="15"/>
  <c r="G42" i="14"/>
  <c r="H41" i="14"/>
  <c r="G38" i="14"/>
  <c r="H37" i="14"/>
  <c r="G37" i="14"/>
  <c r="G34" i="14"/>
  <c r="H33" i="14"/>
  <c r="G30" i="14"/>
  <c r="H29" i="14"/>
  <c r="G29" i="14"/>
  <c r="R24" i="14"/>
  <c r="Q24" i="14"/>
  <c r="P24" i="14"/>
  <c r="M24" i="14"/>
  <c r="L24" i="14"/>
  <c r="J24" i="14"/>
  <c r="K24" i="14" s="1"/>
  <c r="I24" i="14"/>
  <c r="H42" i="14" s="1"/>
  <c r="H24" i="14"/>
  <c r="R23" i="14"/>
  <c r="Q23" i="14"/>
  <c r="P23" i="14"/>
  <c r="L23" i="14"/>
  <c r="M23" i="14" s="1"/>
  <c r="K23" i="14"/>
  <c r="J23" i="14"/>
  <c r="I23" i="14"/>
  <c r="H23" i="14"/>
  <c r="G41" i="14" s="1"/>
  <c r="R22" i="14"/>
  <c r="Q22" i="14"/>
  <c r="P22" i="14"/>
  <c r="L22" i="14"/>
  <c r="M22" i="14" s="1"/>
  <c r="K22" i="14"/>
  <c r="J22" i="14"/>
  <c r="I22" i="14"/>
  <c r="H22" i="14"/>
  <c r="R21" i="14"/>
  <c r="Q21" i="14"/>
  <c r="P21" i="14"/>
  <c r="M21" i="14"/>
  <c r="L21" i="14"/>
  <c r="J21" i="14"/>
  <c r="K21" i="14" s="1"/>
  <c r="I21" i="14"/>
  <c r="H39" i="14" s="1"/>
  <c r="H21" i="14"/>
  <c r="R20" i="14"/>
  <c r="Q20" i="14"/>
  <c r="P20" i="14"/>
  <c r="M20" i="14"/>
  <c r="L20" i="14"/>
  <c r="K20" i="14"/>
  <c r="J20" i="14"/>
  <c r="I20" i="14"/>
  <c r="H38" i="14" s="1"/>
  <c r="H20" i="14"/>
  <c r="R19" i="14"/>
  <c r="Q19" i="14"/>
  <c r="P19" i="14"/>
  <c r="L19" i="14"/>
  <c r="M19" i="14" s="1"/>
  <c r="K19" i="14"/>
  <c r="J19" i="14"/>
  <c r="I19" i="14"/>
  <c r="H19" i="14"/>
  <c r="R18" i="14"/>
  <c r="Q18" i="14"/>
  <c r="P18" i="14"/>
  <c r="M18" i="14"/>
  <c r="L18" i="14"/>
  <c r="K18" i="14"/>
  <c r="J18" i="14"/>
  <c r="I18" i="14"/>
  <c r="H36" i="14" s="1"/>
  <c r="H18" i="14"/>
  <c r="R17" i="14"/>
  <c r="Q17" i="14"/>
  <c r="P17" i="14"/>
  <c r="M17" i="14"/>
  <c r="L17" i="14"/>
  <c r="K17" i="14"/>
  <c r="J17" i="14"/>
  <c r="I17" i="14"/>
  <c r="H35" i="14" s="1"/>
  <c r="H17" i="14"/>
  <c r="R16" i="14"/>
  <c r="Q16" i="14"/>
  <c r="P16" i="14"/>
  <c r="M16" i="14"/>
  <c r="L16" i="14"/>
  <c r="J16" i="14"/>
  <c r="K16" i="14" s="1"/>
  <c r="I16" i="14"/>
  <c r="H34" i="14" s="1"/>
  <c r="H16" i="14"/>
  <c r="R15" i="14"/>
  <c r="Q15" i="14"/>
  <c r="P15" i="14"/>
  <c r="L15" i="14"/>
  <c r="M15" i="14" s="1"/>
  <c r="K15" i="14"/>
  <c r="J15" i="14"/>
  <c r="I15" i="14"/>
  <c r="H15" i="14"/>
  <c r="G33" i="14" s="1"/>
  <c r="R14" i="14"/>
  <c r="Q14" i="14"/>
  <c r="P14" i="14"/>
  <c r="L14" i="14"/>
  <c r="M14" i="14" s="1"/>
  <c r="K14" i="14"/>
  <c r="J14" i="14"/>
  <c r="I14" i="14"/>
  <c r="H14" i="14"/>
  <c r="R13" i="14"/>
  <c r="Q13" i="14"/>
  <c r="P13" i="14"/>
  <c r="M13" i="14"/>
  <c r="L13" i="14"/>
  <c r="J13" i="14"/>
  <c r="K13" i="14" s="1"/>
  <c r="I13" i="14"/>
  <c r="H31" i="14" s="1"/>
  <c r="H13" i="14"/>
  <c r="R12" i="14"/>
  <c r="Q12" i="14"/>
  <c r="P12" i="14"/>
  <c r="M12" i="14"/>
  <c r="L12" i="14"/>
  <c r="K12" i="14"/>
  <c r="J12" i="14"/>
  <c r="I12" i="14"/>
  <c r="H30" i="14" s="1"/>
  <c r="H12" i="14"/>
  <c r="R11" i="14"/>
  <c r="Q11" i="14"/>
  <c r="P11" i="14"/>
  <c r="L11" i="14"/>
  <c r="M11" i="14" s="1"/>
  <c r="K11" i="14"/>
  <c r="J11" i="14"/>
  <c r="I11" i="14"/>
  <c r="H11" i="14"/>
  <c r="R10" i="14"/>
  <c r="Q10" i="14"/>
  <c r="P10" i="14"/>
  <c r="M10" i="14"/>
  <c r="L10" i="14"/>
  <c r="K10" i="14"/>
  <c r="J10" i="14"/>
  <c r="I10" i="14"/>
  <c r="H28" i="14" s="1"/>
  <c r="H10" i="14"/>
  <c r="R9" i="14"/>
  <c r="Q9" i="14"/>
  <c r="P9" i="14"/>
  <c r="M9" i="14"/>
  <c r="L9" i="14"/>
  <c r="J9" i="14"/>
  <c r="K9" i="14" s="1"/>
  <c r="I9" i="14"/>
  <c r="H27" i="14" s="1"/>
  <c r="H9" i="14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G42" i="12"/>
  <c r="H41" i="12"/>
  <c r="G38" i="12"/>
  <c r="H37" i="12"/>
  <c r="G37" i="12"/>
  <c r="G34" i="12"/>
  <c r="H33" i="12"/>
  <c r="G30" i="12"/>
  <c r="H29" i="12"/>
  <c r="G29" i="12"/>
  <c r="R24" i="12"/>
  <c r="Q24" i="12"/>
  <c r="P24" i="12"/>
  <c r="M24" i="12"/>
  <c r="L24" i="12"/>
  <c r="J24" i="12"/>
  <c r="K24" i="12" s="1"/>
  <c r="I24" i="12"/>
  <c r="H42" i="12" s="1"/>
  <c r="H24" i="12"/>
  <c r="R23" i="12"/>
  <c r="Q23" i="12"/>
  <c r="P23" i="12"/>
  <c r="M23" i="12"/>
  <c r="L23" i="12"/>
  <c r="K23" i="12"/>
  <c r="J23" i="12"/>
  <c r="I23" i="12"/>
  <c r="H23" i="12"/>
  <c r="G41" i="12" s="1"/>
  <c r="R22" i="12"/>
  <c r="Q22" i="12"/>
  <c r="P22" i="12"/>
  <c r="L22" i="12"/>
  <c r="M22" i="12" s="1"/>
  <c r="K22" i="12"/>
  <c r="J22" i="12"/>
  <c r="I22" i="12"/>
  <c r="H22" i="12"/>
  <c r="R21" i="12"/>
  <c r="Q21" i="12"/>
  <c r="P21" i="12"/>
  <c r="M21" i="12"/>
  <c r="L21" i="12"/>
  <c r="J21" i="12"/>
  <c r="K21" i="12" s="1"/>
  <c r="I21" i="12"/>
  <c r="H39" i="12" s="1"/>
  <c r="H21" i="12"/>
  <c r="R20" i="12"/>
  <c r="Q20" i="12"/>
  <c r="P20" i="12"/>
  <c r="M20" i="12"/>
  <c r="L20" i="12"/>
  <c r="K20" i="12"/>
  <c r="J20" i="12"/>
  <c r="I20" i="12"/>
  <c r="H38" i="12" s="1"/>
  <c r="H20" i="12"/>
  <c r="R19" i="12"/>
  <c r="Q19" i="12"/>
  <c r="P19" i="12"/>
  <c r="L19" i="12"/>
  <c r="M19" i="12" s="1"/>
  <c r="K19" i="12"/>
  <c r="J19" i="12"/>
  <c r="I19" i="12"/>
  <c r="H19" i="12"/>
  <c r="R18" i="12"/>
  <c r="Q18" i="12"/>
  <c r="P18" i="12"/>
  <c r="M18" i="12"/>
  <c r="L18" i="12"/>
  <c r="K18" i="12"/>
  <c r="J18" i="12"/>
  <c r="I18" i="12"/>
  <c r="H36" i="12" s="1"/>
  <c r="H18" i="12"/>
  <c r="R17" i="12"/>
  <c r="Q17" i="12"/>
  <c r="P17" i="12"/>
  <c r="M17" i="12"/>
  <c r="L17" i="12"/>
  <c r="K17" i="12"/>
  <c r="J17" i="12"/>
  <c r="I17" i="12"/>
  <c r="H35" i="12" s="1"/>
  <c r="H17" i="12"/>
  <c r="R16" i="12"/>
  <c r="Q16" i="12"/>
  <c r="P16" i="12"/>
  <c r="M16" i="12"/>
  <c r="L16" i="12"/>
  <c r="J16" i="12"/>
  <c r="K16" i="12" s="1"/>
  <c r="I16" i="12"/>
  <c r="H34" i="12" s="1"/>
  <c r="H16" i="12"/>
  <c r="R15" i="12"/>
  <c r="Q15" i="12"/>
  <c r="P15" i="12"/>
  <c r="L15" i="12"/>
  <c r="M15" i="12" s="1"/>
  <c r="K15" i="12"/>
  <c r="J15" i="12"/>
  <c r="I15" i="12"/>
  <c r="H15" i="12"/>
  <c r="G33" i="12" s="1"/>
  <c r="R14" i="12"/>
  <c r="Q14" i="12"/>
  <c r="P14" i="12"/>
  <c r="L14" i="12"/>
  <c r="M14" i="12" s="1"/>
  <c r="K14" i="12"/>
  <c r="J14" i="12"/>
  <c r="I14" i="12"/>
  <c r="H14" i="12"/>
  <c r="R13" i="12"/>
  <c r="Q13" i="12"/>
  <c r="P13" i="12"/>
  <c r="M13" i="12"/>
  <c r="L13" i="12"/>
  <c r="J13" i="12"/>
  <c r="K13" i="12" s="1"/>
  <c r="I13" i="12"/>
  <c r="H31" i="12" s="1"/>
  <c r="H13" i="12"/>
  <c r="R12" i="12"/>
  <c r="Q12" i="12"/>
  <c r="P12" i="12"/>
  <c r="M12" i="12"/>
  <c r="L12" i="12"/>
  <c r="K12" i="12"/>
  <c r="J12" i="12"/>
  <c r="I12" i="12"/>
  <c r="H30" i="12" s="1"/>
  <c r="H12" i="12"/>
  <c r="R11" i="12"/>
  <c r="Q11" i="12"/>
  <c r="P11" i="12"/>
  <c r="L11" i="12"/>
  <c r="M11" i="12" s="1"/>
  <c r="K11" i="12"/>
  <c r="J11" i="12"/>
  <c r="I11" i="12"/>
  <c r="H11" i="12"/>
  <c r="R10" i="12"/>
  <c r="Q10" i="12"/>
  <c r="P10" i="12"/>
  <c r="M10" i="12"/>
  <c r="L10" i="12"/>
  <c r="K10" i="12"/>
  <c r="J10" i="12"/>
  <c r="I10" i="12"/>
  <c r="H28" i="12" s="1"/>
  <c r="H10" i="12"/>
  <c r="R9" i="12"/>
  <c r="Q9" i="12"/>
  <c r="P9" i="12"/>
  <c r="M9" i="12"/>
  <c r="L9" i="12"/>
  <c r="J9" i="12"/>
  <c r="K9" i="12" s="1"/>
  <c r="I9" i="12"/>
  <c r="H9" i="12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G42" i="10"/>
  <c r="H41" i="10"/>
  <c r="H39" i="10"/>
  <c r="G38" i="10"/>
  <c r="H37" i="10"/>
  <c r="G37" i="10"/>
  <c r="G34" i="10"/>
  <c r="H33" i="10"/>
  <c r="G30" i="10"/>
  <c r="H29" i="10"/>
  <c r="G29" i="10"/>
  <c r="R24" i="10"/>
  <c r="Q24" i="10"/>
  <c r="P24" i="10"/>
  <c r="M24" i="10"/>
  <c r="L24" i="10"/>
  <c r="J24" i="10"/>
  <c r="K24" i="10" s="1"/>
  <c r="I24" i="10"/>
  <c r="H42" i="10" s="1"/>
  <c r="H24" i="10"/>
  <c r="R23" i="10"/>
  <c r="Q23" i="10"/>
  <c r="P23" i="10"/>
  <c r="M23" i="10"/>
  <c r="L23" i="10"/>
  <c r="K23" i="10"/>
  <c r="J23" i="10"/>
  <c r="I23" i="10"/>
  <c r="H23" i="10"/>
  <c r="G41" i="10" s="1"/>
  <c r="R22" i="10"/>
  <c r="Q22" i="10"/>
  <c r="P22" i="10"/>
  <c r="L22" i="10"/>
  <c r="M22" i="10" s="1"/>
  <c r="K22" i="10"/>
  <c r="J22" i="10"/>
  <c r="I22" i="10"/>
  <c r="H22" i="10"/>
  <c r="R21" i="10"/>
  <c r="Q21" i="10"/>
  <c r="P21" i="10"/>
  <c r="M21" i="10"/>
  <c r="L21" i="10"/>
  <c r="J21" i="10"/>
  <c r="K21" i="10" s="1"/>
  <c r="I21" i="10"/>
  <c r="G39" i="10" s="1"/>
  <c r="H21" i="10"/>
  <c r="R20" i="10"/>
  <c r="Q20" i="10"/>
  <c r="P20" i="10"/>
  <c r="M20" i="10"/>
  <c r="L20" i="10"/>
  <c r="J20" i="10"/>
  <c r="K20" i="10" s="1"/>
  <c r="I20" i="10"/>
  <c r="H38" i="10" s="1"/>
  <c r="H20" i="10"/>
  <c r="R19" i="10"/>
  <c r="Q19" i="10"/>
  <c r="P19" i="10"/>
  <c r="L19" i="10"/>
  <c r="M19" i="10" s="1"/>
  <c r="K19" i="10"/>
  <c r="J19" i="10"/>
  <c r="I19" i="10"/>
  <c r="H19" i="10"/>
  <c r="R18" i="10"/>
  <c r="Q18" i="10"/>
  <c r="P18" i="10"/>
  <c r="L18" i="10"/>
  <c r="M18" i="10" s="1"/>
  <c r="K18" i="10"/>
  <c r="J18" i="10"/>
  <c r="I18" i="10"/>
  <c r="H36" i="10" s="1"/>
  <c r="H18" i="10"/>
  <c r="R17" i="10"/>
  <c r="Q17" i="10"/>
  <c r="P17" i="10"/>
  <c r="M17" i="10"/>
  <c r="L17" i="10"/>
  <c r="J17" i="10"/>
  <c r="K17" i="10" s="1"/>
  <c r="I17" i="10"/>
  <c r="G35" i="10" s="1"/>
  <c r="H17" i="10"/>
  <c r="R16" i="10"/>
  <c r="Q16" i="10"/>
  <c r="P16" i="10"/>
  <c r="M16" i="10"/>
  <c r="L16" i="10"/>
  <c r="J16" i="10"/>
  <c r="K16" i="10" s="1"/>
  <c r="I16" i="10"/>
  <c r="H34" i="10" s="1"/>
  <c r="H16" i="10"/>
  <c r="R15" i="10"/>
  <c r="Q15" i="10"/>
  <c r="P15" i="10"/>
  <c r="L15" i="10"/>
  <c r="M15" i="10" s="1"/>
  <c r="K15" i="10"/>
  <c r="J15" i="10"/>
  <c r="I15" i="10"/>
  <c r="H15" i="10"/>
  <c r="G33" i="10" s="1"/>
  <c r="R14" i="10"/>
  <c r="Q14" i="10"/>
  <c r="P14" i="10"/>
  <c r="L14" i="10"/>
  <c r="M14" i="10" s="1"/>
  <c r="K14" i="10"/>
  <c r="J14" i="10"/>
  <c r="I14" i="10"/>
  <c r="H14" i="10"/>
  <c r="R13" i="10"/>
  <c r="Q13" i="10"/>
  <c r="P13" i="10"/>
  <c r="M13" i="10"/>
  <c r="L13" i="10"/>
  <c r="J13" i="10"/>
  <c r="K13" i="10" s="1"/>
  <c r="I13" i="10"/>
  <c r="G31" i="10" s="1"/>
  <c r="H13" i="10"/>
  <c r="R12" i="10"/>
  <c r="Q12" i="10"/>
  <c r="P12" i="10"/>
  <c r="M12" i="10"/>
  <c r="L12" i="10"/>
  <c r="J12" i="10"/>
  <c r="K12" i="10" s="1"/>
  <c r="I12" i="10"/>
  <c r="H30" i="10" s="1"/>
  <c r="H12" i="10"/>
  <c r="R11" i="10"/>
  <c r="Q11" i="10"/>
  <c r="P11" i="10"/>
  <c r="L11" i="10"/>
  <c r="M11" i="10" s="1"/>
  <c r="K11" i="10"/>
  <c r="J11" i="10"/>
  <c r="I11" i="10"/>
  <c r="H11" i="10"/>
  <c r="R10" i="10"/>
  <c r="Q10" i="10"/>
  <c r="P10" i="10"/>
  <c r="L10" i="10"/>
  <c r="M10" i="10" s="1"/>
  <c r="K10" i="10"/>
  <c r="J10" i="10"/>
  <c r="I10" i="10"/>
  <c r="H28" i="10" s="1"/>
  <c r="H10" i="10"/>
  <c r="R9" i="10"/>
  <c r="Q9" i="10"/>
  <c r="P9" i="10"/>
  <c r="M9" i="10"/>
  <c r="L9" i="10"/>
  <c r="J9" i="10"/>
  <c r="K9" i="10" s="1"/>
  <c r="I9" i="10"/>
  <c r="G27" i="10" s="1"/>
  <c r="H9" i="10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G46" i="8"/>
  <c r="H45" i="8"/>
  <c r="H43" i="8"/>
  <c r="H41" i="8"/>
  <c r="H39" i="8"/>
  <c r="G38" i="8"/>
  <c r="H37" i="8"/>
  <c r="H35" i="8"/>
  <c r="H33" i="8"/>
  <c r="R28" i="8"/>
  <c r="Q28" i="8"/>
  <c r="P28" i="8"/>
  <c r="J28" i="8"/>
  <c r="K28" i="8" s="1"/>
  <c r="G28" i="8"/>
  <c r="F28" i="8"/>
  <c r="E28" i="8"/>
  <c r="H28" i="8" s="1"/>
  <c r="D28" i="8"/>
  <c r="C28" i="8"/>
  <c r="R26" i="8"/>
  <c r="Q26" i="8"/>
  <c r="P26" i="8"/>
  <c r="L26" i="8"/>
  <c r="M26" i="8" s="1"/>
  <c r="K26" i="8"/>
  <c r="J26" i="8"/>
  <c r="R24" i="8"/>
  <c r="Q24" i="8"/>
  <c r="P24" i="8"/>
  <c r="L24" i="8"/>
  <c r="M24" i="8" s="1"/>
  <c r="K24" i="8"/>
  <c r="J24" i="8"/>
  <c r="I24" i="8"/>
  <c r="H46" i="8" s="1"/>
  <c r="H24" i="8"/>
  <c r="R23" i="8"/>
  <c r="Q23" i="8"/>
  <c r="P23" i="8"/>
  <c r="M23" i="8"/>
  <c r="L23" i="8"/>
  <c r="K23" i="8"/>
  <c r="J23" i="8"/>
  <c r="I23" i="8"/>
  <c r="H23" i="8"/>
  <c r="G45" i="8" s="1"/>
  <c r="R22" i="8"/>
  <c r="Q22" i="8"/>
  <c r="P22" i="8"/>
  <c r="M22" i="8"/>
  <c r="L22" i="8"/>
  <c r="J22" i="8"/>
  <c r="K22" i="8" s="1"/>
  <c r="I22" i="8"/>
  <c r="H22" i="8"/>
  <c r="R21" i="8"/>
  <c r="Q21" i="8"/>
  <c r="P21" i="8"/>
  <c r="M21" i="8"/>
  <c r="L21" i="8"/>
  <c r="J21" i="8"/>
  <c r="K21" i="8" s="1"/>
  <c r="I21" i="8"/>
  <c r="G43" i="8" s="1"/>
  <c r="H21" i="8"/>
  <c r="R20" i="8"/>
  <c r="Q20" i="8"/>
  <c r="P20" i="8"/>
  <c r="L20" i="8"/>
  <c r="M20" i="8" s="1"/>
  <c r="K20" i="8"/>
  <c r="J20" i="8"/>
  <c r="I20" i="8"/>
  <c r="H42" i="8" s="1"/>
  <c r="H20" i="8"/>
  <c r="G42" i="8" s="1"/>
  <c r="R19" i="8"/>
  <c r="Q19" i="8"/>
  <c r="P19" i="8"/>
  <c r="L19" i="8"/>
  <c r="M19" i="8" s="1"/>
  <c r="K19" i="8"/>
  <c r="J19" i="8"/>
  <c r="I19" i="8"/>
  <c r="H19" i="8"/>
  <c r="R18" i="8"/>
  <c r="Q18" i="8"/>
  <c r="P18" i="8"/>
  <c r="M18" i="8"/>
  <c r="L18" i="8"/>
  <c r="J18" i="8"/>
  <c r="K18" i="8" s="1"/>
  <c r="I18" i="8"/>
  <c r="H18" i="8"/>
  <c r="R17" i="8"/>
  <c r="Q17" i="8"/>
  <c r="P17" i="8"/>
  <c r="M17" i="8"/>
  <c r="L17" i="8"/>
  <c r="K17" i="8"/>
  <c r="J17" i="8"/>
  <c r="I17" i="8"/>
  <c r="G39" i="8" s="1"/>
  <c r="H17" i="8"/>
  <c r="R16" i="8"/>
  <c r="Q16" i="8"/>
  <c r="P16" i="8"/>
  <c r="L16" i="8"/>
  <c r="M16" i="8" s="1"/>
  <c r="K16" i="8"/>
  <c r="J16" i="8"/>
  <c r="I16" i="8"/>
  <c r="H38" i="8" s="1"/>
  <c r="H16" i="8"/>
  <c r="R15" i="8"/>
  <c r="Q15" i="8"/>
  <c r="P15" i="8"/>
  <c r="L15" i="8"/>
  <c r="M15" i="8" s="1"/>
  <c r="K15" i="8"/>
  <c r="J15" i="8"/>
  <c r="I15" i="8"/>
  <c r="H15" i="8"/>
  <c r="G37" i="8" s="1"/>
  <c r="R14" i="8"/>
  <c r="Q14" i="8"/>
  <c r="P14" i="8"/>
  <c r="M14" i="8"/>
  <c r="L14" i="8"/>
  <c r="J14" i="8"/>
  <c r="K14" i="8" s="1"/>
  <c r="I14" i="8"/>
  <c r="H14" i="8"/>
  <c r="R13" i="8"/>
  <c r="Q13" i="8"/>
  <c r="P13" i="8"/>
  <c r="M13" i="8"/>
  <c r="L13" i="8"/>
  <c r="J13" i="8"/>
  <c r="K13" i="8" s="1"/>
  <c r="I13" i="8"/>
  <c r="G35" i="8" s="1"/>
  <c r="H13" i="8"/>
  <c r="R12" i="8"/>
  <c r="Q12" i="8"/>
  <c r="P12" i="8"/>
  <c r="L12" i="8"/>
  <c r="M12" i="8" s="1"/>
  <c r="K12" i="8"/>
  <c r="J12" i="8"/>
  <c r="I12" i="8"/>
  <c r="H34" i="8" s="1"/>
  <c r="H12" i="8"/>
  <c r="G34" i="8" s="1"/>
  <c r="R11" i="8"/>
  <c r="Q11" i="8"/>
  <c r="P11" i="8"/>
  <c r="L11" i="8"/>
  <c r="M11" i="8" s="1"/>
  <c r="K11" i="8"/>
  <c r="J11" i="8"/>
  <c r="I11" i="8"/>
  <c r="H11" i="8"/>
  <c r="R10" i="8"/>
  <c r="Q10" i="8"/>
  <c r="P10" i="8"/>
  <c r="M10" i="8"/>
  <c r="L10" i="8"/>
  <c r="J10" i="8"/>
  <c r="K10" i="8" s="1"/>
  <c r="I10" i="8"/>
  <c r="H10" i="8"/>
  <c r="R9" i="8"/>
  <c r="Q9" i="8"/>
  <c r="P9" i="8"/>
  <c r="M9" i="8"/>
  <c r="L9" i="8"/>
  <c r="K9" i="8"/>
  <c r="J9" i="8"/>
  <c r="I9" i="8"/>
  <c r="H9" i="8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G42" i="6"/>
  <c r="H41" i="6"/>
  <c r="H40" i="6"/>
  <c r="G40" i="6"/>
  <c r="H39" i="6"/>
  <c r="H36" i="6"/>
  <c r="G36" i="6"/>
  <c r="G34" i="6"/>
  <c r="H33" i="6"/>
  <c r="H31" i="6"/>
  <c r="G28" i="6"/>
  <c r="R24" i="6"/>
  <c r="Q24" i="6"/>
  <c r="P24" i="6"/>
  <c r="L24" i="6"/>
  <c r="M24" i="6" s="1"/>
  <c r="K24" i="6"/>
  <c r="J24" i="6"/>
  <c r="I24" i="6"/>
  <c r="H42" i="6" s="1"/>
  <c r="H24" i="6"/>
  <c r="R23" i="6"/>
  <c r="Q23" i="6"/>
  <c r="P23" i="6"/>
  <c r="L23" i="6"/>
  <c r="M23" i="6" s="1"/>
  <c r="K23" i="6"/>
  <c r="J23" i="6"/>
  <c r="I23" i="6"/>
  <c r="G41" i="6" s="1"/>
  <c r="H23" i="6"/>
  <c r="R22" i="6"/>
  <c r="Q22" i="6"/>
  <c r="P22" i="6"/>
  <c r="M22" i="6"/>
  <c r="L22" i="6"/>
  <c r="K22" i="6"/>
  <c r="J22" i="6"/>
  <c r="I22" i="6"/>
  <c r="H22" i="6"/>
  <c r="R21" i="6"/>
  <c r="Q21" i="6"/>
  <c r="P21" i="6"/>
  <c r="M21" i="6"/>
  <c r="L21" i="6"/>
  <c r="J21" i="6"/>
  <c r="K21" i="6" s="1"/>
  <c r="I21" i="6"/>
  <c r="G39" i="6" s="1"/>
  <c r="H21" i="6"/>
  <c r="R20" i="6"/>
  <c r="Q20" i="6"/>
  <c r="P20" i="6"/>
  <c r="L20" i="6"/>
  <c r="M20" i="6" s="1"/>
  <c r="K20" i="6"/>
  <c r="J20" i="6"/>
  <c r="I20" i="6"/>
  <c r="H38" i="6" s="1"/>
  <c r="H20" i="6"/>
  <c r="G38" i="6" s="1"/>
  <c r="R19" i="6"/>
  <c r="Q19" i="6"/>
  <c r="P19" i="6"/>
  <c r="L19" i="6"/>
  <c r="M19" i="6" s="1"/>
  <c r="K19" i="6"/>
  <c r="J19" i="6"/>
  <c r="I19" i="6"/>
  <c r="H19" i="6"/>
  <c r="R18" i="6"/>
  <c r="Q18" i="6"/>
  <c r="P18" i="6"/>
  <c r="M18" i="6"/>
  <c r="L18" i="6"/>
  <c r="J18" i="6"/>
  <c r="K18" i="6" s="1"/>
  <c r="I18" i="6"/>
  <c r="H18" i="6"/>
  <c r="R17" i="6"/>
  <c r="Q17" i="6"/>
  <c r="P17" i="6"/>
  <c r="M17" i="6"/>
  <c r="L17" i="6"/>
  <c r="K17" i="6"/>
  <c r="J17" i="6"/>
  <c r="I17" i="6"/>
  <c r="H35" i="6" s="1"/>
  <c r="H17" i="6"/>
  <c r="R16" i="6"/>
  <c r="Q16" i="6"/>
  <c r="P16" i="6"/>
  <c r="L16" i="6"/>
  <c r="M16" i="6" s="1"/>
  <c r="K16" i="6"/>
  <c r="J16" i="6"/>
  <c r="I16" i="6"/>
  <c r="H34" i="6" s="1"/>
  <c r="H16" i="6"/>
  <c r="R15" i="6"/>
  <c r="Q15" i="6"/>
  <c r="P15" i="6"/>
  <c r="L15" i="6"/>
  <c r="M15" i="6" s="1"/>
  <c r="K15" i="6"/>
  <c r="J15" i="6"/>
  <c r="I15" i="6"/>
  <c r="G33" i="6" s="1"/>
  <c r="H15" i="6"/>
  <c r="R14" i="6"/>
  <c r="Q14" i="6"/>
  <c r="P14" i="6"/>
  <c r="M14" i="6"/>
  <c r="L14" i="6"/>
  <c r="J14" i="6"/>
  <c r="K14" i="6" s="1"/>
  <c r="I14" i="6"/>
  <c r="H32" i="6" s="1"/>
  <c r="H14" i="6"/>
  <c r="R13" i="6"/>
  <c r="Q13" i="6"/>
  <c r="P13" i="6"/>
  <c r="M13" i="6"/>
  <c r="L13" i="6"/>
  <c r="J13" i="6"/>
  <c r="K13" i="6" s="1"/>
  <c r="I13" i="6"/>
  <c r="G31" i="6" s="1"/>
  <c r="H13" i="6"/>
  <c r="R12" i="6"/>
  <c r="Q12" i="6"/>
  <c r="P12" i="6"/>
  <c r="L12" i="6"/>
  <c r="M12" i="6" s="1"/>
  <c r="K12" i="6"/>
  <c r="J12" i="6"/>
  <c r="I12" i="6"/>
  <c r="H30" i="6" s="1"/>
  <c r="H12" i="6"/>
  <c r="G30" i="6" s="1"/>
  <c r="R11" i="6"/>
  <c r="Q11" i="6"/>
  <c r="P11" i="6"/>
  <c r="L11" i="6"/>
  <c r="M11" i="6" s="1"/>
  <c r="K11" i="6"/>
  <c r="J11" i="6"/>
  <c r="I11" i="6"/>
  <c r="H11" i="6"/>
  <c r="R10" i="6"/>
  <c r="Q10" i="6"/>
  <c r="P10" i="6"/>
  <c r="M10" i="6"/>
  <c r="L10" i="6"/>
  <c r="J10" i="6"/>
  <c r="K10" i="6" s="1"/>
  <c r="I10" i="6"/>
  <c r="H28" i="6" s="1"/>
  <c r="H10" i="6"/>
  <c r="R9" i="6"/>
  <c r="Q9" i="6"/>
  <c r="P9" i="6"/>
  <c r="M9" i="6"/>
  <c r="L9" i="6"/>
  <c r="K9" i="6"/>
  <c r="J9" i="6"/>
  <c r="I9" i="6"/>
  <c r="H27" i="6" s="1"/>
  <c r="H9" i="6"/>
  <c r="B20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H42" i="4"/>
  <c r="G41" i="4"/>
  <c r="H40" i="4"/>
  <c r="G40" i="4"/>
  <c r="H36" i="4"/>
  <c r="H34" i="4"/>
  <c r="H32" i="4"/>
  <c r="G32" i="4"/>
  <c r="H30" i="4"/>
  <c r="G29" i="4"/>
  <c r="H28" i="4"/>
  <c r="R24" i="4"/>
  <c r="Q24" i="4"/>
  <c r="P24" i="4"/>
  <c r="M24" i="4"/>
  <c r="L24" i="4"/>
  <c r="K24" i="4"/>
  <c r="J24" i="4"/>
  <c r="I24" i="4"/>
  <c r="H24" i="4"/>
  <c r="R23" i="4"/>
  <c r="Q23" i="4"/>
  <c r="P23" i="4"/>
  <c r="M23" i="4"/>
  <c r="L23" i="4"/>
  <c r="J23" i="4"/>
  <c r="K23" i="4" s="1"/>
  <c r="I23" i="4"/>
  <c r="H41" i="4" s="1"/>
  <c r="H23" i="4"/>
  <c r="R22" i="4"/>
  <c r="Q22" i="4"/>
  <c r="P22" i="4"/>
  <c r="M22" i="4"/>
  <c r="L22" i="4"/>
  <c r="J22" i="4"/>
  <c r="K22" i="4" s="1"/>
  <c r="I22" i="4"/>
  <c r="H22" i="4"/>
  <c r="R21" i="4"/>
  <c r="Q21" i="4"/>
  <c r="P21" i="4"/>
  <c r="M21" i="4"/>
  <c r="L21" i="4"/>
  <c r="K21" i="4"/>
  <c r="J21" i="4"/>
  <c r="I21" i="4"/>
  <c r="H39" i="4" s="1"/>
  <c r="H21" i="4"/>
  <c r="R20" i="4"/>
  <c r="Q20" i="4"/>
  <c r="P20" i="4"/>
  <c r="L20" i="4"/>
  <c r="M20" i="4" s="1"/>
  <c r="K20" i="4"/>
  <c r="J20" i="4"/>
  <c r="I20" i="4"/>
  <c r="G38" i="4" s="1"/>
  <c r="H20" i="4"/>
  <c r="R19" i="4"/>
  <c r="Q19" i="4"/>
  <c r="P19" i="4"/>
  <c r="M19" i="4"/>
  <c r="L19" i="4"/>
  <c r="J19" i="4"/>
  <c r="K19" i="4" s="1"/>
  <c r="I19" i="4"/>
  <c r="H37" i="4" s="1"/>
  <c r="H19" i="4"/>
  <c r="R18" i="4"/>
  <c r="Q18" i="4"/>
  <c r="P18" i="4"/>
  <c r="M18" i="4"/>
  <c r="L18" i="4"/>
  <c r="J18" i="4"/>
  <c r="K18" i="4" s="1"/>
  <c r="I18" i="4"/>
  <c r="G36" i="4" s="1"/>
  <c r="H18" i="4"/>
  <c r="R17" i="4"/>
  <c r="Q17" i="4"/>
  <c r="P17" i="4"/>
  <c r="L17" i="4"/>
  <c r="M17" i="4" s="1"/>
  <c r="K17" i="4"/>
  <c r="J17" i="4"/>
  <c r="I17" i="4"/>
  <c r="H35" i="4" s="1"/>
  <c r="H17" i="4"/>
  <c r="R16" i="4"/>
  <c r="Q16" i="4"/>
  <c r="P16" i="4"/>
  <c r="M16" i="4"/>
  <c r="L16" i="4"/>
  <c r="K16" i="4"/>
  <c r="J16" i="4"/>
  <c r="I16" i="4"/>
  <c r="H16" i="4"/>
  <c r="R15" i="4"/>
  <c r="Q15" i="4"/>
  <c r="P15" i="4"/>
  <c r="M15" i="4"/>
  <c r="L15" i="4"/>
  <c r="J15" i="4"/>
  <c r="K15" i="4" s="1"/>
  <c r="I15" i="4"/>
  <c r="H33" i="4" s="1"/>
  <c r="H15" i="4"/>
  <c r="R14" i="4"/>
  <c r="Q14" i="4"/>
  <c r="P14" i="4"/>
  <c r="M14" i="4"/>
  <c r="L14" i="4"/>
  <c r="J14" i="4"/>
  <c r="K14" i="4" s="1"/>
  <c r="I14" i="4"/>
  <c r="H14" i="4"/>
  <c r="R13" i="4"/>
  <c r="Q13" i="4"/>
  <c r="P13" i="4"/>
  <c r="L13" i="4"/>
  <c r="M13" i="4" s="1"/>
  <c r="K13" i="4"/>
  <c r="J13" i="4"/>
  <c r="I13" i="4"/>
  <c r="H31" i="4" s="1"/>
  <c r="H13" i="4"/>
  <c r="R12" i="4"/>
  <c r="Q12" i="4"/>
  <c r="P12" i="4"/>
  <c r="L12" i="4"/>
  <c r="M12" i="4" s="1"/>
  <c r="J12" i="4"/>
  <c r="K12" i="4" s="1"/>
  <c r="I12" i="4"/>
  <c r="H12" i="4"/>
  <c r="R11" i="4"/>
  <c r="Q11" i="4"/>
  <c r="P11" i="4"/>
  <c r="M11" i="4"/>
  <c r="L11" i="4"/>
  <c r="J11" i="4"/>
  <c r="K11" i="4" s="1"/>
  <c r="I11" i="4"/>
  <c r="H29" i="4" s="1"/>
  <c r="H11" i="4"/>
  <c r="R10" i="4"/>
  <c r="Q10" i="4"/>
  <c r="P10" i="4"/>
  <c r="L10" i="4"/>
  <c r="M10" i="4" s="1"/>
  <c r="J10" i="4"/>
  <c r="K10" i="4" s="1"/>
  <c r="I10" i="4"/>
  <c r="G28" i="4" s="1"/>
  <c r="H10" i="4"/>
  <c r="R9" i="4"/>
  <c r="Q9" i="4"/>
  <c r="P9" i="4"/>
  <c r="L9" i="4"/>
  <c r="M9" i="4" s="1"/>
  <c r="K9" i="4"/>
  <c r="J9" i="4"/>
  <c r="I9" i="4"/>
  <c r="H27" i="4" s="1"/>
  <c r="H9" i="4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H42" i="2"/>
  <c r="H38" i="2"/>
  <c r="G37" i="2"/>
  <c r="H33" i="2"/>
  <c r="H30" i="2"/>
  <c r="G29" i="2"/>
  <c r="R24" i="2"/>
  <c r="Q24" i="2"/>
  <c r="P24" i="2"/>
  <c r="L24" i="2"/>
  <c r="M24" i="2" s="1"/>
  <c r="K24" i="2"/>
  <c r="J24" i="2"/>
  <c r="I24" i="2"/>
  <c r="H24" i="2"/>
  <c r="R23" i="2"/>
  <c r="Q23" i="2"/>
  <c r="P23" i="2"/>
  <c r="M23" i="2"/>
  <c r="L23" i="2"/>
  <c r="K23" i="2"/>
  <c r="J23" i="2"/>
  <c r="I23" i="2"/>
  <c r="H41" i="2" s="1"/>
  <c r="H23" i="2"/>
  <c r="R22" i="2"/>
  <c r="Q22" i="2"/>
  <c r="P22" i="2"/>
  <c r="L22" i="2"/>
  <c r="M22" i="2" s="1"/>
  <c r="J22" i="2"/>
  <c r="K22" i="2" s="1"/>
  <c r="I22" i="2"/>
  <c r="G40" i="2" s="1"/>
  <c r="H22" i="2"/>
  <c r="R21" i="2"/>
  <c r="Q21" i="2"/>
  <c r="P21" i="2"/>
  <c r="M21" i="2"/>
  <c r="L21" i="2"/>
  <c r="J21" i="2"/>
  <c r="K21" i="2" s="1"/>
  <c r="I21" i="2"/>
  <c r="H21" i="2"/>
  <c r="R20" i="2"/>
  <c r="Q20" i="2"/>
  <c r="P20" i="2"/>
  <c r="L20" i="2"/>
  <c r="M20" i="2" s="1"/>
  <c r="K20" i="2"/>
  <c r="J20" i="2"/>
  <c r="I20" i="2"/>
  <c r="H20" i="2"/>
  <c r="R19" i="2"/>
  <c r="Q19" i="2"/>
  <c r="P19" i="2"/>
  <c r="L19" i="2"/>
  <c r="M19" i="2" s="1"/>
  <c r="J19" i="2"/>
  <c r="K19" i="2" s="1"/>
  <c r="I19" i="2"/>
  <c r="H37" i="2" s="1"/>
  <c r="H19" i="2"/>
  <c r="R18" i="2"/>
  <c r="Q18" i="2"/>
  <c r="P18" i="2"/>
  <c r="M18" i="2"/>
  <c r="L18" i="2"/>
  <c r="J18" i="2"/>
  <c r="K18" i="2" s="1"/>
  <c r="I18" i="2"/>
  <c r="H36" i="2" s="1"/>
  <c r="H18" i="2"/>
  <c r="R17" i="2"/>
  <c r="Q17" i="2"/>
  <c r="P17" i="2"/>
  <c r="L17" i="2"/>
  <c r="M17" i="2" s="1"/>
  <c r="K17" i="2"/>
  <c r="J17" i="2"/>
  <c r="I17" i="2"/>
  <c r="H17" i="2"/>
  <c r="R16" i="2"/>
  <c r="Q16" i="2"/>
  <c r="P16" i="2"/>
  <c r="L16" i="2"/>
  <c r="M16" i="2" s="1"/>
  <c r="J16" i="2"/>
  <c r="K16" i="2" s="1"/>
  <c r="I16" i="2"/>
  <c r="H16" i="2"/>
  <c r="R15" i="2"/>
  <c r="Q15" i="2"/>
  <c r="P15" i="2"/>
  <c r="M15" i="2"/>
  <c r="L15" i="2"/>
  <c r="K15" i="2"/>
  <c r="J15" i="2"/>
  <c r="I15" i="2"/>
  <c r="G33" i="2" s="1"/>
  <c r="H15" i="2"/>
  <c r="R14" i="2"/>
  <c r="Q14" i="2"/>
  <c r="P14" i="2"/>
  <c r="L14" i="2"/>
  <c r="M14" i="2" s="1"/>
  <c r="J14" i="2"/>
  <c r="K14" i="2" s="1"/>
  <c r="I14" i="2"/>
  <c r="G32" i="2" s="1"/>
  <c r="H14" i="2"/>
  <c r="R13" i="2"/>
  <c r="Q13" i="2"/>
  <c r="P13" i="2"/>
  <c r="M13" i="2"/>
  <c r="L13" i="2"/>
  <c r="J13" i="2"/>
  <c r="K13" i="2" s="1"/>
  <c r="I13" i="2"/>
  <c r="H13" i="2"/>
  <c r="R12" i="2"/>
  <c r="Q12" i="2"/>
  <c r="P12" i="2"/>
  <c r="L12" i="2"/>
  <c r="M12" i="2" s="1"/>
  <c r="K12" i="2"/>
  <c r="J12" i="2"/>
  <c r="I12" i="2"/>
  <c r="H12" i="2"/>
  <c r="R11" i="2"/>
  <c r="Q11" i="2"/>
  <c r="P11" i="2"/>
  <c r="L11" i="2"/>
  <c r="M11" i="2" s="1"/>
  <c r="J11" i="2"/>
  <c r="K11" i="2" s="1"/>
  <c r="I11" i="2"/>
  <c r="H29" i="2" s="1"/>
  <c r="H11" i="2"/>
  <c r="R10" i="2"/>
  <c r="Q10" i="2"/>
  <c r="P10" i="2"/>
  <c r="M10" i="2"/>
  <c r="L10" i="2"/>
  <c r="J10" i="2"/>
  <c r="K10" i="2" s="1"/>
  <c r="I10" i="2"/>
  <c r="H28" i="2" s="1"/>
  <c r="H10" i="2"/>
  <c r="R9" i="2"/>
  <c r="Q9" i="2"/>
  <c r="P9" i="2"/>
  <c r="L9" i="2"/>
  <c r="M9" i="2" s="1"/>
  <c r="K9" i="2"/>
  <c r="J9" i="2"/>
  <c r="I9" i="2"/>
  <c r="H9" i="2"/>
  <c r="G34" i="2" l="1"/>
  <c r="G42" i="2"/>
  <c r="G30" i="4"/>
  <c r="H32" i="8"/>
  <c r="G32" i="8"/>
  <c r="G33" i="8"/>
  <c r="H36" i="8"/>
  <c r="G36" i="8"/>
  <c r="H41" i="22"/>
  <c r="G41" i="22"/>
  <c r="H32" i="10"/>
  <c r="G32" i="10"/>
  <c r="G28" i="2"/>
  <c r="G36" i="2"/>
  <c r="G42" i="4"/>
  <c r="G37" i="4"/>
  <c r="G32" i="6"/>
  <c r="H40" i="8"/>
  <c r="G40" i="8"/>
  <c r="G41" i="8"/>
  <c r="H44" i="8"/>
  <c r="G44" i="8"/>
  <c r="H35" i="10"/>
  <c r="H27" i="12"/>
  <c r="G27" i="12"/>
  <c r="H33" i="20"/>
  <c r="G33" i="20"/>
  <c r="H38" i="4"/>
  <c r="G29" i="6"/>
  <c r="H29" i="6"/>
  <c r="H40" i="10"/>
  <c r="G40" i="10"/>
  <c r="H27" i="10"/>
  <c r="H32" i="16"/>
  <c r="G32" i="16"/>
  <c r="H32" i="18"/>
  <c r="G32" i="18"/>
  <c r="G30" i="2"/>
  <c r="G38" i="2"/>
  <c r="H32" i="2"/>
  <c r="H40" i="2"/>
  <c r="H32" i="12"/>
  <c r="G32" i="12"/>
  <c r="H32" i="14"/>
  <c r="G32" i="14"/>
  <c r="H41" i="20"/>
  <c r="G41" i="20"/>
  <c r="H27" i="2"/>
  <c r="G27" i="2"/>
  <c r="H35" i="2"/>
  <c r="G35" i="2"/>
  <c r="H31" i="2"/>
  <c r="G31" i="2"/>
  <c r="H39" i="2"/>
  <c r="G39" i="2"/>
  <c r="G41" i="2"/>
  <c r="G37" i="6"/>
  <c r="H37" i="6"/>
  <c r="L28" i="8"/>
  <c r="M28" i="8" s="1"/>
  <c r="I28" i="8"/>
  <c r="H33" i="22"/>
  <c r="G33" i="22"/>
  <c r="H34" i="2"/>
  <c r="G34" i="4"/>
  <c r="G33" i="4"/>
  <c r="H31" i="10"/>
  <c r="H40" i="12"/>
  <c r="G40" i="12"/>
  <c r="H40" i="14"/>
  <c r="G40" i="14"/>
  <c r="H40" i="16"/>
  <c r="G40" i="16"/>
  <c r="H40" i="18"/>
  <c r="G40" i="18"/>
  <c r="G31" i="12"/>
  <c r="G35" i="12"/>
  <c r="G39" i="12"/>
  <c r="G27" i="14"/>
  <c r="G31" i="14"/>
  <c r="G35" i="14"/>
  <c r="G39" i="14"/>
  <c r="G27" i="16"/>
  <c r="G31" i="16"/>
  <c r="G35" i="16"/>
  <c r="G39" i="16"/>
  <c r="G27" i="18"/>
  <c r="G31" i="18"/>
  <c r="G35" i="18"/>
  <c r="G39" i="18"/>
  <c r="H27" i="20"/>
  <c r="H31" i="20"/>
  <c r="H35" i="20"/>
  <c r="H39" i="20"/>
  <c r="H27" i="22"/>
  <c r="H31" i="22"/>
  <c r="H35" i="22"/>
  <c r="H39" i="22"/>
  <c r="G28" i="20"/>
  <c r="G32" i="20"/>
  <c r="G36" i="20"/>
  <c r="G40" i="20"/>
  <c r="G28" i="22"/>
  <c r="G32" i="22"/>
  <c r="G36" i="22"/>
  <c r="G40" i="22"/>
  <c r="G27" i="4"/>
  <c r="G31" i="4"/>
  <c r="G35" i="4"/>
  <c r="G39" i="4"/>
  <c r="G28" i="10"/>
  <c r="G36" i="10"/>
  <c r="G28" i="12"/>
  <c r="G36" i="12"/>
  <c r="G28" i="14"/>
  <c r="G36" i="14"/>
  <c r="G28" i="16"/>
  <c r="G36" i="16"/>
  <c r="G28" i="18"/>
  <c r="G36" i="18"/>
  <c r="G27" i="6"/>
  <c r="G35" i="6"/>
  <c r="G29" i="22"/>
  <c r="G37" i="22"/>
  <c r="G30" i="22"/>
  <c r="G34" i="22"/>
  <c r="G38" i="22"/>
  <c r="G42" i="22"/>
  <c r="G31" i="8" l="1"/>
  <c r="H31" i="8"/>
</calcChain>
</file>

<file path=xl/sharedStrings.xml><?xml version="1.0" encoding="utf-8"?>
<sst xmlns="http://schemas.openxmlformats.org/spreadsheetml/2006/main" count="1124" uniqueCount="103">
  <si>
    <t>Seedling germination</t>
  </si>
  <si>
    <t>Start date:</t>
  </si>
  <si>
    <t>Antibiotic:</t>
  </si>
  <si>
    <t>Enrofloxacin</t>
  </si>
  <si>
    <t>Actual concentration:</t>
  </si>
  <si>
    <t>0.9982 mg/L</t>
  </si>
  <si>
    <t>Seed Species</t>
  </si>
  <si>
    <t>Seed ID</t>
  </si>
  <si>
    <t>Quantity</t>
  </si>
  <si>
    <t>Container weight, g</t>
  </si>
  <si>
    <t>Container + seeds   weight, g</t>
  </si>
  <si>
    <t>Container + wet seeds weight, g</t>
  </si>
  <si>
    <t>Container + dried seeds weight, after drying at 50 °C, g</t>
  </si>
  <si>
    <t xml:space="preserve">mi (mg) </t>
  </si>
  <si>
    <t xml:space="preserve">mfdry </t>
  </si>
  <si>
    <t>Mass change following 7 days incubation at   18 °C</t>
  </si>
  <si>
    <t>Average mass change following incubation</t>
  </si>
  <si>
    <t>Mass change following drying at 50 °C</t>
  </si>
  <si>
    <t>Average mass change following drying</t>
  </si>
  <si>
    <t>Date of first seedling emergence</t>
  </si>
  <si>
    <t>Total seeds germinated</t>
  </si>
  <si>
    <t>Average radicle length, mm</t>
  </si>
  <si>
    <t>Minimum radicle length, mm</t>
  </si>
  <si>
    <t>Maximum radicle length, mm</t>
  </si>
  <si>
    <t>Comments</t>
  </si>
  <si>
    <t>W1</t>
  </si>
  <si>
    <t>W2</t>
  </si>
  <si>
    <t>W3</t>
  </si>
  <si>
    <t>W4</t>
  </si>
  <si>
    <t>W2-W1</t>
  </si>
  <si>
    <t>W4-W1</t>
  </si>
  <si>
    <t>W5 = (W3 - W2)</t>
  </si>
  <si>
    <t>W5 / Quantity</t>
  </si>
  <si>
    <t>W6 = (W4 - W3)</t>
  </si>
  <si>
    <t>W6 / Quantity</t>
  </si>
  <si>
    <t>(dd/mm/yyyy)</t>
  </si>
  <si>
    <t xml:space="preserve">Fabaceae </t>
  </si>
  <si>
    <t>French Bean</t>
  </si>
  <si>
    <t>Pea</t>
  </si>
  <si>
    <t>White Clover</t>
  </si>
  <si>
    <t>Red Clover</t>
  </si>
  <si>
    <t>Poaceae</t>
  </si>
  <si>
    <t>Oats (Conway)</t>
  </si>
  <si>
    <t>Wheat (Claire)</t>
  </si>
  <si>
    <t>Barley</t>
  </si>
  <si>
    <t>Sheeps Fescue</t>
  </si>
  <si>
    <t>Red Fescue</t>
  </si>
  <si>
    <t>Quaking Grass</t>
  </si>
  <si>
    <t>Asteracea</t>
  </si>
  <si>
    <t>Sunflower</t>
  </si>
  <si>
    <t>Cos Lettuce</t>
  </si>
  <si>
    <t>Chicory</t>
  </si>
  <si>
    <t>Oxeye Daisy</t>
  </si>
  <si>
    <t>Black Knapweed</t>
  </si>
  <si>
    <t>Cornflower</t>
  </si>
  <si>
    <r>
      <rPr>
        <sz val="10"/>
        <color theme="1"/>
        <rFont val="Aptos Narrow"/>
        <family val="2"/>
      </rPr>
      <t>Δ</t>
    </r>
    <r>
      <rPr>
        <sz val="10"/>
        <color theme="1"/>
        <rFont val="Calibri"/>
        <family val="2"/>
      </rPr>
      <t>m (mf-mi)</t>
    </r>
  </si>
  <si>
    <t>mf</t>
  </si>
  <si>
    <t>Radicle measurements</t>
  </si>
  <si>
    <t>Fabaceae species</t>
  </si>
  <si>
    <t>Poaceae species</t>
  </si>
  <si>
    <t>Asteracea species</t>
  </si>
  <si>
    <t>Measurement N°, mm</t>
  </si>
  <si>
    <t>French bean</t>
  </si>
  <si>
    <t>White clover</t>
  </si>
  <si>
    <t>Red clover</t>
  </si>
  <si>
    <t>Sheep's fescue</t>
  </si>
  <si>
    <t>Red fescue</t>
  </si>
  <si>
    <t>Quaking grass</t>
  </si>
  <si>
    <t>Cos lettuce</t>
  </si>
  <si>
    <t>Oxeye daisy</t>
  </si>
  <si>
    <t>Black knapweed</t>
  </si>
  <si>
    <t>Average</t>
  </si>
  <si>
    <t>Minimum</t>
  </si>
  <si>
    <t>Maximum</t>
  </si>
  <si>
    <t>Ciprofloxacin</t>
  </si>
  <si>
    <t>1.0018 mg/L</t>
  </si>
  <si>
    <t>-</t>
  </si>
  <si>
    <t xml:space="preserve">RCI (%) </t>
  </si>
  <si>
    <t>Radicle measurements (mm)</t>
  </si>
  <si>
    <t>Ofloxacin</t>
  </si>
  <si>
    <t>1.0021 mg/L</t>
  </si>
  <si>
    <t>Oxtetracycline hydrochloride</t>
  </si>
  <si>
    <t>20 seeds. 1 petro dish mouldy/cultures</t>
  </si>
  <si>
    <t>Extra</t>
  </si>
  <si>
    <t>French Bean (b)</t>
  </si>
  <si>
    <t>10 seeds. Added 1 day after rest of the run.</t>
  </si>
  <si>
    <t>SUM</t>
  </si>
  <si>
    <t>Sum total of French Bean data.</t>
  </si>
  <si>
    <t>Florfenicol</t>
  </si>
  <si>
    <t>0.9960 mg/L</t>
  </si>
  <si>
    <t>Chloramphenicol</t>
  </si>
  <si>
    <t>0.9962 mg/L</t>
  </si>
  <si>
    <t>Lincomyscin</t>
  </si>
  <si>
    <t>1.0000 mg/L</t>
  </si>
  <si>
    <t>Sulfamethazine</t>
  </si>
  <si>
    <t>9.974 mg/L</t>
  </si>
  <si>
    <t>Trimethoprim</t>
  </si>
  <si>
    <t>1.0030 mg/L</t>
  </si>
  <si>
    <t>Azithromycin</t>
  </si>
  <si>
    <t>Reagent Blank (Methanol)</t>
  </si>
  <si>
    <t>500 uL/500 mL</t>
  </si>
  <si>
    <t>Container + wet seeds (pre-incubator) weight, g</t>
  </si>
  <si>
    <t>W2b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</si>
</sst>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00"/>
    <numFmt numFmtId="166" formatCode="dd/mm/yyyy;@"/>
  </numFmts>
  <fonts count="8" x14ac:knownFonts="1"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2F0D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6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4" fillId="0" borderId="0" xfId="0" applyFont="1" applyAlignment="1">
      <alignment wrapText="1"/>
    </xf>
    <xf numFmtId="0" fontId="3" fillId="0" borderId="0" xfId="0" applyFont="1" applyAlignment="1"/>
    <xf numFmtId="14" fontId="2" fillId="0" borderId="0" xfId="0" applyNumberFormat="1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6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/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/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6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/>
    <xf numFmtId="0" fontId="5" fillId="0" borderId="0" xfId="0" applyFont="1" applyAlignment="1"/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/>
    <xf numFmtId="0" fontId="2" fillId="3" borderId="0" xfId="0" applyFont="1" applyFill="1" applyAlignment="1"/>
    <xf numFmtId="165" fontId="2" fillId="3" borderId="0" xfId="0" applyNumberFormat="1" applyFont="1" applyFill="1" applyAlignment="1"/>
    <xf numFmtId="0" fontId="4" fillId="0" borderId="0" xfId="0" applyFont="1" applyAlignment="1"/>
    <xf numFmtId="0" fontId="2" fillId="0" borderId="2" xfId="0" applyFont="1" applyBorder="1" applyAlignment="1"/>
    <xf numFmtId="0" fontId="3" fillId="4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4" fontId="2" fillId="0" borderId="0" xfId="0" applyNumberFormat="1" applyFont="1" applyAlignment="1"/>
    <xf numFmtId="14" fontId="2" fillId="0" borderId="0" xfId="0" applyNumberFormat="1" applyFont="1" applyAlignment="1">
      <alignment horizontal="left" vertical="top"/>
    </xf>
    <xf numFmtId="0" fontId="2" fillId="0" borderId="13" xfId="0" applyFont="1" applyBorder="1" applyAlignment="1"/>
    <xf numFmtId="0" fontId="3" fillId="0" borderId="13" xfId="0" applyFont="1" applyBorder="1" applyAlignment="1"/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adicle measurements"/>
      <sheetName val="Data (2)"/>
      <sheetName val="Radicle measurements (2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120B-F41D-483A-AEA3-8E7011F97FA2}">
  <dimension ref="A1:S42"/>
  <sheetViews>
    <sheetView showGridLines="0" topLeftCell="A7" workbookViewId="0">
      <selection activeCell="H30" sqref="H30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45428</v>
      </c>
    </row>
    <row r="4" spans="1:19" x14ac:dyDescent="0.3">
      <c r="A4" s="7" t="s">
        <v>2</v>
      </c>
      <c r="B4" s="9" t="s">
        <v>3</v>
      </c>
    </row>
    <row r="5" spans="1:19" x14ac:dyDescent="0.3">
      <c r="A5" s="7" t="s">
        <v>4</v>
      </c>
      <c r="B5" s="9" t="s">
        <v>5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2.2557</v>
      </c>
      <c r="E9" s="18">
        <v>7.2203999999999997</v>
      </c>
      <c r="F9" s="18">
        <v>17.581299999999999</v>
      </c>
      <c r="G9" s="18">
        <v>5.8598999999999997</v>
      </c>
      <c r="H9" s="18">
        <f>E9-D9</f>
        <v>4.9646999999999997</v>
      </c>
      <c r="I9" s="18">
        <f>G9-D9</f>
        <v>3.6041999999999996</v>
      </c>
      <c r="J9" s="19">
        <f>F9-E9</f>
        <v>10.360899999999999</v>
      </c>
      <c r="K9" s="19">
        <f>J9/C9</f>
        <v>0.3453633333333333</v>
      </c>
      <c r="L9" s="19">
        <f>G9-F9</f>
        <v>-11.721399999999999</v>
      </c>
      <c r="M9" s="19">
        <f>L9/C9</f>
        <v>-0.3907133333333333</v>
      </c>
      <c r="N9" s="20">
        <v>45429</v>
      </c>
      <c r="O9" s="21">
        <v>17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2.2816000000000001</v>
      </c>
      <c r="E10" s="26">
        <v>7.5014000000000003</v>
      </c>
      <c r="F10" s="26">
        <v>18.674600000000002</v>
      </c>
      <c r="G10" s="26">
        <v>6.7808000000000002</v>
      </c>
      <c r="H10" s="18">
        <f t="shared" ref="H10:H24" si="0">E10-D10</f>
        <v>5.2198000000000002</v>
      </c>
      <c r="I10" s="18">
        <f t="shared" ref="I10:I24" si="1">G10-D10</f>
        <v>4.4992000000000001</v>
      </c>
      <c r="J10" s="27">
        <f t="shared" ref="J10:J24" si="2">F10-E10</f>
        <v>11.173200000000001</v>
      </c>
      <c r="K10" s="27">
        <f t="shared" ref="K10:K24" si="3">J10/C10</f>
        <v>0.37244000000000005</v>
      </c>
      <c r="L10" s="27">
        <f t="shared" ref="L10:L24" si="4">G10-F10</f>
        <v>-11.893800000000002</v>
      </c>
      <c r="M10" s="27">
        <f t="shared" ref="M10:M24" si="5">L10/C10</f>
        <v>-0.39646000000000009</v>
      </c>
      <c r="N10" s="28">
        <v>45432</v>
      </c>
      <c r="O10" s="29">
        <v>19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0.40679999999999999</v>
      </c>
      <c r="E11" s="26">
        <v>0.4274</v>
      </c>
      <c r="F11" s="26">
        <v>0.67459999999999998</v>
      </c>
      <c r="G11" s="26">
        <v>0.4219</v>
      </c>
      <c r="H11" s="18">
        <f t="shared" si="0"/>
        <v>2.0600000000000007E-2</v>
      </c>
      <c r="I11" s="18">
        <f t="shared" si="1"/>
        <v>1.5100000000000002E-2</v>
      </c>
      <c r="J11" s="27">
        <f t="shared" si="2"/>
        <v>0.24719999999999998</v>
      </c>
      <c r="K11" s="27">
        <f t="shared" si="3"/>
        <v>8.2399999999999991E-3</v>
      </c>
      <c r="L11" s="27">
        <f t="shared" si="4"/>
        <v>-0.25269999999999998</v>
      </c>
      <c r="M11" s="27">
        <f t="shared" si="5"/>
        <v>-8.423333333333333E-3</v>
      </c>
      <c r="N11" s="28">
        <v>45429</v>
      </c>
      <c r="O11" s="29">
        <v>27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0.40620000000000001</v>
      </c>
      <c r="E12" s="26">
        <v>0.44840000000000002</v>
      </c>
      <c r="F12" s="26">
        <v>0.62150000000000005</v>
      </c>
      <c r="G12" s="26">
        <v>0.43919999999999998</v>
      </c>
      <c r="H12" s="18">
        <f t="shared" si="0"/>
        <v>4.2200000000000015E-2</v>
      </c>
      <c r="I12" s="18">
        <f t="shared" si="1"/>
        <v>3.2999999999999974E-2</v>
      </c>
      <c r="J12" s="27">
        <f t="shared" si="2"/>
        <v>0.17310000000000003</v>
      </c>
      <c r="K12" s="27">
        <f t="shared" si="3"/>
        <v>5.7700000000000008E-3</v>
      </c>
      <c r="L12" s="27">
        <f t="shared" si="4"/>
        <v>-0.18230000000000007</v>
      </c>
      <c r="M12" s="27">
        <f t="shared" si="5"/>
        <v>-6.0766666666666695E-3</v>
      </c>
      <c r="N12" s="28">
        <v>45429</v>
      </c>
      <c r="O12" s="29">
        <v>12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2.2563</v>
      </c>
      <c r="E13" s="26">
        <v>3.4035000000000002</v>
      </c>
      <c r="F13" s="26">
        <v>5.0332999999999997</v>
      </c>
      <c r="G13" s="26">
        <v>3.3098999999999998</v>
      </c>
      <c r="H13" s="18">
        <f t="shared" si="0"/>
        <v>1.1472000000000002</v>
      </c>
      <c r="I13" s="18">
        <f t="shared" si="1"/>
        <v>1.0535999999999999</v>
      </c>
      <c r="J13" s="27">
        <f t="shared" si="2"/>
        <v>1.6297999999999995</v>
      </c>
      <c r="K13" s="27">
        <f t="shared" si="3"/>
        <v>5.4326666666666648E-2</v>
      </c>
      <c r="L13" s="27">
        <f t="shared" si="4"/>
        <v>-1.7233999999999998</v>
      </c>
      <c r="M13" s="27">
        <f t="shared" si="5"/>
        <v>-5.744666666666666E-2</v>
      </c>
      <c r="N13" s="28">
        <v>45429</v>
      </c>
      <c r="O13" s="29">
        <v>4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2.2362000000000002</v>
      </c>
      <c r="E14" s="26">
        <v>3.0781000000000001</v>
      </c>
      <c r="F14" s="26">
        <v>6.3657000000000004</v>
      </c>
      <c r="G14" s="26">
        <v>2.8736999999999999</v>
      </c>
      <c r="H14" s="18">
        <f t="shared" si="0"/>
        <v>0.84189999999999987</v>
      </c>
      <c r="I14" s="18">
        <f t="shared" si="1"/>
        <v>0.63749999999999973</v>
      </c>
      <c r="J14" s="27">
        <f t="shared" si="2"/>
        <v>3.2876000000000003</v>
      </c>
      <c r="K14" s="27">
        <f t="shared" si="3"/>
        <v>0.10958666666666668</v>
      </c>
      <c r="L14" s="27">
        <f t="shared" si="4"/>
        <v>-3.4920000000000004</v>
      </c>
      <c r="M14" s="27">
        <f t="shared" si="5"/>
        <v>-0.11640000000000002</v>
      </c>
      <c r="N14" s="28">
        <v>45429</v>
      </c>
      <c r="O14" s="29">
        <v>29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2.2515999999999998</v>
      </c>
      <c r="E15" s="26">
        <v>3.2048999999999999</v>
      </c>
      <c r="F15" s="26">
        <v>9.6272000000000002</v>
      </c>
      <c r="G15" s="26">
        <v>2.9661</v>
      </c>
      <c r="H15" s="18">
        <f t="shared" si="0"/>
        <v>0.95330000000000004</v>
      </c>
      <c r="I15" s="18">
        <f t="shared" si="1"/>
        <v>0.71450000000000014</v>
      </c>
      <c r="J15" s="27">
        <f t="shared" si="2"/>
        <v>6.4222999999999999</v>
      </c>
      <c r="K15" s="27">
        <f t="shared" si="3"/>
        <v>0.21407666666666667</v>
      </c>
      <c r="L15" s="27">
        <f t="shared" si="4"/>
        <v>-6.6611000000000002</v>
      </c>
      <c r="M15" s="27">
        <f t="shared" si="5"/>
        <v>-0.22203666666666669</v>
      </c>
      <c r="N15" s="28">
        <v>45429</v>
      </c>
      <c r="O15" s="29">
        <v>29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0.40689999999999998</v>
      </c>
      <c r="E16" s="26">
        <v>0.42920000000000003</v>
      </c>
      <c r="F16" s="26">
        <v>0.44550000000000001</v>
      </c>
      <c r="G16" s="26">
        <v>0.42670000000000002</v>
      </c>
      <c r="H16" s="18">
        <f t="shared" si="0"/>
        <v>2.2300000000000042E-2</v>
      </c>
      <c r="I16" s="18">
        <f t="shared" si="1"/>
        <v>1.980000000000004E-2</v>
      </c>
      <c r="J16" s="27">
        <f t="shared" si="2"/>
        <v>1.6299999999999981E-2</v>
      </c>
      <c r="K16" s="27">
        <f t="shared" si="3"/>
        <v>5.4333333333333273E-4</v>
      </c>
      <c r="L16" s="27">
        <f t="shared" si="4"/>
        <v>-1.8799999999999983E-2</v>
      </c>
      <c r="M16" s="27">
        <f t="shared" si="5"/>
        <v>-6.2666666666666611E-4</v>
      </c>
      <c r="N16" s="28">
        <v>45435</v>
      </c>
      <c r="O16" s="29">
        <v>1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0.40260000000000001</v>
      </c>
      <c r="E17" s="26">
        <v>0.4264</v>
      </c>
      <c r="F17" s="26">
        <v>0.52200000000000002</v>
      </c>
      <c r="G17" s="26">
        <v>0.42109999999999997</v>
      </c>
      <c r="H17" s="18">
        <f t="shared" si="0"/>
        <v>2.3799999999999988E-2</v>
      </c>
      <c r="I17" s="18">
        <f t="shared" si="1"/>
        <v>1.8499999999999961E-2</v>
      </c>
      <c r="J17" s="27">
        <f t="shared" si="2"/>
        <v>9.5600000000000018E-2</v>
      </c>
      <c r="K17" s="27">
        <f t="shared" si="3"/>
        <v>3.1866666666666671E-3</v>
      </c>
      <c r="L17" s="27">
        <f t="shared" si="4"/>
        <v>-0.10090000000000005</v>
      </c>
      <c r="M17" s="27">
        <f t="shared" si="5"/>
        <v>-3.3633333333333349E-3</v>
      </c>
      <c r="N17" s="28">
        <v>45432</v>
      </c>
      <c r="O17" s="29">
        <v>25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0.40210000000000001</v>
      </c>
      <c r="E18" s="26">
        <v>0.46150000000000002</v>
      </c>
      <c r="F18" s="26">
        <v>0.4672</v>
      </c>
      <c r="G18" s="26">
        <v>0.41460000000000002</v>
      </c>
      <c r="H18" s="18">
        <f t="shared" si="0"/>
        <v>5.9400000000000008E-2</v>
      </c>
      <c r="I18" s="18">
        <f t="shared" si="1"/>
        <v>1.2500000000000011E-2</v>
      </c>
      <c r="J18" s="27">
        <f t="shared" si="2"/>
        <v>5.6999999999999829E-3</v>
      </c>
      <c r="K18" s="27">
        <f t="shared" si="3"/>
        <v>1.8999999999999944E-4</v>
      </c>
      <c r="L18" s="27">
        <f t="shared" si="4"/>
        <v>-5.259999999999998E-2</v>
      </c>
      <c r="M18" s="27">
        <f t="shared" si="5"/>
        <v>-1.7533333333333327E-3</v>
      </c>
      <c r="N18" s="28">
        <v>45433</v>
      </c>
      <c r="O18" s="29">
        <v>1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2.2439</v>
      </c>
      <c r="E19" s="26">
        <v>2.8267000000000002</v>
      </c>
      <c r="F19" s="26">
        <v>4.6605999999999996</v>
      </c>
      <c r="G19" s="26">
        <v>2.7896999999999998</v>
      </c>
      <c r="H19" s="18">
        <f t="shared" si="0"/>
        <v>0.58280000000000021</v>
      </c>
      <c r="I19" s="18">
        <f t="shared" si="1"/>
        <v>0.54579999999999984</v>
      </c>
      <c r="J19" s="27">
        <f t="shared" si="2"/>
        <v>1.8338999999999994</v>
      </c>
      <c r="K19" s="27">
        <f t="shared" si="3"/>
        <v>6.1129999999999983E-2</v>
      </c>
      <c r="L19" s="27">
        <f t="shared" si="4"/>
        <v>-1.8708999999999998</v>
      </c>
      <c r="M19" s="27">
        <f t="shared" si="5"/>
        <v>-6.2363333333333326E-2</v>
      </c>
      <c r="N19" s="28">
        <v>45429</v>
      </c>
      <c r="O19" s="29">
        <v>21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0.40610000000000002</v>
      </c>
      <c r="E20" s="26">
        <v>0.43640000000000001</v>
      </c>
      <c r="F20" s="26">
        <v>1.0761000000000001</v>
      </c>
      <c r="G20" s="26">
        <v>0.43059999999999998</v>
      </c>
      <c r="H20" s="18">
        <f t="shared" si="0"/>
        <v>3.0299999999999994E-2</v>
      </c>
      <c r="I20" s="18">
        <f t="shared" si="1"/>
        <v>2.4499999999999966E-2</v>
      </c>
      <c r="J20" s="27">
        <f t="shared" si="2"/>
        <v>0.63970000000000005</v>
      </c>
      <c r="K20" s="27">
        <f t="shared" si="3"/>
        <v>2.1323333333333336E-2</v>
      </c>
      <c r="L20" s="27">
        <f t="shared" si="4"/>
        <v>-0.64550000000000007</v>
      </c>
      <c r="M20" s="27">
        <f t="shared" si="5"/>
        <v>-2.151666666666667E-2</v>
      </c>
      <c r="N20" s="28">
        <v>45428</v>
      </c>
      <c r="O20" s="29">
        <v>25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0.40620000000000001</v>
      </c>
      <c r="E21" s="26">
        <v>0.4476</v>
      </c>
      <c r="F21" s="26">
        <v>0.4985</v>
      </c>
      <c r="G21" s="26">
        <v>0.44359999999999999</v>
      </c>
      <c r="H21" s="18">
        <f t="shared" si="0"/>
        <v>4.1399999999999992E-2</v>
      </c>
      <c r="I21" s="18">
        <f t="shared" si="1"/>
        <v>3.7399999999999989E-2</v>
      </c>
      <c r="J21" s="27">
        <f t="shared" si="2"/>
        <v>5.0900000000000001E-2</v>
      </c>
      <c r="K21" s="27">
        <f t="shared" si="3"/>
        <v>1.6966666666666666E-3</v>
      </c>
      <c r="L21" s="27">
        <f t="shared" si="4"/>
        <v>-5.4900000000000004E-2</v>
      </c>
      <c r="M21" s="27">
        <f t="shared" si="5"/>
        <v>-1.8300000000000002E-3</v>
      </c>
      <c r="N21" s="28">
        <v>45432</v>
      </c>
      <c r="O21" s="29">
        <v>6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0.40799999999999997</v>
      </c>
      <c r="E22" s="26">
        <v>0.4224</v>
      </c>
      <c r="F22" s="26">
        <v>0.4733</v>
      </c>
      <c r="G22" s="26">
        <v>0.42109999999999997</v>
      </c>
      <c r="H22" s="18">
        <f t="shared" si="0"/>
        <v>1.4400000000000024E-2</v>
      </c>
      <c r="I22" s="18">
        <f t="shared" si="1"/>
        <v>1.3100000000000001E-2</v>
      </c>
      <c r="J22" s="27">
        <f t="shared" si="2"/>
        <v>5.0900000000000001E-2</v>
      </c>
      <c r="K22" s="27">
        <f t="shared" si="3"/>
        <v>1.6966666666666666E-3</v>
      </c>
      <c r="L22" s="27">
        <f t="shared" si="4"/>
        <v>-5.2200000000000024E-2</v>
      </c>
      <c r="M22" s="27">
        <f t="shared" si="5"/>
        <v>-1.7400000000000009E-3</v>
      </c>
      <c r="N22" s="28">
        <v>45432</v>
      </c>
      <c r="O22" s="29">
        <v>4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0.40579999999999999</v>
      </c>
      <c r="E23" s="26">
        <v>0.4929</v>
      </c>
      <c r="F23" s="26">
        <v>0.57289999999999996</v>
      </c>
      <c r="G23" s="26">
        <v>0.48759999999999998</v>
      </c>
      <c r="H23" s="18">
        <f t="shared" si="0"/>
        <v>8.7100000000000011E-2</v>
      </c>
      <c r="I23" s="18">
        <f t="shared" si="1"/>
        <v>8.1799999999999984E-2</v>
      </c>
      <c r="J23" s="27">
        <f t="shared" si="2"/>
        <v>7.999999999999996E-2</v>
      </c>
      <c r="K23" s="27">
        <f t="shared" si="3"/>
        <v>2.6666666666666653E-3</v>
      </c>
      <c r="L23" s="27">
        <f t="shared" si="4"/>
        <v>-8.5299999999999987E-2</v>
      </c>
      <c r="M23" s="27">
        <f t="shared" si="5"/>
        <v>-2.8433333333333327E-3</v>
      </c>
      <c r="N23" s="28">
        <v>45433</v>
      </c>
      <c r="O23" s="29">
        <v>2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2.2883</v>
      </c>
      <c r="E24" s="34">
        <v>2.4177</v>
      </c>
      <c r="F24" s="34">
        <v>3.9573999999999998</v>
      </c>
      <c r="G24" s="34">
        <v>2.4125000000000001</v>
      </c>
      <c r="H24" s="18">
        <f t="shared" si="0"/>
        <v>0.12939999999999996</v>
      </c>
      <c r="I24" s="18">
        <f t="shared" si="1"/>
        <v>0.12420000000000009</v>
      </c>
      <c r="J24" s="35">
        <f t="shared" si="2"/>
        <v>1.5396999999999998</v>
      </c>
      <c r="K24" s="35">
        <f t="shared" si="3"/>
        <v>5.1323333333333325E-2</v>
      </c>
      <c r="L24" s="35">
        <f t="shared" si="4"/>
        <v>-1.5448999999999997</v>
      </c>
      <c r="M24" s="35">
        <f t="shared" si="5"/>
        <v>-5.1496666666666656E-2</v>
      </c>
      <c r="N24" s="36">
        <v>45429</v>
      </c>
      <c r="O24" s="37">
        <v>29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-1.3605</v>
      </c>
      <c r="H27" s="42">
        <f>I9</f>
        <v>3.6041999999999996</v>
      </c>
    </row>
    <row r="28" spans="1:19" x14ac:dyDescent="0.3">
      <c r="F28" s="9" t="s">
        <v>38</v>
      </c>
      <c r="G28" s="42">
        <f t="shared" ref="G28:G42" si="6">I10-H10</f>
        <v>-0.72060000000000013</v>
      </c>
      <c r="H28" s="42">
        <f t="shared" ref="H28:H42" si="7">I10</f>
        <v>4.4992000000000001</v>
      </c>
    </row>
    <row r="29" spans="1:19" x14ac:dyDescent="0.3">
      <c r="F29" s="9" t="s">
        <v>39</v>
      </c>
      <c r="G29" s="42">
        <f t="shared" si="6"/>
        <v>-5.5000000000000049E-3</v>
      </c>
      <c r="H29" s="42">
        <f t="shared" si="7"/>
        <v>1.5100000000000002E-2</v>
      </c>
    </row>
    <row r="30" spans="1:19" x14ac:dyDescent="0.3">
      <c r="F30" s="9" t="s">
        <v>40</v>
      </c>
      <c r="G30" s="42">
        <f t="shared" si="6"/>
        <v>-9.2000000000000415E-3</v>
      </c>
      <c r="H30" s="42">
        <f t="shared" si="7"/>
        <v>3.2999999999999974E-2</v>
      </c>
    </row>
    <row r="31" spans="1:19" x14ac:dyDescent="0.3">
      <c r="F31" s="9" t="s">
        <v>42</v>
      </c>
      <c r="G31" s="42">
        <f t="shared" si="6"/>
        <v>-9.360000000000035E-2</v>
      </c>
      <c r="H31" s="42">
        <f t="shared" si="7"/>
        <v>1.0535999999999999</v>
      </c>
    </row>
    <row r="32" spans="1:19" x14ac:dyDescent="0.3">
      <c r="F32" s="9" t="s">
        <v>43</v>
      </c>
      <c r="G32" s="42">
        <f t="shared" si="6"/>
        <v>-0.20440000000000014</v>
      </c>
      <c r="H32" s="42">
        <f t="shared" si="7"/>
        <v>0.63749999999999973</v>
      </c>
    </row>
    <row r="33" spans="6:8" x14ac:dyDescent="0.3">
      <c r="F33" s="9" t="s">
        <v>44</v>
      </c>
      <c r="G33" s="42">
        <f t="shared" si="6"/>
        <v>-0.2387999999999999</v>
      </c>
      <c r="H33" s="42">
        <f t="shared" si="7"/>
        <v>0.71450000000000014</v>
      </c>
    </row>
    <row r="34" spans="6:8" x14ac:dyDescent="0.3">
      <c r="F34" s="9" t="s">
        <v>45</v>
      </c>
      <c r="G34" s="42">
        <f t="shared" si="6"/>
        <v>-2.5000000000000022E-3</v>
      </c>
      <c r="H34" s="42">
        <f t="shared" si="7"/>
        <v>1.980000000000004E-2</v>
      </c>
    </row>
    <row r="35" spans="6:8" x14ac:dyDescent="0.3">
      <c r="F35" s="9" t="s">
        <v>46</v>
      </c>
      <c r="G35" s="42">
        <f t="shared" si="6"/>
        <v>-5.3000000000000269E-3</v>
      </c>
      <c r="H35" s="42">
        <f t="shared" si="7"/>
        <v>1.8499999999999961E-2</v>
      </c>
    </row>
    <row r="36" spans="6:8" x14ac:dyDescent="0.3">
      <c r="F36" s="9" t="s">
        <v>47</v>
      </c>
      <c r="G36" s="42">
        <f t="shared" si="6"/>
        <v>-4.6899999999999997E-2</v>
      </c>
      <c r="H36" s="42">
        <f t="shared" si="7"/>
        <v>1.2500000000000011E-2</v>
      </c>
    </row>
    <row r="37" spans="6:8" x14ac:dyDescent="0.3">
      <c r="F37" s="43" t="s">
        <v>49</v>
      </c>
      <c r="G37" s="44">
        <f t="shared" si="6"/>
        <v>-3.7000000000000366E-2</v>
      </c>
      <c r="H37" s="44">
        <f t="shared" si="7"/>
        <v>0.54579999999999984</v>
      </c>
    </row>
    <row r="38" spans="6:8" x14ac:dyDescent="0.3">
      <c r="F38" s="9" t="s">
        <v>50</v>
      </c>
      <c r="G38" s="42">
        <f t="shared" si="6"/>
        <v>-5.8000000000000274E-3</v>
      </c>
      <c r="H38" s="42">
        <f t="shared" si="7"/>
        <v>2.4499999999999966E-2</v>
      </c>
    </row>
    <row r="39" spans="6:8" x14ac:dyDescent="0.3">
      <c r="F39" s="43" t="s">
        <v>51</v>
      </c>
      <c r="G39" s="44">
        <f t="shared" si="6"/>
        <v>-4.0000000000000036E-3</v>
      </c>
      <c r="H39" s="44">
        <f t="shared" si="7"/>
        <v>3.7399999999999989E-2</v>
      </c>
    </row>
    <row r="40" spans="6:8" x14ac:dyDescent="0.3">
      <c r="F40" s="9" t="s">
        <v>52</v>
      </c>
      <c r="G40" s="42">
        <f t="shared" si="6"/>
        <v>-1.3000000000000234E-3</v>
      </c>
      <c r="H40" s="42">
        <f t="shared" si="7"/>
        <v>1.3100000000000001E-2</v>
      </c>
    </row>
    <row r="41" spans="6:8" x14ac:dyDescent="0.3">
      <c r="F41" s="9" t="s">
        <v>53</v>
      </c>
      <c r="G41" s="42">
        <f t="shared" si="6"/>
        <v>-5.3000000000000269E-3</v>
      </c>
      <c r="H41" s="42">
        <f t="shared" si="7"/>
        <v>8.1799999999999984E-2</v>
      </c>
    </row>
    <row r="42" spans="6:8" x14ac:dyDescent="0.3">
      <c r="F42" s="9" t="s">
        <v>54</v>
      </c>
      <c r="G42" s="42">
        <f t="shared" si="6"/>
        <v>-5.1999999999998714E-3</v>
      </c>
      <c r="H42" s="42">
        <f t="shared" si="7"/>
        <v>0.12420000000000009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657DC-57DB-4234-B60A-C0CB3E6F031D}">
  <dimension ref="A1:Q39"/>
  <sheetViews>
    <sheetView workbookViewId="0">
      <selection activeCell="Q38" sqref="Q38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28.8" x14ac:dyDescent="0.3">
      <c r="A1" s="6" t="s">
        <v>57</v>
      </c>
    </row>
    <row r="3" spans="1:17" ht="14.4" x14ac:dyDescent="0.3">
      <c r="A3" s="45" t="s">
        <v>2</v>
      </c>
      <c r="B3" s="9" t="s">
        <v>88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30.704155</v>
      </c>
      <c r="C7" s="53">
        <f t="shared" ref="C7:Q7" si="0">AVERAGE(C10:C39)</f>
        <v>22.471962433333335</v>
      </c>
      <c r="D7" s="53">
        <f t="shared" si="0"/>
        <v>38.171075100000003</v>
      </c>
      <c r="E7" s="54">
        <f t="shared" si="0"/>
        <v>45.614943631578946</v>
      </c>
      <c r="F7" s="53">
        <f t="shared" si="0"/>
        <v>48.341008034999994</v>
      </c>
      <c r="G7" s="53">
        <f t="shared" si="0"/>
        <v>61.285658172413811</v>
      </c>
      <c r="H7" s="53">
        <f t="shared" si="0"/>
        <v>79.131375928571416</v>
      </c>
      <c r="I7" s="53">
        <f t="shared" si="0"/>
        <v>8.3514625000000002</v>
      </c>
      <c r="J7" s="53">
        <f t="shared" si="0"/>
        <v>12.993160663999999</v>
      </c>
      <c r="K7" s="54">
        <f t="shared" si="0"/>
        <v>0.66265379999999996</v>
      </c>
      <c r="L7" s="53">
        <f t="shared" si="0"/>
        <v>22.590291208695653</v>
      </c>
      <c r="M7" s="53">
        <f t="shared" si="0"/>
        <v>56.935239185185182</v>
      </c>
      <c r="N7" s="53">
        <f t="shared" si="0"/>
        <v>5.1254948000000002</v>
      </c>
      <c r="O7" s="53">
        <f t="shared" si="0"/>
        <v>6.5733698499999997</v>
      </c>
      <c r="P7" s="53">
        <f t="shared" si="0"/>
        <v>12.0363785</v>
      </c>
      <c r="Q7" s="53">
        <f t="shared" si="0"/>
        <v>95.854913642857156</v>
      </c>
    </row>
    <row r="8" spans="1:17" x14ac:dyDescent="0.3">
      <c r="A8" s="55" t="s">
        <v>72</v>
      </c>
      <c r="B8" s="56">
        <f>MIN(B10:B39)</f>
        <v>30.704155</v>
      </c>
      <c r="C8" s="56">
        <f t="shared" ref="C8:Q8" si="1">MIN(C10:C39)</f>
        <v>2.7848139999999999</v>
      </c>
      <c r="D8" s="56">
        <f t="shared" si="1"/>
        <v>10.394506</v>
      </c>
      <c r="E8" s="57">
        <f t="shared" si="1"/>
        <v>9.6452650000000002</v>
      </c>
      <c r="F8" s="56">
        <f t="shared" si="1"/>
        <v>4.8218927000000003</v>
      </c>
      <c r="G8" s="56">
        <f t="shared" si="1"/>
        <v>14.519123</v>
      </c>
      <c r="H8" s="56">
        <f t="shared" si="1"/>
        <v>52.071047</v>
      </c>
      <c r="I8" s="56">
        <f t="shared" si="1"/>
        <v>8.3514625000000002</v>
      </c>
      <c r="J8" s="56">
        <f t="shared" si="1"/>
        <v>4.7496571999999997</v>
      </c>
      <c r="K8" s="57">
        <f t="shared" si="1"/>
        <v>0.66265379999999996</v>
      </c>
      <c r="L8" s="56">
        <f t="shared" si="1"/>
        <v>4.3516703999999997</v>
      </c>
      <c r="M8" s="56">
        <f t="shared" si="1"/>
        <v>9.6091370000000005</v>
      </c>
      <c r="N8" s="56">
        <f t="shared" si="1"/>
        <v>2.8928425999999998</v>
      </c>
      <c r="O8" s="56">
        <f t="shared" si="1"/>
        <v>4.5534356999999996</v>
      </c>
      <c r="P8" s="56">
        <f t="shared" si="1"/>
        <v>7.6934779999999998</v>
      </c>
      <c r="Q8" s="56">
        <f t="shared" si="1"/>
        <v>20.974115999999999</v>
      </c>
    </row>
    <row r="9" spans="1:17" x14ac:dyDescent="0.3">
      <c r="A9" s="58" t="s">
        <v>73</v>
      </c>
      <c r="B9" s="59">
        <f>MAX(B10:B39)</f>
        <v>30.704155</v>
      </c>
      <c r="C9" s="59">
        <f t="shared" ref="C9:Q9" si="2">MAX(C10:C39)</f>
        <v>40.630569999999999</v>
      </c>
      <c r="D9" s="59">
        <f t="shared" si="2"/>
        <v>56.934266000000001</v>
      </c>
      <c r="E9" s="60">
        <f t="shared" si="2"/>
        <v>67.457695000000001</v>
      </c>
      <c r="F9" s="59">
        <f t="shared" si="2"/>
        <v>72.419830000000005</v>
      </c>
      <c r="G9" s="59">
        <f t="shared" si="2"/>
        <v>82.205839999999995</v>
      </c>
      <c r="H9" s="59">
        <f t="shared" si="2"/>
        <v>107.11627</v>
      </c>
      <c r="I9" s="59">
        <f t="shared" si="2"/>
        <v>8.3514625000000002</v>
      </c>
      <c r="J9" s="59">
        <f t="shared" si="2"/>
        <v>45.103470000000002</v>
      </c>
      <c r="K9" s="60">
        <f t="shared" si="2"/>
        <v>0.66265379999999996</v>
      </c>
      <c r="L9" s="59">
        <f t="shared" si="2"/>
        <v>66.988489999999999</v>
      </c>
      <c r="M9" s="59">
        <f t="shared" si="2"/>
        <v>79.675200000000004</v>
      </c>
      <c r="N9" s="59">
        <f t="shared" si="2"/>
        <v>7.3581469999999998</v>
      </c>
      <c r="O9" s="59">
        <f t="shared" si="2"/>
        <v>8.5933039999999998</v>
      </c>
      <c r="P9" s="59">
        <f t="shared" si="2"/>
        <v>16.379279</v>
      </c>
      <c r="Q9" s="59">
        <f t="shared" si="2"/>
        <v>158.50325000000001</v>
      </c>
    </row>
    <row r="10" spans="1:17" x14ac:dyDescent="0.3">
      <c r="A10" s="61">
        <v>1</v>
      </c>
      <c r="B10" s="62">
        <v>30.704155</v>
      </c>
      <c r="C10" s="62">
        <v>6.3987350000000003</v>
      </c>
      <c r="D10" s="62">
        <v>31.228224999999998</v>
      </c>
      <c r="E10" s="63">
        <v>50.746245000000002</v>
      </c>
      <c r="F10" s="62">
        <v>67.652034999999998</v>
      </c>
      <c r="G10" s="62">
        <v>82.205839999999995</v>
      </c>
      <c r="H10" s="62">
        <v>71.739453999999995</v>
      </c>
      <c r="I10" s="62">
        <v>8.3514625000000002</v>
      </c>
      <c r="J10" s="62">
        <v>20.737345000000001</v>
      </c>
      <c r="K10" s="63">
        <v>0.66265379999999996</v>
      </c>
      <c r="L10" s="62">
        <v>4.3516703999999997</v>
      </c>
      <c r="M10" s="62">
        <v>67.819500000000005</v>
      </c>
      <c r="N10" s="62">
        <v>2.8928425999999998</v>
      </c>
      <c r="O10" s="62">
        <v>8.5933039999999998</v>
      </c>
      <c r="P10" s="62">
        <v>16.379279</v>
      </c>
      <c r="Q10" s="62">
        <v>112.91582</v>
      </c>
    </row>
    <row r="11" spans="1:17" x14ac:dyDescent="0.3">
      <c r="A11" s="64">
        <v>2</v>
      </c>
      <c r="B11" s="30"/>
      <c r="C11" s="30">
        <v>10.581185</v>
      </c>
      <c r="D11" s="30">
        <v>41.177439999999997</v>
      </c>
      <c r="E11" s="65">
        <v>51.643723999999999</v>
      </c>
      <c r="F11" s="30">
        <v>62.566290000000002</v>
      </c>
      <c r="G11" s="30">
        <v>67.196110000000004</v>
      </c>
      <c r="H11" s="30">
        <v>85.323849999999993</v>
      </c>
      <c r="I11" s="30"/>
      <c r="J11" s="30">
        <v>13.031923000000001</v>
      </c>
      <c r="K11" s="65"/>
      <c r="L11" s="30">
        <v>36.879736999999999</v>
      </c>
      <c r="M11" s="30">
        <v>9.6091370000000005</v>
      </c>
      <c r="N11" s="30">
        <v>7.3581469999999998</v>
      </c>
      <c r="O11" s="30">
        <v>4.5534356999999996</v>
      </c>
      <c r="P11" s="30">
        <v>7.6934779999999998</v>
      </c>
      <c r="Q11" s="30">
        <v>127.38287</v>
      </c>
    </row>
    <row r="12" spans="1:17" x14ac:dyDescent="0.3">
      <c r="A12" s="64">
        <v>3</v>
      </c>
      <c r="B12" s="30"/>
      <c r="C12" s="30">
        <v>24.176219</v>
      </c>
      <c r="D12" s="30">
        <v>49.627037000000001</v>
      </c>
      <c r="E12" s="65">
        <v>47.444705999999996</v>
      </c>
      <c r="F12" s="30">
        <v>43.150199999999998</v>
      </c>
      <c r="G12" s="30">
        <v>28.381941000000001</v>
      </c>
      <c r="H12" s="30">
        <v>75.106729999999999</v>
      </c>
      <c r="I12" s="30"/>
      <c r="J12" s="30">
        <v>15.391912</v>
      </c>
      <c r="K12" s="65"/>
      <c r="L12" s="30">
        <v>9.7117673999999994</v>
      </c>
      <c r="M12" s="30">
        <v>61.709012999999999</v>
      </c>
      <c r="N12" s="30"/>
      <c r="O12" s="30"/>
      <c r="P12" s="30"/>
      <c r="Q12" s="30">
        <v>87.415610000000001</v>
      </c>
    </row>
    <row r="13" spans="1:17" x14ac:dyDescent="0.3">
      <c r="A13" s="64">
        <v>4</v>
      </c>
      <c r="B13" s="30"/>
      <c r="C13" s="30">
        <v>11.113035999999999</v>
      </c>
      <c r="D13" s="30">
        <v>10.394506</v>
      </c>
      <c r="E13" s="65">
        <v>63.634169999999997</v>
      </c>
      <c r="F13" s="30">
        <v>4.8218927000000003</v>
      </c>
      <c r="G13" s="30">
        <v>72.518343999999999</v>
      </c>
      <c r="H13" s="30">
        <v>78.824515000000005</v>
      </c>
      <c r="I13" s="30"/>
      <c r="J13" s="30">
        <v>6.9849360000000003</v>
      </c>
      <c r="K13" s="65"/>
      <c r="L13" s="30">
        <v>66.988489999999999</v>
      </c>
      <c r="M13" s="30">
        <v>61.386899999999997</v>
      </c>
      <c r="N13" s="30"/>
      <c r="O13" s="30"/>
      <c r="P13" s="30"/>
      <c r="Q13" s="30">
        <v>113.93089999999999</v>
      </c>
    </row>
    <row r="14" spans="1:17" x14ac:dyDescent="0.3">
      <c r="A14" s="64">
        <v>5</v>
      </c>
      <c r="B14" s="30"/>
      <c r="C14" s="30">
        <v>8.6961084999999994</v>
      </c>
      <c r="D14" s="30">
        <v>36.473239999999997</v>
      </c>
      <c r="E14" s="65">
        <v>43.574657000000002</v>
      </c>
      <c r="F14" s="30">
        <v>61.474690000000002</v>
      </c>
      <c r="G14" s="30">
        <v>73.026340000000005</v>
      </c>
      <c r="H14" s="30">
        <v>93.536209999999997</v>
      </c>
      <c r="I14" s="30"/>
      <c r="J14" s="30">
        <v>17.768598000000001</v>
      </c>
      <c r="K14" s="65"/>
      <c r="L14" s="30">
        <v>13.898771999999999</v>
      </c>
      <c r="M14" s="30">
        <v>60.389319999999998</v>
      </c>
      <c r="N14" s="30"/>
      <c r="O14" s="30"/>
      <c r="P14" s="30"/>
      <c r="Q14" s="30">
        <v>114.51857</v>
      </c>
    </row>
    <row r="15" spans="1:17" x14ac:dyDescent="0.3">
      <c r="A15" s="64">
        <v>6</v>
      </c>
      <c r="B15" s="30"/>
      <c r="C15" s="30">
        <v>37.813287000000003</v>
      </c>
      <c r="D15" s="30">
        <v>41.070374999999999</v>
      </c>
      <c r="E15" s="65">
        <v>59.866320000000002</v>
      </c>
      <c r="F15" s="30">
        <v>60.476239999999997</v>
      </c>
      <c r="G15" s="30">
        <v>56.249021999999997</v>
      </c>
      <c r="H15" s="30">
        <v>87.608000000000004</v>
      </c>
      <c r="I15" s="30"/>
      <c r="J15" s="30">
        <v>6.2468339999999998</v>
      </c>
      <c r="K15" s="65"/>
      <c r="L15" s="30">
        <v>30.006043999999999</v>
      </c>
      <c r="M15" s="30">
        <v>66.205820000000003</v>
      </c>
      <c r="N15" s="30"/>
      <c r="O15" s="30"/>
      <c r="P15" s="30"/>
      <c r="Q15" s="30">
        <v>156.24558999999999</v>
      </c>
    </row>
    <row r="16" spans="1:17" x14ac:dyDescent="0.3">
      <c r="A16" s="64">
        <v>7</v>
      </c>
      <c r="B16" s="30"/>
      <c r="C16" s="30">
        <v>33.663556999999997</v>
      </c>
      <c r="D16" s="30">
        <v>35.265430000000002</v>
      </c>
      <c r="E16" s="65">
        <v>56.715229999999998</v>
      </c>
      <c r="F16" s="30">
        <v>50.646850000000001</v>
      </c>
      <c r="G16" s="30">
        <v>77.675184999999999</v>
      </c>
      <c r="H16" s="30">
        <v>88.449789999999993</v>
      </c>
      <c r="I16" s="30"/>
      <c r="J16" s="30">
        <v>12.499789</v>
      </c>
      <c r="K16" s="65"/>
      <c r="L16" s="30">
        <v>25.552094</v>
      </c>
      <c r="M16" s="30">
        <v>69.206214000000003</v>
      </c>
      <c r="N16" s="30"/>
      <c r="O16" s="30"/>
      <c r="P16" s="30"/>
      <c r="Q16" s="30">
        <v>104.57684</v>
      </c>
    </row>
    <row r="17" spans="1:17" x14ac:dyDescent="0.3">
      <c r="A17" s="64">
        <v>8</v>
      </c>
      <c r="B17" s="30"/>
      <c r="C17" s="30">
        <v>25.535374000000001</v>
      </c>
      <c r="D17" s="30">
        <v>39.241554999999998</v>
      </c>
      <c r="E17" s="65">
        <v>25.329616000000001</v>
      </c>
      <c r="F17" s="30">
        <v>72.419830000000005</v>
      </c>
      <c r="G17" s="30">
        <v>54.532895000000003</v>
      </c>
      <c r="H17" s="30">
        <v>95.646860000000004</v>
      </c>
      <c r="I17" s="30"/>
      <c r="J17" s="30">
        <v>7.8713727000000002</v>
      </c>
      <c r="K17" s="65"/>
      <c r="L17" s="30">
        <v>24.629487999999998</v>
      </c>
      <c r="M17" s="30">
        <v>72.68347</v>
      </c>
      <c r="N17" s="30"/>
      <c r="O17" s="30"/>
      <c r="P17" s="30"/>
      <c r="Q17" s="30">
        <v>119.41011</v>
      </c>
    </row>
    <row r="18" spans="1:17" x14ac:dyDescent="0.3">
      <c r="A18" s="64">
        <v>9</v>
      </c>
      <c r="B18" s="30"/>
      <c r="C18" s="30">
        <v>25.962768000000001</v>
      </c>
      <c r="D18" s="30">
        <v>31.838595999999999</v>
      </c>
      <c r="E18" s="65">
        <v>57.765470000000001</v>
      </c>
      <c r="F18" s="30">
        <v>27.229574</v>
      </c>
      <c r="G18" s="30">
        <v>39.514391000000003</v>
      </c>
      <c r="H18" s="30">
        <v>78.306235999999998</v>
      </c>
      <c r="I18" s="30"/>
      <c r="J18" s="30">
        <v>16.269639000000002</v>
      </c>
      <c r="K18" s="65"/>
      <c r="L18" s="30">
        <v>36.469566999999998</v>
      </c>
      <c r="M18" s="30">
        <v>62.659754999999997</v>
      </c>
      <c r="N18" s="30"/>
      <c r="O18" s="30"/>
      <c r="P18" s="30"/>
      <c r="Q18" s="30">
        <v>93.19811</v>
      </c>
    </row>
    <row r="19" spans="1:17" x14ac:dyDescent="0.3">
      <c r="A19" s="64">
        <v>10</v>
      </c>
      <c r="B19" s="30"/>
      <c r="C19" s="30">
        <v>2.7848139999999999</v>
      </c>
      <c r="D19" s="30">
        <v>40.625579999999999</v>
      </c>
      <c r="E19" s="65">
        <v>54.403143</v>
      </c>
      <c r="F19" s="30">
        <v>66.947216999999995</v>
      </c>
      <c r="G19" s="30">
        <v>59.287576999999999</v>
      </c>
      <c r="H19" s="30">
        <v>62.724400000000003</v>
      </c>
      <c r="I19" s="30"/>
      <c r="J19" s="30">
        <v>45.103470000000002</v>
      </c>
      <c r="K19" s="65"/>
      <c r="L19" s="30">
        <v>17.179887999999998</v>
      </c>
      <c r="M19" s="30">
        <v>76.207740000000001</v>
      </c>
      <c r="N19" s="30"/>
      <c r="O19" s="30"/>
      <c r="P19" s="30"/>
      <c r="Q19" s="30">
        <v>114.4149</v>
      </c>
    </row>
    <row r="20" spans="1:17" x14ac:dyDescent="0.3">
      <c r="A20" s="64">
        <v>11</v>
      </c>
      <c r="B20" s="30"/>
      <c r="C20" s="30">
        <v>11.786163999999999</v>
      </c>
      <c r="D20" s="30">
        <v>25.235026000000001</v>
      </c>
      <c r="E20" s="65">
        <v>59.521450000000002</v>
      </c>
      <c r="F20" s="30">
        <v>53.609423999999997</v>
      </c>
      <c r="G20" s="30">
        <v>74.894999999999996</v>
      </c>
      <c r="H20" s="30">
        <v>76.264150000000001</v>
      </c>
      <c r="I20" s="30"/>
      <c r="J20" s="30">
        <v>8.3590660000000003</v>
      </c>
      <c r="K20" s="65"/>
      <c r="L20" s="30">
        <v>10.519431000000001</v>
      </c>
      <c r="M20" s="30">
        <v>60.64716</v>
      </c>
      <c r="N20" s="30"/>
      <c r="O20" s="30"/>
      <c r="P20" s="30"/>
      <c r="Q20" s="30">
        <v>20.974115999999999</v>
      </c>
    </row>
    <row r="21" spans="1:17" x14ac:dyDescent="0.3">
      <c r="A21" s="64">
        <v>12</v>
      </c>
      <c r="B21" s="30"/>
      <c r="C21" s="30">
        <v>40.319203999999999</v>
      </c>
      <c r="D21" s="30">
        <v>56.934266000000001</v>
      </c>
      <c r="E21" s="65">
        <v>15.127667000000001</v>
      </c>
      <c r="F21" s="30">
        <v>54.463070000000002</v>
      </c>
      <c r="G21" s="30">
        <v>54.57329</v>
      </c>
      <c r="H21" s="30">
        <v>79.666830000000004</v>
      </c>
      <c r="I21" s="30"/>
      <c r="J21" s="30">
        <v>7.4132686999999997</v>
      </c>
      <c r="K21" s="65"/>
      <c r="L21" s="30">
        <v>26.969477999999999</v>
      </c>
      <c r="M21" s="30">
        <v>53.175783000000003</v>
      </c>
      <c r="N21" s="30"/>
      <c r="O21" s="30"/>
      <c r="P21" s="30"/>
      <c r="Q21" s="30">
        <v>127.46626000000001</v>
      </c>
    </row>
    <row r="22" spans="1:17" x14ac:dyDescent="0.3">
      <c r="A22" s="64">
        <v>13</v>
      </c>
      <c r="B22" s="30"/>
      <c r="C22" s="30">
        <v>18.935285</v>
      </c>
      <c r="D22" s="30">
        <v>35.814514000000003</v>
      </c>
      <c r="E22" s="65">
        <v>37.537832000000002</v>
      </c>
      <c r="F22" s="30">
        <v>17.941504999999999</v>
      </c>
      <c r="G22" s="30">
        <v>69.380629999999996</v>
      </c>
      <c r="H22" s="30">
        <v>85.175139999999999</v>
      </c>
      <c r="I22" s="30"/>
      <c r="J22" s="30">
        <v>12.267367999999999</v>
      </c>
      <c r="K22" s="65"/>
      <c r="L22" s="30">
        <v>19.982102999999999</v>
      </c>
      <c r="M22" s="30">
        <v>61.511054000000001</v>
      </c>
      <c r="N22" s="30"/>
      <c r="O22" s="30"/>
      <c r="P22" s="30"/>
      <c r="Q22" s="30">
        <v>105.04817</v>
      </c>
    </row>
    <row r="23" spans="1:17" x14ac:dyDescent="0.3">
      <c r="A23" s="64">
        <v>14</v>
      </c>
      <c r="B23" s="30"/>
      <c r="C23" s="30">
        <v>38.683129999999998</v>
      </c>
      <c r="D23" s="30">
        <v>39.986800000000002</v>
      </c>
      <c r="E23" s="65">
        <v>22.131838999999999</v>
      </c>
      <c r="F23" s="30">
        <v>31.356776</v>
      </c>
      <c r="G23" s="30">
        <v>67.782983999999999</v>
      </c>
      <c r="H23" s="30">
        <v>71.703879999999998</v>
      </c>
      <c r="I23" s="30"/>
      <c r="J23" s="30">
        <v>13.258884999999999</v>
      </c>
      <c r="K23" s="65"/>
      <c r="L23" s="30">
        <v>10.852847000000001</v>
      </c>
      <c r="M23" s="30">
        <v>60.698003999999997</v>
      </c>
      <c r="N23" s="30"/>
      <c r="O23" s="30"/>
      <c r="P23" s="30"/>
      <c r="Q23" s="30">
        <v>43.651949999999999</v>
      </c>
    </row>
    <row r="24" spans="1:17" x14ac:dyDescent="0.3">
      <c r="A24" s="64">
        <v>15</v>
      </c>
      <c r="B24" s="30"/>
      <c r="C24" s="30">
        <v>40.630569999999999</v>
      </c>
      <c r="D24" s="30">
        <v>33.281858</v>
      </c>
      <c r="E24" s="65">
        <v>58.114404999999998</v>
      </c>
      <c r="F24" s="30">
        <v>65.836715999999996</v>
      </c>
      <c r="G24" s="30">
        <v>55.584859999999999</v>
      </c>
      <c r="H24" s="30">
        <v>79.002094</v>
      </c>
      <c r="I24" s="30"/>
      <c r="J24" s="30">
        <v>14.618031999999999</v>
      </c>
      <c r="K24" s="65"/>
      <c r="L24" s="30">
        <v>30.472908</v>
      </c>
      <c r="M24" s="30">
        <v>78.732146999999998</v>
      </c>
      <c r="N24" s="30"/>
      <c r="O24" s="30"/>
      <c r="P24" s="30"/>
      <c r="Q24" s="30">
        <v>76.89049</v>
      </c>
    </row>
    <row r="25" spans="1:17" x14ac:dyDescent="0.3">
      <c r="A25" s="64">
        <v>16</v>
      </c>
      <c r="B25" s="30"/>
      <c r="C25" s="30"/>
      <c r="D25" s="30">
        <v>44.871243999999997</v>
      </c>
      <c r="E25" s="65">
        <v>59.358339999999998</v>
      </c>
      <c r="F25" s="30">
        <v>37.138753000000001</v>
      </c>
      <c r="G25" s="30">
        <v>40.448680000000003</v>
      </c>
      <c r="H25" s="30">
        <v>87.67886</v>
      </c>
      <c r="I25" s="30"/>
      <c r="J25" s="30">
        <v>18.314976000000001</v>
      </c>
      <c r="K25" s="65"/>
      <c r="L25" s="30">
        <v>10.765057000000001</v>
      </c>
      <c r="M25" s="30">
        <v>35.982529999999997</v>
      </c>
      <c r="N25" s="30"/>
      <c r="O25" s="30"/>
      <c r="P25" s="30"/>
      <c r="Q25" s="30">
        <v>101.24222</v>
      </c>
    </row>
    <row r="26" spans="1:17" x14ac:dyDescent="0.3">
      <c r="A26" s="64">
        <v>17</v>
      </c>
      <c r="B26" s="30"/>
      <c r="C26" s="30"/>
      <c r="D26" s="30">
        <v>53.107340000000001</v>
      </c>
      <c r="E26" s="65">
        <v>9.6452650000000002</v>
      </c>
      <c r="F26" s="30">
        <v>36.633341000000001</v>
      </c>
      <c r="G26" s="30">
        <v>70.534186000000005</v>
      </c>
      <c r="H26" s="30">
        <v>107.11627</v>
      </c>
      <c r="I26" s="30"/>
      <c r="J26" s="30">
        <v>8.008813</v>
      </c>
      <c r="K26" s="65"/>
      <c r="L26" s="30">
        <v>7.9235949999999997</v>
      </c>
      <c r="M26" s="30">
        <v>15.127796999999999</v>
      </c>
      <c r="N26" s="30"/>
      <c r="O26" s="30"/>
      <c r="P26" s="30"/>
      <c r="Q26" s="30">
        <v>85.955770000000001</v>
      </c>
    </row>
    <row r="27" spans="1:17" x14ac:dyDescent="0.3">
      <c r="A27" s="64">
        <v>18</v>
      </c>
      <c r="B27" s="30"/>
      <c r="C27" s="30"/>
      <c r="D27" s="30">
        <v>47.463520000000003</v>
      </c>
      <c r="E27" s="65">
        <v>26.666155</v>
      </c>
      <c r="F27" s="30">
        <v>21.808057000000002</v>
      </c>
      <c r="G27" s="30">
        <v>34.609518000000001</v>
      </c>
      <c r="H27" s="30">
        <v>75.294330000000002</v>
      </c>
      <c r="I27" s="30"/>
      <c r="J27" s="30">
        <v>10.67266</v>
      </c>
      <c r="K27" s="65"/>
      <c r="L27" s="30">
        <v>26.598700000000001</v>
      </c>
      <c r="M27" s="30">
        <v>79.675200000000004</v>
      </c>
      <c r="N27" s="30"/>
      <c r="O27" s="30"/>
      <c r="P27" s="30"/>
      <c r="Q27" s="30">
        <v>62.260280000000002</v>
      </c>
    </row>
    <row r="28" spans="1:17" x14ac:dyDescent="0.3">
      <c r="A28" s="64">
        <v>19</v>
      </c>
      <c r="B28" s="30"/>
      <c r="C28" s="30"/>
      <c r="D28" s="30">
        <v>34.494639999999997</v>
      </c>
      <c r="E28" s="65">
        <v>67.457695000000001</v>
      </c>
      <c r="F28" s="30">
        <v>59.598750000000003</v>
      </c>
      <c r="G28" s="30">
        <v>66.142745000000005</v>
      </c>
      <c r="H28" s="30">
        <v>90.603219999999993</v>
      </c>
      <c r="I28" s="30"/>
      <c r="J28" s="30">
        <v>4.7496571999999997</v>
      </c>
      <c r="K28" s="65"/>
      <c r="L28" s="30">
        <v>9.7242879999999996</v>
      </c>
      <c r="M28" s="30">
        <v>54.941389999999998</v>
      </c>
      <c r="N28" s="30"/>
      <c r="O28" s="30"/>
      <c r="P28" s="30"/>
      <c r="Q28" s="30">
        <v>139.26197999999999</v>
      </c>
    </row>
    <row r="29" spans="1:17" x14ac:dyDescent="0.3">
      <c r="A29" s="64">
        <v>20</v>
      </c>
      <c r="B29" s="30"/>
      <c r="C29" s="30"/>
      <c r="D29" s="30">
        <v>35.290309999999998</v>
      </c>
      <c r="E29" s="65"/>
      <c r="F29" s="30">
        <v>71.048950000000005</v>
      </c>
      <c r="G29" s="30">
        <v>73.398045999999994</v>
      </c>
      <c r="H29" s="30">
        <v>74.720290000000006</v>
      </c>
      <c r="I29" s="30"/>
      <c r="J29" s="30">
        <v>11.466347000000001</v>
      </c>
      <c r="K29" s="65"/>
      <c r="L29" s="30">
        <v>19.73714</v>
      </c>
      <c r="M29" s="30">
        <v>55.467978000000002</v>
      </c>
      <c r="N29" s="30"/>
      <c r="O29" s="30"/>
      <c r="P29" s="30"/>
      <c r="Q29" s="30">
        <v>67.099194999999995</v>
      </c>
    </row>
    <row r="30" spans="1:17" x14ac:dyDescent="0.3">
      <c r="A30" s="64">
        <v>21</v>
      </c>
      <c r="B30" s="30"/>
      <c r="C30" s="30"/>
      <c r="D30" s="30"/>
      <c r="E30" s="65"/>
      <c r="F30" s="30"/>
      <c r="G30" s="30">
        <v>14.519123</v>
      </c>
      <c r="H30" s="30">
        <v>52.071047</v>
      </c>
      <c r="I30" s="30"/>
      <c r="J30" s="30">
        <v>15.742248</v>
      </c>
      <c r="K30" s="65"/>
      <c r="L30" s="30">
        <v>38.410730000000001</v>
      </c>
      <c r="M30" s="30">
        <v>76.781580000000005</v>
      </c>
      <c r="N30" s="30"/>
      <c r="O30" s="30"/>
      <c r="P30" s="30"/>
      <c r="Q30" s="30">
        <v>97.875910000000005</v>
      </c>
    </row>
    <row r="31" spans="1:17" x14ac:dyDescent="0.3">
      <c r="A31" s="64">
        <v>22</v>
      </c>
      <c r="B31" s="30"/>
      <c r="C31" s="30"/>
      <c r="D31" s="30"/>
      <c r="E31" s="65"/>
      <c r="F31" s="30"/>
      <c r="G31" s="30">
        <v>61.304673999999999</v>
      </c>
      <c r="H31" s="30">
        <v>52.774152999999998</v>
      </c>
      <c r="I31" s="30"/>
      <c r="J31" s="30">
        <v>8.5113009999999996</v>
      </c>
      <c r="K31" s="65"/>
      <c r="L31" s="30">
        <v>10.471076999999999</v>
      </c>
      <c r="M31" s="30">
        <v>16.154665000000001</v>
      </c>
      <c r="N31" s="30"/>
      <c r="O31" s="30"/>
      <c r="P31" s="30"/>
      <c r="Q31" s="30">
        <v>58.95467</v>
      </c>
    </row>
    <row r="32" spans="1:17" x14ac:dyDescent="0.3">
      <c r="A32" s="64">
        <v>23</v>
      </c>
      <c r="B32" s="30"/>
      <c r="C32" s="30"/>
      <c r="D32" s="30"/>
      <c r="E32" s="65"/>
      <c r="F32" s="30"/>
      <c r="G32" s="30">
        <v>65.923557000000002</v>
      </c>
      <c r="H32" s="30">
        <v>78.418670000000006</v>
      </c>
      <c r="I32" s="30"/>
      <c r="J32" s="30">
        <v>7.3884179999999997</v>
      </c>
      <c r="K32" s="65"/>
      <c r="L32" s="30">
        <v>31.481826000000002</v>
      </c>
      <c r="M32" s="30">
        <v>69.278620000000004</v>
      </c>
      <c r="N32" s="30"/>
      <c r="O32" s="30"/>
      <c r="P32" s="30"/>
      <c r="Q32" s="30">
        <v>95.206670000000003</v>
      </c>
    </row>
    <row r="33" spans="1:17" x14ac:dyDescent="0.3">
      <c r="A33" s="64">
        <v>24</v>
      </c>
      <c r="B33" s="30"/>
      <c r="C33" s="30"/>
      <c r="D33" s="30"/>
      <c r="E33" s="65"/>
      <c r="F33" s="30"/>
      <c r="G33" s="30">
        <v>74.019666000000001</v>
      </c>
      <c r="H33" s="30">
        <v>78.344417000000007</v>
      </c>
      <c r="I33" s="30"/>
      <c r="J33" s="30">
        <v>7.1036849999999996</v>
      </c>
      <c r="K33" s="65"/>
      <c r="L33" s="30"/>
      <c r="M33" s="30">
        <v>58.84628</v>
      </c>
      <c r="N33" s="30"/>
      <c r="O33" s="30"/>
      <c r="P33" s="30"/>
      <c r="Q33" s="30">
        <v>62.330894000000001</v>
      </c>
    </row>
    <row r="34" spans="1:17" x14ac:dyDescent="0.3">
      <c r="A34" s="64">
        <v>25</v>
      </c>
      <c r="B34" s="30"/>
      <c r="C34" s="30"/>
      <c r="D34" s="30"/>
      <c r="E34" s="65"/>
      <c r="F34" s="30"/>
      <c r="G34" s="30">
        <v>79.465084000000004</v>
      </c>
      <c r="H34" s="30">
        <v>82.375439999999998</v>
      </c>
      <c r="I34" s="30"/>
      <c r="J34" s="30">
        <v>15.048473</v>
      </c>
      <c r="K34" s="65"/>
      <c r="L34" s="30"/>
      <c r="M34" s="30">
        <v>78.753666999999993</v>
      </c>
      <c r="N34" s="30"/>
      <c r="O34" s="30"/>
      <c r="P34" s="30"/>
      <c r="Q34" s="30">
        <v>74.978037</v>
      </c>
    </row>
    <row r="35" spans="1:17" x14ac:dyDescent="0.3">
      <c r="A35" s="64">
        <v>26</v>
      </c>
      <c r="B35" s="30"/>
      <c r="C35" s="30"/>
      <c r="D35" s="30"/>
      <c r="E35" s="65"/>
      <c r="F35" s="30"/>
      <c r="G35" s="30">
        <v>60.370010000000001</v>
      </c>
      <c r="H35" s="30">
        <v>65.043800000000005</v>
      </c>
      <c r="I35" s="30"/>
      <c r="J35" s="30"/>
      <c r="K35" s="65"/>
      <c r="L35" s="30"/>
      <c r="M35" s="30">
        <v>26.453764</v>
      </c>
      <c r="N35" s="30"/>
      <c r="O35" s="30"/>
      <c r="P35" s="30"/>
      <c r="Q35" s="30">
        <v>158.50325000000001</v>
      </c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61.855469999999997</v>
      </c>
      <c r="H36" s="30">
        <v>73.543040000000005</v>
      </c>
      <c r="I36" s="30"/>
      <c r="J36" s="30"/>
      <c r="K36" s="65"/>
      <c r="L36" s="30"/>
      <c r="M36" s="30">
        <v>47.146970000000003</v>
      </c>
      <c r="N36" s="30"/>
      <c r="O36" s="30"/>
      <c r="P36" s="30"/>
      <c r="Q36" s="30">
        <v>72.678529999999995</v>
      </c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70.392876000000001</v>
      </c>
      <c r="H37" s="30">
        <v>88.616849999999999</v>
      </c>
      <c r="I37" s="30"/>
      <c r="J37" s="30"/>
      <c r="K37" s="65"/>
      <c r="L37" s="30"/>
      <c r="M37" s="30"/>
      <c r="N37" s="30"/>
      <c r="O37" s="30"/>
      <c r="P37" s="30"/>
      <c r="Q37" s="30">
        <v>89.549869999999999</v>
      </c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71.496043</v>
      </c>
      <c r="H38" s="30"/>
      <c r="I38" s="30"/>
      <c r="J38" s="30"/>
      <c r="K38" s="65"/>
      <c r="L38" s="30"/>
      <c r="M38" s="30"/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/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1362A-8D0B-47AC-8998-00344D03AB05}">
  <dimension ref="A1:S42"/>
  <sheetViews>
    <sheetView showGridLines="0" workbookViewId="0">
      <selection activeCell="G27" sqref="G27:H28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45455</v>
      </c>
      <c r="D3" s="7"/>
    </row>
    <row r="4" spans="1:19" x14ac:dyDescent="0.3">
      <c r="A4" s="7" t="s">
        <v>2</v>
      </c>
      <c r="B4" s="75" t="s">
        <v>90</v>
      </c>
      <c r="D4" s="7"/>
    </row>
    <row r="5" spans="1:19" x14ac:dyDescent="0.3">
      <c r="A5" s="7" t="s">
        <v>4</v>
      </c>
      <c r="B5" s="75" t="s">
        <v>91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2.2544</v>
      </c>
      <c r="E9" s="18">
        <v>7.1986999999999997</v>
      </c>
      <c r="F9" s="18">
        <v>13.9773</v>
      </c>
      <c r="G9" s="18">
        <v>5.9042000000000003</v>
      </c>
      <c r="H9" s="18">
        <f>E9-D9</f>
        <v>4.9443000000000001</v>
      </c>
      <c r="I9" s="18">
        <f>G9-D9</f>
        <v>3.6498000000000004</v>
      </c>
      <c r="J9" s="19">
        <f>F9-E9</f>
        <v>6.7786</v>
      </c>
      <c r="K9" s="19">
        <f>J9/C9</f>
        <v>0.22595333333333334</v>
      </c>
      <c r="L9" s="19">
        <f>G9-F9</f>
        <v>-8.0731000000000002</v>
      </c>
      <c r="M9" s="19">
        <f>L9/C9</f>
        <v>-0.26910333333333336</v>
      </c>
      <c r="N9" s="20" t="s">
        <v>76</v>
      </c>
      <c r="O9" s="21">
        <v>0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2.2256</v>
      </c>
      <c r="E10" s="26">
        <v>7.4592999999999998</v>
      </c>
      <c r="F10" s="26">
        <v>16.381900000000002</v>
      </c>
      <c r="G10" s="26">
        <v>6.4158999999999997</v>
      </c>
      <c r="H10" s="18">
        <f t="shared" ref="H10:H24" si="0">E10-D10</f>
        <v>5.2336999999999998</v>
      </c>
      <c r="I10" s="18">
        <f t="shared" ref="I10:I24" si="1">G10-D10</f>
        <v>4.1902999999999997</v>
      </c>
      <c r="J10" s="27">
        <f t="shared" ref="J10:J24" si="2">F10-E10</f>
        <v>8.9226000000000028</v>
      </c>
      <c r="K10" s="27">
        <f t="shared" ref="K10:K24" si="3">J10/C10</f>
        <v>0.29742000000000007</v>
      </c>
      <c r="L10" s="27">
        <f t="shared" ref="L10:L24" si="4">G10-F10</f>
        <v>-9.9660000000000011</v>
      </c>
      <c r="M10" s="27">
        <f t="shared" ref="M10:M24" si="5">L10/C10</f>
        <v>-0.33220000000000005</v>
      </c>
      <c r="N10" s="28">
        <v>45457</v>
      </c>
      <c r="O10" s="29">
        <v>12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0.40770000000000001</v>
      </c>
      <c r="E11" s="26">
        <v>0.42930000000000001</v>
      </c>
      <c r="F11" s="26">
        <v>0.63880000000000003</v>
      </c>
      <c r="G11" s="26">
        <v>0.42380000000000001</v>
      </c>
      <c r="H11" s="18">
        <f t="shared" si="0"/>
        <v>2.1600000000000008E-2</v>
      </c>
      <c r="I11" s="18">
        <f t="shared" si="1"/>
        <v>1.6100000000000003E-2</v>
      </c>
      <c r="J11" s="27">
        <f t="shared" si="2"/>
        <v>0.20950000000000002</v>
      </c>
      <c r="K11" s="27">
        <f t="shared" si="3"/>
        <v>6.9833333333333336E-3</v>
      </c>
      <c r="L11" s="27">
        <f t="shared" si="4"/>
        <v>-0.21500000000000002</v>
      </c>
      <c r="M11" s="27">
        <f t="shared" si="5"/>
        <v>-7.1666666666666675E-3</v>
      </c>
      <c r="N11" s="28">
        <v>45456</v>
      </c>
      <c r="O11" s="29">
        <v>26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0.4047</v>
      </c>
      <c r="E12" s="26">
        <v>0.45129999999999998</v>
      </c>
      <c r="F12" s="26">
        <v>0.69140000000000001</v>
      </c>
      <c r="G12" s="26">
        <v>0.44119999999999998</v>
      </c>
      <c r="H12" s="18">
        <f t="shared" si="0"/>
        <v>4.6599999999999975E-2</v>
      </c>
      <c r="I12" s="18">
        <f t="shared" si="1"/>
        <v>3.6499999999999977E-2</v>
      </c>
      <c r="J12" s="27">
        <f t="shared" si="2"/>
        <v>0.24010000000000004</v>
      </c>
      <c r="K12" s="27">
        <f t="shared" si="3"/>
        <v>8.0033333333333345E-3</v>
      </c>
      <c r="L12" s="27">
        <f t="shared" si="4"/>
        <v>-0.25020000000000003</v>
      </c>
      <c r="M12" s="27">
        <f t="shared" si="5"/>
        <v>-8.3400000000000019E-3</v>
      </c>
      <c r="N12" s="28">
        <v>45456</v>
      </c>
      <c r="O12" s="29">
        <v>18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2.2473000000000001</v>
      </c>
      <c r="E13" s="26">
        <v>3.4651000000000001</v>
      </c>
      <c r="F13" s="26">
        <v>6.7062999999999997</v>
      </c>
      <c r="G13" s="26">
        <v>3.3247</v>
      </c>
      <c r="H13" s="18">
        <f t="shared" si="0"/>
        <v>1.2178</v>
      </c>
      <c r="I13" s="18">
        <f t="shared" si="1"/>
        <v>1.0773999999999999</v>
      </c>
      <c r="J13" s="27">
        <f t="shared" si="2"/>
        <v>3.2411999999999996</v>
      </c>
      <c r="K13" s="27">
        <f t="shared" si="3"/>
        <v>0.10803999999999998</v>
      </c>
      <c r="L13" s="27">
        <f t="shared" si="4"/>
        <v>-3.3815999999999997</v>
      </c>
      <c r="M13" s="27">
        <f t="shared" si="5"/>
        <v>-0.11271999999999999</v>
      </c>
      <c r="N13" s="28">
        <v>45460</v>
      </c>
      <c r="O13" s="29">
        <v>13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2.2686000000000002</v>
      </c>
      <c r="E14" s="26">
        <v>3.1404000000000001</v>
      </c>
      <c r="F14" s="26">
        <v>6.8548</v>
      </c>
      <c r="G14" s="26">
        <v>2.9079000000000002</v>
      </c>
      <c r="H14" s="18">
        <f t="shared" si="0"/>
        <v>0.87179999999999991</v>
      </c>
      <c r="I14" s="18">
        <f t="shared" si="1"/>
        <v>0.63929999999999998</v>
      </c>
      <c r="J14" s="27">
        <f t="shared" si="2"/>
        <v>3.7143999999999999</v>
      </c>
      <c r="K14" s="27">
        <f t="shared" si="3"/>
        <v>0.12381333333333333</v>
      </c>
      <c r="L14" s="27">
        <f t="shared" si="4"/>
        <v>-3.9468999999999999</v>
      </c>
      <c r="M14" s="27">
        <f t="shared" si="5"/>
        <v>-0.13156333333333334</v>
      </c>
      <c r="N14" s="28">
        <v>45457</v>
      </c>
      <c r="O14" s="29">
        <v>30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2.2606999999999999</v>
      </c>
      <c r="E15" s="26">
        <v>3.2334999999999998</v>
      </c>
      <c r="F15" s="26">
        <v>9.2545000000000002</v>
      </c>
      <c r="G15" s="26">
        <v>2.9514999999999998</v>
      </c>
      <c r="H15" s="18">
        <f t="shared" si="0"/>
        <v>0.97279999999999989</v>
      </c>
      <c r="I15" s="18">
        <f t="shared" si="1"/>
        <v>0.69079999999999986</v>
      </c>
      <c r="J15" s="27">
        <f t="shared" si="2"/>
        <v>6.0210000000000008</v>
      </c>
      <c r="K15" s="27">
        <f t="shared" si="3"/>
        <v>0.20070000000000002</v>
      </c>
      <c r="L15" s="27">
        <f t="shared" si="4"/>
        <v>-6.3030000000000008</v>
      </c>
      <c r="M15" s="27">
        <f t="shared" si="5"/>
        <v>-0.21010000000000004</v>
      </c>
      <c r="N15" s="28">
        <v>45457</v>
      </c>
      <c r="O15" s="29">
        <v>29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0.40429999999999999</v>
      </c>
      <c r="E16" s="26">
        <v>0.42580000000000001</v>
      </c>
      <c r="F16" s="26">
        <v>0.45229999999999998</v>
      </c>
      <c r="G16" s="26">
        <v>0.42370000000000002</v>
      </c>
      <c r="H16" s="18">
        <f t="shared" si="0"/>
        <v>2.1500000000000019E-2</v>
      </c>
      <c r="I16" s="18">
        <f t="shared" si="1"/>
        <v>1.9400000000000028E-2</v>
      </c>
      <c r="J16" s="27">
        <f t="shared" si="2"/>
        <v>2.6499999999999968E-2</v>
      </c>
      <c r="K16" s="27">
        <f t="shared" si="3"/>
        <v>8.8333333333333222E-4</v>
      </c>
      <c r="L16" s="27">
        <f t="shared" si="4"/>
        <v>-2.8599999999999959E-2</v>
      </c>
      <c r="M16" s="27">
        <f t="shared" si="5"/>
        <v>-9.5333333333333197E-4</v>
      </c>
      <c r="N16" s="28">
        <v>45462</v>
      </c>
      <c r="O16" s="29">
        <v>1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0.40439999999999998</v>
      </c>
      <c r="E17" s="26">
        <v>0.42370000000000002</v>
      </c>
      <c r="F17" s="26">
        <v>0.51370000000000005</v>
      </c>
      <c r="G17" s="26">
        <v>0.42059999999999997</v>
      </c>
      <c r="H17" s="18">
        <f t="shared" si="0"/>
        <v>1.9300000000000039E-2</v>
      </c>
      <c r="I17" s="18">
        <f t="shared" si="1"/>
        <v>1.6199999999999992E-2</v>
      </c>
      <c r="J17" s="27">
        <f t="shared" si="2"/>
        <v>9.0000000000000024E-2</v>
      </c>
      <c r="K17" s="27">
        <f t="shared" si="3"/>
        <v>3.0000000000000009E-3</v>
      </c>
      <c r="L17" s="27">
        <f t="shared" si="4"/>
        <v>-9.3100000000000072E-2</v>
      </c>
      <c r="M17" s="27">
        <f t="shared" si="5"/>
        <v>-3.1033333333333355E-3</v>
      </c>
      <c r="N17" s="28">
        <v>45460</v>
      </c>
      <c r="O17" s="29">
        <v>20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0.4073</v>
      </c>
      <c r="E18" s="26">
        <v>0.42449999999999999</v>
      </c>
      <c r="F18" s="26">
        <v>0.50960000000000005</v>
      </c>
      <c r="G18" s="26">
        <v>0.4229</v>
      </c>
      <c r="H18" s="18">
        <f t="shared" si="0"/>
        <v>1.7199999999999993E-2</v>
      </c>
      <c r="I18" s="18">
        <f t="shared" si="1"/>
        <v>1.5600000000000003E-2</v>
      </c>
      <c r="J18" s="27">
        <f t="shared" si="2"/>
        <v>8.5100000000000064E-2</v>
      </c>
      <c r="K18" s="27">
        <f t="shared" si="3"/>
        <v>2.8366666666666688E-3</v>
      </c>
      <c r="L18" s="27">
        <f t="shared" si="4"/>
        <v>-8.6700000000000055E-2</v>
      </c>
      <c r="M18" s="27">
        <f t="shared" si="5"/>
        <v>-2.8900000000000019E-3</v>
      </c>
      <c r="N18" s="28">
        <v>45462</v>
      </c>
      <c r="O18" s="29">
        <v>2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2.2715000000000001</v>
      </c>
      <c r="E19" s="26">
        <v>2.8527999999999998</v>
      </c>
      <c r="F19" s="26">
        <v>4.5323000000000002</v>
      </c>
      <c r="G19" s="26">
        <v>2.8163</v>
      </c>
      <c r="H19" s="18">
        <f t="shared" si="0"/>
        <v>0.58129999999999971</v>
      </c>
      <c r="I19" s="18">
        <f t="shared" si="1"/>
        <v>0.54479999999999995</v>
      </c>
      <c r="J19" s="27">
        <f t="shared" si="2"/>
        <v>1.6795000000000004</v>
      </c>
      <c r="K19" s="27">
        <f t="shared" si="3"/>
        <v>5.598333333333335E-2</v>
      </c>
      <c r="L19" s="27">
        <f t="shared" si="4"/>
        <v>-1.7160000000000002</v>
      </c>
      <c r="M19" s="27">
        <f t="shared" si="5"/>
        <v>-5.7200000000000008E-2</v>
      </c>
      <c r="N19" s="28">
        <v>45457</v>
      </c>
      <c r="O19" s="29">
        <v>22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0.4027</v>
      </c>
      <c r="E20" s="26">
        <v>0.43099999999999999</v>
      </c>
      <c r="F20" s="26">
        <v>0.98009999999999997</v>
      </c>
      <c r="G20" s="26">
        <v>0.42670000000000002</v>
      </c>
      <c r="H20" s="18">
        <f t="shared" si="0"/>
        <v>2.8299999999999992E-2</v>
      </c>
      <c r="I20" s="18">
        <f t="shared" si="1"/>
        <v>2.4000000000000021E-2</v>
      </c>
      <c r="J20" s="27">
        <f t="shared" si="2"/>
        <v>0.54909999999999992</v>
      </c>
      <c r="K20" s="27">
        <f t="shared" si="3"/>
        <v>1.8303333333333331E-2</v>
      </c>
      <c r="L20" s="27">
        <f t="shared" si="4"/>
        <v>-0.55339999999999989</v>
      </c>
      <c r="M20" s="27">
        <f t="shared" si="5"/>
        <v>-1.8446666666666663E-2</v>
      </c>
      <c r="N20" s="28">
        <v>45456</v>
      </c>
      <c r="O20" s="29">
        <v>30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0.40460000000000002</v>
      </c>
      <c r="E21" s="26">
        <v>0.44619999999999999</v>
      </c>
      <c r="F21" s="26">
        <v>0.48680000000000001</v>
      </c>
      <c r="G21" s="26">
        <v>0.443</v>
      </c>
      <c r="H21" s="18">
        <f t="shared" si="0"/>
        <v>4.159999999999997E-2</v>
      </c>
      <c r="I21" s="18">
        <f t="shared" si="1"/>
        <v>3.839999999999999E-2</v>
      </c>
      <c r="J21" s="27">
        <f t="shared" si="2"/>
        <v>4.0600000000000025E-2</v>
      </c>
      <c r="K21" s="27">
        <f t="shared" si="3"/>
        <v>1.3533333333333342E-3</v>
      </c>
      <c r="L21" s="27">
        <f t="shared" si="4"/>
        <v>-4.3800000000000006E-2</v>
      </c>
      <c r="M21" s="27">
        <f t="shared" si="5"/>
        <v>-1.4600000000000001E-3</v>
      </c>
      <c r="N21" s="28">
        <v>45460</v>
      </c>
      <c r="O21" s="29">
        <v>1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0.40639999999999998</v>
      </c>
      <c r="E22" s="26">
        <v>0.42220000000000002</v>
      </c>
      <c r="F22" s="26">
        <v>0.4879</v>
      </c>
      <c r="G22" s="26">
        <v>0.42070000000000002</v>
      </c>
      <c r="H22" s="18">
        <f t="shared" si="0"/>
        <v>1.5800000000000036E-2</v>
      </c>
      <c r="I22" s="18">
        <f t="shared" si="1"/>
        <v>1.4300000000000035E-2</v>
      </c>
      <c r="J22" s="27">
        <f t="shared" si="2"/>
        <v>6.5699999999999981E-2</v>
      </c>
      <c r="K22" s="27">
        <f t="shared" si="3"/>
        <v>2.1899999999999992E-3</v>
      </c>
      <c r="L22" s="27">
        <f t="shared" si="4"/>
        <v>-6.7199999999999982E-2</v>
      </c>
      <c r="M22" s="27">
        <f t="shared" si="5"/>
        <v>-2.2399999999999994E-3</v>
      </c>
      <c r="N22" s="28">
        <v>45460</v>
      </c>
      <c r="O22" s="29">
        <v>6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0.40849999999999997</v>
      </c>
      <c r="E23" s="26">
        <v>0.48309999999999997</v>
      </c>
      <c r="F23" s="26">
        <v>0.56940000000000002</v>
      </c>
      <c r="G23" s="26">
        <v>0.47860000000000003</v>
      </c>
      <c r="H23" s="18">
        <f t="shared" si="0"/>
        <v>7.46E-2</v>
      </c>
      <c r="I23" s="18">
        <f t="shared" si="1"/>
        <v>7.0100000000000051E-2</v>
      </c>
      <c r="J23" s="27">
        <f t="shared" si="2"/>
        <v>8.6300000000000043E-2</v>
      </c>
      <c r="K23" s="27">
        <f t="shared" si="3"/>
        <v>2.876666666666668E-3</v>
      </c>
      <c r="L23" s="27">
        <f t="shared" si="4"/>
        <v>-9.0799999999999992E-2</v>
      </c>
      <c r="M23" s="27">
        <f t="shared" si="5"/>
        <v>-3.0266666666666662E-3</v>
      </c>
      <c r="N23" s="28">
        <v>45460</v>
      </c>
      <c r="O23" s="29">
        <v>3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2.2427000000000001</v>
      </c>
      <c r="E24" s="34">
        <v>2.3614000000000002</v>
      </c>
      <c r="F24" s="34">
        <v>3.7210999999999999</v>
      </c>
      <c r="G24" s="34">
        <v>2.3521999999999998</v>
      </c>
      <c r="H24" s="18">
        <f t="shared" si="0"/>
        <v>0.11870000000000003</v>
      </c>
      <c r="I24" s="18">
        <f t="shared" si="1"/>
        <v>0.10949999999999971</v>
      </c>
      <c r="J24" s="35">
        <f t="shared" si="2"/>
        <v>1.3596999999999997</v>
      </c>
      <c r="K24" s="35">
        <f t="shared" si="3"/>
        <v>4.532333333333332E-2</v>
      </c>
      <c r="L24" s="35">
        <f t="shared" si="4"/>
        <v>-1.3689</v>
      </c>
      <c r="M24" s="35">
        <f t="shared" si="5"/>
        <v>-4.5629999999999997E-2</v>
      </c>
      <c r="N24" s="36">
        <v>45456</v>
      </c>
      <c r="O24" s="37">
        <v>27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-1.2944999999999998</v>
      </c>
      <c r="H27" s="42">
        <f>I9</f>
        <v>3.6498000000000004</v>
      </c>
    </row>
    <row r="28" spans="1:19" x14ac:dyDescent="0.3">
      <c r="F28" s="9" t="s">
        <v>38</v>
      </c>
      <c r="G28" s="42">
        <f t="shared" ref="G28:G42" si="6">I10-H10</f>
        <v>-1.0434000000000001</v>
      </c>
      <c r="H28" s="42">
        <f t="shared" ref="H28:H42" si="7">I10</f>
        <v>4.1902999999999997</v>
      </c>
    </row>
    <row r="29" spans="1:19" x14ac:dyDescent="0.3">
      <c r="F29" s="9" t="s">
        <v>39</v>
      </c>
      <c r="G29" s="42">
        <f t="shared" si="6"/>
        <v>-5.5000000000000049E-3</v>
      </c>
      <c r="H29" s="42">
        <f t="shared" si="7"/>
        <v>1.6100000000000003E-2</v>
      </c>
    </row>
    <row r="30" spans="1:19" x14ac:dyDescent="0.3">
      <c r="F30" s="9" t="s">
        <v>40</v>
      </c>
      <c r="G30" s="42">
        <f t="shared" si="6"/>
        <v>-1.0099999999999998E-2</v>
      </c>
      <c r="H30" s="42">
        <f t="shared" si="7"/>
        <v>3.6499999999999977E-2</v>
      </c>
    </row>
    <row r="31" spans="1:19" x14ac:dyDescent="0.3">
      <c r="F31" s="9" t="s">
        <v>42</v>
      </c>
      <c r="G31" s="42">
        <f t="shared" si="6"/>
        <v>-0.14040000000000008</v>
      </c>
      <c r="H31" s="42">
        <f t="shared" si="7"/>
        <v>1.0773999999999999</v>
      </c>
    </row>
    <row r="32" spans="1:19" x14ac:dyDescent="0.3">
      <c r="F32" s="9" t="s">
        <v>43</v>
      </c>
      <c r="G32" s="42">
        <f t="shared" si="6"/>
        <v>-0.23249999999999993</v>
      </c>
      <c r="H32" s="42">
        <f t="shared" si="7"/>
        <v>0.63929999999999998</v>
      </c>
    </row>
    <row r="33" spans="6:8" x14ac:dyDescent="0.3">
      <c r="F33" s="9" t="s">
        <v>44</v>
      </c>
      <c r="G33" s="42">
        <f t="shared" si="6"/>
        <v>-0.28200000000000003</v>
      </c>
      <c r="H33" s="42">
        <f t="shared" si="7"/>
        <v>0.69079999999999986</v>
      </c>
    </row>
    <row r="34" spans="6:8" x14ac:dyDescent="0.3">
      <c r="F34" s="9" t="s">
        <v>45</v>
      </c>
      <c r="G34" s="42">
        <f t="shared" si="6"/>
        <v>-2.0999999999999908E-3</v>
      </c>
      <c r="H34" s="42">
        <f t="shared" si="7"/>
        <v>1.9400000000000028E-2</v>
      </c>
    </row>
    <row r="35" spans="6:8" x14ac:dyDescent="0.3">
      <c r="F35" s="9" t="s">
        <v>46</v>
      </c>
      <c r="G35" s="42">
        <f t="shared" si="6"/>
        <v>-3.1000000000000472E-3</v>
      </c>
      <c r="H35" s="42">
        <f t="shared" si="7"/>
        <v>1.6199999999999992E-2</v>
      </c>
    </row>
    <row r="36" spans="6:8" x14ac:dyDescent="0.3">
      <c r="F36" s="9" t="s">
        <v>47</v>
      </c>
      <c r="G36" s="42">
        <f t="shared" si="6"/>
        <v>-1.5999999999999903E-3</v>
      </c>
      <c r="H36" s="42">
        <f t="shared" si="7"/>
        <v>1.5600000000000003E-2</v>
      </c>
    </row>
    <row r="37" spans="6:8" x14ac:dyDescent="0.3">
      <c r="F37" s="43" t="s">
        <v>49</v>
      </c>
      <c r="G37" s="44">
        <f>I19-H19</f>
        <v>-3.6499999999999755E-2</v>
      </c>
      <c r="H37" s="44">
        <f t="shared" si="7"/>
        <v>0.54479999999999995</v>
      </c>
    </row>
    <row r="38" spans="6:8" x14ac:dyDescent="0.3">
      <c r="F38" s="9" t="s">
        <v>50</v>
      </c>
      <c r="G38" s="42">
        <f t="shared" si="6"/>
        <v>-4.2999999999999705E-3</v>
      </c>
      <c r="H38" s="42">
        <f t="shared" si="7"/>
        <v>2.4000000000000021E-2</v>
      </c>
    </row>
    <row r="39" spans="6:8" x14ac:dyDescent="0.3">
      <c r="F39" s="43" t="s">
        <v>51</v>
      </c>
      <c r="G39" s="44">
        <f t="shared" si="6"/>
        <v>-3.1999999999999806E-3</v>
      </c>
      <c r="H39" s="44">
        <f t="shared" si="7"/>
        <v>3.839999999999999E-2</v>
      </c>
    </row>
    <row r="40" spans="6:8" x14ac:dyDescent="0.3">
      <c r="F40" s="9" t="s">
        <v>52</v>
      </c>
      <c r="G40" s="42">
        <f t="shared" si="6"/>
        <v>-1.5000000000000013E-3</v>
      </c>
      <c r="H40" s="42">
        <f t="shared" si="7"/>
        <v>1.4300000000000035E-2</v>
      </c>
    </row>
    <row r="41" spans="6:8" x14ac:dyDescent="0.3">
      <c r="F41" s="9" t="s">
        <v>53</v>
      </c>
      <c r="G41" s="42">
        <f t="shared" si="6"/>
        <v>-4.4999999999999485E-3</v>
      </c>
      <c r="H41" s="42">
        <f t="shared" si="7"/>
        <v>7.0100000000000051E-2</v>
      </c>
    </row>
    <row r="42" spans="6:8" x14ac:dyDescent="0.3">
      <c r="F42" s="9" t="s">
        <v>54</v>
      </c>
      <c r="G42" s="42">
        <f t="shared" si="6"/>
        <v>-9.200000000000319E-3</v>
      </c>
      <c r="H42" s="42">
        <f t="shared" si="7"/>
        <v>0.10949999999999971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0877-67F0-4353-AEDB-B29333FB45AC}">
  <dimension ref="A1:Q39"/>
  <sheetViews>
    <sheetView topLeftCell="A4" workbookViewId="0">
      <selection activeCell="E10" sqref="E10:E27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28.8" x14ac:dyDescent="0.3">
      <c r="A1" s="6" t="s">
        <v>57</v>
      </c>
    </row>
    <row r="3" spans="1:17" ht="14.4" x14ac:dyDescent="0.3">
      <c r="A3" s="45" t="s">
        <v>2</v>
      </c>
      <c r="B3" s="75" t="s">
        <v>90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0</v>
      </c>
      <c r="C7" s="53">
        <f t="shared" ref="C7:Q7" si="0">AVERAGE(C10:C39)</f>
        <v>18.874610533333335</v>
      </c>
      <c r="D7" s="53">
        <f t="shared" si="0"/>
        <v>27.45687092307692</v>
      </c>
      <c r="E7" s="54">
        <f t="shared" si="0"/>
        <v>33.877583033333337</v>
      </c>
      <c r="F7" s="53">
        <f t="shared" si="0"/>
        <v>60.204604307692307</v>
      </c>
      <c r="G7" s="53">
        <f t="shared" si="0"/>
        <v>77.8043689</v>
      </c>
      <c r="H7" s="53">
        <f t="shared" si="0"/>
        <v>92.988284206896552</v>
      </c>
      <c r="I7" s="53">
        <f t="shared" si="0"/>
        <v>7.9960560000000003</v>
      </c>
      <c r="J7" s="53">
        <f t="shared" si="0"/>
        <v>11.976375829999999</v>
      </c>
      <c r="K7" s="54">
        <f t="shared" si="0"/>
        <v>2.2415967999999999</v>
      </c>
      <c r="L7" s="53">
        <f t="shared" si="0"/>
        <v>26.861341368181819</v>
      </c>
      <c r="M7" s="53">
        <f t="shared" si="0"/>
        <v>60.26832782333333</v>
      </c>
      <c r="N7" s="53">
        <f t="shared" si="0"/>
        <v>2.3974030000000002</v>
      </c>
      <c r="O7" s="53">
        <f t="shared" si="0"/>
        <v>7.1596246166666662</v>
      </c>
      <c r="P7" s="53">
        <f t="shared" si="0"/>
        <v>8.0439109999999996</v>
      </c>
      <c r="Q7" s="53">
        <f t="shared" si="0"/>
        <v>97.77865477777776</v>
      </c>
    </row>
    <row r="8" spans="1:17" x14ac:dyDescent="0.3">
      <c r="A8" s="55" t="s">
        <v>72</v>
      </c>
      <c r="B8" s="56">
        <f>MIN(B10:B39)</f>
        <v>0</v>
      </c>
      <c r="C8" s="56">
        <f t="shared" ref="C8:Q8" si="1">MIN(C10:C39)</f>
        <v>4.0249290000000002</v>
      </c>
      <c r="D8" s="56">
        <f t="shared" si="1"/>
        <v>7.5857590000000004</v>
      </c>
      <c r="E8" s="57">
        <f t="shared" si="1"/>
        <v>8.7203336</v>
      </c>
      <c r="F8" s="56">
        <f t="shared" si="1"/>
        <v>3.4316810000000002</v>
      </c>
      <c r="G8" s="56">
        <f t="shared" si="1"/>
        <v>13.696892999999999</v>
      </c>
      <c r="H8" s="56">
        <f t="shared" si="1"/>
        <v>72.834787000000006</v>
      </c>
      <c r="I8" s="56">
        <f t="shared" si="1"/>
        <v>7.9960560000000003</v>
      </c>
      <c r="J8" s="56">
        <f t="shared" si="1"/>
        <v>2.5654005999999998</v>
      </c>
      <c r="K8" s="57">
        <f t="shared" si="1"/>
        <v>1.5286483</v>
      </c>
      <c r="L8" s="56">
        <f t="shared" si="1"/>
        <v>2.6922443999999999</v>
      </c>
      <c r="M8" s="56">
        <f t="shared" si="1"/>
        <v>6.0727779999999996</v>
      </c>
      <c r="N8" s="56">
        <f t="shared" si="1"/>
        <v>2.3974030000000002</v>
      </c>
      <c r="O8" s="56">
        <f t="shared" si="1"/>
        <v>5.2814819999999996</v>
      </c>
      <c r="P8" s="56">
        <f t="shared" si="1"/>
        <v>6.5861980000000004</v>
      </c>
      <c r="Q8" s="56">
        <f t="shared" si="1"/>
        <v>14.382602</v>
      </c>
    </row>
    <row r="9" spans="1:17" x14ac:dyDescent="0.3">
      <c r="A9" s="58" t="s">
        <v>73</v>
      </c>
      <c r="B9" s="59">
        <f>MAX(B10:B39)</f>
        <v>0</v>
      </c>
      <c r="C9" s="59">
        <f t="shared" ref="C9:Q9" si="2">MAX(C10:C39)</f>
        <v>36.775753000000002</v>
      </c>
      <c r="D9" s="59">
        <f t="shared" si="2"/>
        <v>43.666649999999997</v>
      </c>
      <c r="E9" s="60">
        <f t="shared" si="2"/>
        <v>67.211789999999993</v>
      </c>
      <c r="F9" s="59">
        <f t="shared" si="2"/>
        <v>91.319064999999995</v>
      </c>
      <c r="G9" s="59">
        <f t="shared" si="2"/>
        <v>98.665360000000007</v>
      </c>
      <c r="H9" s="59">
        <f t="shared" si="2"/>
        <v>109.22803</v>
      </c>
      <c r="I9" s="59">
        <f t="shared" si="2"/>
        <v>7.9960560000000003</v>
      </c>
      <c r="J9" s="59">
        <f t="shared" si="2"/>
        <v>22.282157000000002</v>
      </c>
      <c r="K9" s="60">
        <f t="shared" si="2"/>
        <v>2.9545452999999999</v>
      </c>
      <c r="L9" s="59">
        <f t="shared" si="2"/>
        <v>59.493839999999999</v>
      </c>
      <c r="M9" s="59">
        <f t="shared" si="2"/>
        <v>85.207750000000004</v>
      </c>
      <c r="N9" s="59">
        <f t="shared" si="2"/>
        <v>2.3974030000000002</v>
      </c>
      <c r="O9" s="59">
        <f t="shared" si="2"/>
        <v>9.1627025999999994</v>
      </c>
      <c r="P9" s="59">
        <f t="shared" si="2"/>
        <v>10.392715000000001</v>
      </c>
      <c r="Q9" s="59">
        <f t="shared" si="2"/>
        <v>142.27611999999999</v>
      </c>
    </row>
    <row r="10" spans="1:17" x14ac:dyDescent="0.3">
      <c r="A10" s="61">
        <v>1</v>
      </c>
      <c r="B10" s="62">
        <v>0</v>
      </c>
      <c r="C10" s="62">
        <v>6.6834753999999998</v>
      </c>
      <c r="D10" s="62">
        <v>27.664175</v>
      </c>
      <c r="E10" s="63">
        <v>35.962105000000001</v>
      </c>
      <c r="F10" s="62">
        <v>3.4316810000000002</v>
      </c>
      <c r="G10" s="62">
        <v>13.696892999999999</v>
      </c>
      <c r="H10" s="62">
        <v>82.437359999999998</v>
      </c>
      <c r="I10" s="62">
        <v>7.9960560000000003</v>
      </c>
      <c r="J10" s="62">
        <v>10.331405</v>
      </c>
      <c r="K10" s="63">
        <v>1.5286483</v>
      </c>
      <c r="L10" s="62">
        <v>59.493839999999999</v>
      </c>
      <c r="M10" s="62">
        <v>56.813153999999997</v>
      </c>
      <c r="N10" s="62">
        <v>2.3974030000000002</v>
      </c>
      <c r="O10" s="62">
        <v>7.8014780000000004</v>
      </c>
      <c r="P10" s="62">
        <v>10.392715000000001</v>
      </c>
      <c r="Q10" s="62">
        <v>93.702089999999998</v>
      </c>
    </row>
    <row r="11" spans="1:17" x14ac:dyDescent="0.3">
      <c r="A11" s="64">
        <v>2</v>
      </c>
      <c r="B11" s="30"/>
      <c r="C11" s="30">
        <v>15.165407999999999</v>
      </c>
      <c r="D11" s="30">
        <v>32.050466999999998</v>
      </c>
      <c r="E11" s="65">
        <v>8.7203336</v>
      </c>
      <c r="F11" s="30">
        <v>83.34469</v>
      </c>
      <c r="G11" s="30">
        <v>81.613669999999999</v>
      </c>
      <c r="H11" s="30">
        <v>105.64592</v>
      </c>
      <c r="I11" s="30"/>
      <c r="J11" s="30">
        <v>18.52101</v>
      </c>
      <c r="K11" s="65">
        <v>2.9545452999999999</v>
      </c>
      <c r="L11" s="30">
        <v>2.6922443999999999</v>
      </c>
      <c r="M11" s="30">
        <v>45.175359999999998</v>
      </c>
      <c r="N11" s="30"/>
      <c r="O11" s="30">
        <v>7.5203806000000002</v>
      </c>
      <c r="P11" s="30">
        <v>7.1528200000000002</v>
      </c>
      <c r="Q11" s="30">
        <v>108.26757000000001</v>
      </c>
    </row>
    <row r="12" spans="1:17" x14ac:dyDescent="0.3">
      <c r="A12" s="64">
        <v>3</v>
      </c>
      <c r="B12" s="30"/>
      <c r="C12" s="30">
        <v>14.155765000000001</v>
      </c>
      <c r="D12" s="30">
        <v>43.666649999999997</v>
      </c>
      <c r="E12" s="65">
        <v>41.70729</v>
      </c>
      <c r="F12" s="30">
        <v>75.48742</v>
      </c>
      <c r="G12" s="30">
        <v>73.529033999999996</v>
      </c>
      <c r="H12" s="30">
        <v>94.764480000000006</v>
      </c>
      <c r="I12" s="30"/>
      <c r="J12" s="30">
        <v>12.271863</v>
      </c>
      <c r="K12" s="65"/>
      <c r="L12" s="30">
        <v>5.9429340000000002</v>
      </c>
      <c r="M12" s="30">
        <v>70.605810000000005</v>
      </c>
      <c r="N12" s="30"/>
      <c r="O12" s="30">
        <v>9.1627025999999994</v>
      </c>
      <c r="P12" s="30">
        <v>6.5861980000000004</v>
      </c>
      <c r="Q12" s="30">
        <v>107.11545</v>
      </c>
    </row>
    <row r="13" spans="1:17" x14ac:dyDescent="0.3">
      <c r="A13" s="64">
        <v>4</v>
      </c>
      <c r="B13" s="30"/>
      <c r="C13" s="30">
        <v>15.096295</v>
      </c>
      <c r="D13" s="30">
        <v>38.524569999999997</v>
      </c>
      <c r="E13" s="65">
        <v>37.060225000000003</v>
      </c>
      <c r="F13" s="30">
        <v>77.717956999999998</v>
      </c>
      <c r="G13" s="30">
        <v>98.665360000000007</v>
      </c>
      <c r="H13" s="30">
        <v>96.317499999999995</v>
      </c>
      <c r="I13" s="30"/>
      <c r="J13" s="30">
        <v>16.622706999999998</v>
      </c>
      <c r="K13" s="65"/>
      <c r="L13" s="30">
        <v>57.395249999999997</v>
      </c>
      <c r="M13" s="30">
        <v>72.491493000000006</v>
      </c>
      <c r="N13" s="30"/>
      <c r="O13" s="30">
        <v>7.5853279999999996</v>
      </c>
      <c r="P13" s="30"/>
      <c r="Q13" s="30">
        <v>142.27611999999999</v>
      </c>
    </row>
    <row r="14" spans="1:17" x14ac:dyDescent="0.3">
      <c r="A14" s="64">
        <v>5</v>
      </c>
      <c r="B14" s="30"/>
      <c r="C14" s="30">
        <v>25.088325000000001</v>
      </c>
      <c r="D14" s="30">
        <v>26.094594000000001</v>
      </c>
      <c r="E14" s="65">
        <v>56.358110000000003</v>
      </c>
      <c r="F14" s="30">
        <v>91.319064999999995</v>
      </c>
      <c r="G14" s="30">
        <v>61.105924000000002</v>
      </c>
      <c r="H14" s="30">
        <v>95.452500000000001</v>
      </c>
      <c r="I14" s="30"/>
      <c r="J14" s="30">
        <v>3.6367223000000002</v>
      </c>
      <c r="K14" s="65"/>
      <c r="L14" s="30">
        <v>8.6434119999999997</v>
      </c>
      <c r="M14" s="30">
        <v>60.284275999999998</v>
      </c>
      <c r="N14" s="30"/>
      <c r="O14" s="30">
        <v>5.6063764999999997</v>
      </c>
      <c r="P14" s="30"/>
      <c r="Q14" s="30">
        <v>88.450879999999998</v>
      </c>
    </row>
    <row r="15" spans="1:17" x14ac:dyDescent="0.3">
      <c r="A15" s="64">
        <v>6</v>
      </c>
      <c r="B15" s="30"/>
      <c r="C15" s="30">
        <v>19.938638999999998</v>
      </c>
      <c r="D15" s="30">
        <v>31.650200000000002</v>
      </c>
      <c r="E15" s="65">
        <v>43.128779999999999</v>
      </c>
      <c r="F15" s="30">
        <v>64.665903999999998</v>
      </c>
      <c r="G15" s="30">
        <v>38.517547</v>
      </c>
      <c r="H15" s="30">
        <v>86.522409999999994</v>
      </c>
      <c r="I15" s="30"/>
      <c r="J15" s="30">
        <v>7.9967993000000002</v>
      </c>
      <c r="K15" s="65"/>
      <c r="L15" s="30">
        <v>44.889946000000002</v>
      </c>
      <c r="M15" s="30">
        <v>82.177549999999997</v>
      </c>
      <c r="N15" s="30"/>
      <c r="O15" s="30">
        <v>5.2814819999999996</v>
      </c>
      <c r="P15" s="30"/>
      <c r="Q15" s="30">
        <v>98.211439999999996</v>
      </c>
    </row>
    <row r="16" spans="1:17" x14ac:dyDescent="0.3">
      <c r="A16" s="64">
        <v>7</v>
      </c>
      <c r="B16" s="30"/>
      <c r="C16" s="30">
        <v>22.134376</v>
      </c>
      <c r="D16" s="30">
        <v>32.770147000000001</v>
      </c>
      <c r="E16" s="65">
        <v>32.495854000000001</v>
      </c>
      <c r="F16" s="30">
        <v>32.687725999999998</v>
      </c>
      <c r="G16" s="30">
        <v>76.306386000000003</v>
      </c>
      <c r="H16" s="30">
        <v>102.274</v>
      </c>
      <c r="I16" s="30"/>
      <c r="J16" s="30">
        <v>8.9148019999999999</v>
      </c>
      <c r="K16" s="65"/>
      <c r="L16" s="30">
        <v>11.323207999999999</v>
      </c>
      <c r="M16" s="30">
        <v>34.716313</v>
      </c>
      <c r="N16" s="30"/>
      <c r="O16" s="30"/>
      <c r="P16" s="30"/>
      <c r="Q16" s="30">
        <v>103.77392</v>
      </c>
    </row>
    <row r="17" spans="1:17" x14ac:dyDescent="0.3">
      <c r="A17" s="64">
        <v>8</v>
      </c>
      <c r="B17" s="30"/>
      <c r="C17" s="30">
        <v>17.005233</v>
      </c>
      <c r="D17" s="30">
        <v>20.848775</v>
      </c>
      <c r="E17" s="65">
        <v>67.211789999999993</v>
      </c>
      <c r="F17" s="30">
        <v>76.477237000000002</v>
      </c>
      <c r="G17" s="30">
        <v>96.391260000000003</v>
      </c>
      <c r="H17" s="30">
        <v>89.882909999999995</v>
      </c>
      <c r="I17" s="30"/>
      <c r="J17" s="30">
        <v>2.5654005999999998</v>
      </c>
      <c r="K17" s="65"/>
      <c r="L17" s="30">
        <v>12.823513</v>
      </c>
      <c r="M17" s="30">
        <v>83.530749999999998</v>
      </c>
      <c r="N17" s="30"/>
      <c r="O17" s="30"/>
      <c r="P17" s="30"/>
      <c r="Q17" s="30">
        <v>93.645619999999994</v>
      </c>
    </row>
    <row r="18" spans="1:17" x14ac:dyDescent="0.3">
      <c r="A18" s="64">
        <v>9</v>
      </c>
      <c r="B18" s="30"/>
      <c r="C18" s="30">
        <v>4.0249290000000002</v>
      </c>
      <c r="D18" s="30">
        <v>29.542083999999999</v>
      </c>
      <c r="E18" s="65">
        <v>63.557110000000002</v>
      </c>
      <c r="F18" s="30">
        <v>79.943886000000006</v>
      </c>
      <c r="G18" s="30">
        <v>80.612409999999997</v>
      </c>
      <c r="H18" s="30">
        <v>109.22803</v>
      </c>
      <c r="I18" s="30"/>
      <c r="J18" s="30">
        <v>16.902992999999999</v>
      </c>
      <c r="K18" s="65"/>
      <c r="L18" s="30">
        <v>23.198067999999999</v>
      </c>
      <c r="M18" s="30">
        <v>71.324650000000005</v>
      </c>
      <c r="N18" s="30"/>
      <c r="O18" s="30"/>
      <c r="P18" s="30"/>
      <c r="Q18" s="30">
        <v>74.132859999999994</v>
      </c>
    </row>
    <row r="19" spans="1:17" x14ac:dyDescent="0.3">
      <c r="A19" s="64">
        <v>10</v>
      </c>
      <c r="B19" s="30"/>
      <c r="C19" s="30">
        <v>20.867999999999999</v>
      </c>
      <c r="D19" s="30">
        <v>7.5857590000000004</v>
      </c>
      <c r="E19" s="65">
        <v>16.950151999999999</v>
      </c>
      <c r="F19" s="30">
        <v>72.686796000000001</v>
      </c>
      <c r="G19" s="30">
        <v>80.897170000000003</v>
      </c>
      <c r="H19" s="30">
        <v>85.288439999999994</v>
      </c>
      <c r="I19" s="30"/>
      <c r="J19" s="30">
        <v>12.288384000000001</v>
      </c>
      <c r="K19" s="65"/>
      <c r="L19" s="30">
        <v>8.8029223999999999</v>
      </c>
      <c r="M19" s="30">
        <v>85.207750000000004</v>
      </c>
      <c r="N19" s="30"/>
      <c r="O19" s="30"/>
      <c r="P19" s="30"/>
      <c r="Q19" s="30">
        <v>131.70536999999999</v>
      </c>
    </row>
    <row r="20" spans="1:17" x14ac:dyDescent="0.3">
      <c r="A20" s="64">
        <v>11</v>
      </c>
      <c r="B20" s="30"/>
      <c r="C20" s="30">
        <v>29.559128000000001</v>
      </c>
      <c r="D20" s="30">
        <v>22.211307999999999</v>
      </c>
      <c r="E20" s="65">
        <v>33.330142000000002</v>
      </c>
      <c r="F20" s="30">
        <v>61.956153</v>
      </c>
      <c r="G20" s="30">
        <v>93.609579999999994</v>
      </c>
      <c r="H20" s="30">
        <v>101.38290000000001</v>
      </c>
      <c r="I20" s="30"/>
      <c r="J20" s="30">
        <v>16.214203999999999</v>
      </c>
      <c r="K20" s="65"/>
      <c r="L20" s="30">
        <v>56.006512999999998</v>
      </c>
      <c r="M20" s="30">
        <v>61.166670000000003</v>
      </c>
      <c r="N20" s="30"/>
      <c r="O20" s="30"/>
      <c r="P20" s="30"/>
      <c r="Q20" s="30">
        <v>134.84530000000001</v>
      </c>
    </row>
    <row r="21" spans="1:17" x14ac:dyDescent="0.3">
      <c r="A21" s="64">
        <v>12</v>
      </c>
      <c r="B21" s="30"/>
      <c r="C21" s="30">
        <v>36.775753000000002</v>
      </c>
      <c r="D21" s="30">
        <v>38.419401999999998</v>
      </c>
      <c r="E21" s="65">
        <v>48.856290000000001</v>
      </c>
      <c r="F21" s="30">
        <v>34.302616</v>
      </c>
      <c r="G21" s="30">
        <v>96.509649999999993</v>
      </c>
      <c r="H21" s="30">
        <v>82.612189999999998</v>
      </c>
      <c r="I21" s="30"/>
      <c r="J21" s="30">
        <v>22.282157000000002</v>
      </c>
      <c r="K21" s="65"/>
      <c r="L21" s="30">
        <v>6.2056839999999998</v>
      </c>
      <c r="M21" s="30">
        <v>6.0727779999999996</v>
      </c>
      <c r="N21" s="30"/>
      <c r="O21" s="30"/>
      <c r="P21" s="30"/>
      <c r="Q21" s="30">
        <v>125.56916</v>
      </c>
    </row>
    <row r="22" spans="1:17" x14ac:dyDescent="0.3">
      <c r="A22" s="64">
        <v>13</v>
      </c>
      <c r="B22" s="30"/>
      <c r="C22" s="30"/>
      <c r="D22" s="30">
        <v>14.351205</v>
      </c>
      <c r="E22" s="65">
        <v>13.262463</v>
      </c>
      <c r="F22" s="30">
        <v>28.638725000000001</v>
      </c>
      <c r="G22" s="30">
        <v>73.371467999999993</v>
      </c>
      <c r="H22" s="30">
        <v>81.155730000000005</v>
      </c>
      <c r="I22" s="30"/>
      <c r="J22" s="30">
        <v>3.7164350000000002</v>
      </c>
      <c r="K22" s="65"/>
      <c r="L22" s="30">
        <v>53.983884000000003</v>
      </c>
      <c r="M22" s="30">
        <v>65.384420000000006</v>
      </c>
      <c r="N22" s="30"/>
      <c r="O22" s="30"/>
      <c r="P22" s="30"/>
      <c r="Q22" s="30">
        <v>138.86752000000001</v>
      </c>
    </row>
    <row r="23" spans="1:17" x14ac:dyDescent="0.3">
      <c r="A23" s="64">
        <v>14</v>
      </c>
      <c r="B23" s="30"/>
      <c r="C23" s="30"/>
      <c r="D23" s="30">
        <v>36.051695000000002</v>
      </c>
      <c r="E23" s="65">
        <v>17.451566</v>
      </c>
      <c r="F23" s="30"/>
      <c r="G23" s="30">
        <v>85.389809999999997</v>
      </c>
      <c r="H23" s="30">
        <v>101.67074</v>
      </c>
      <c r="I23" s="30"/>
      <c r="J23" s="30">
        <v>13.146824000000001</v>
      </c>
      <c r="K23" s="65"/>
      <c r="L23" s="30">
        <v>5.3832490000000002</v>
      </c>
      <c r="M23" s="30">
        <v>53.699219999999997</v>
      </c>
      <c r="N23" s="30"/>
      <c r="O23" s="30"/>
      <c r="P23" s="30"/>
      <c r="Q23" s="30">
        <v>103.20403</v>
      </c>
    </row>
    <row r="24" spans="1:17" x14ac:dyDescent="0.3">
      <c r="A24" s="64">
        <v>15</v>
      </c>
      <c r="B24" s="30"/>
      <c r="C24" s="30"/>
      <c r="D24" s="30">
        <v>20.749310000000001</v>
      </c>
      <c r="E24" s="65">
        <v>29.925567999999998</v>
      </c>
      <c r="F24" s="30"/>
      <c r="G24" s="30">
        <v>95.905950000000004</v>
      </c>
      <c r="H24" s="30">
        <v>100.30128499999999</v>
      </c>
      <c r="I24" s="30"/>
      <c r="J24" s="30">
        <v>13.325822000000001</v>
      </c>
      <c r="K24" s="65"/>
      <c r="L24" s="30">
        <v>4.2158973</v>
      </c>
      <c r="M24" s="30">
        <v>77.774266999999995</v>
      </c>
      <c r="N24" s="30"/>
      <c r="O24" s="30"/>
      <c r="P24" s="30"/>
      <c r="Q24" s="30">
        <v>104.96884</v>
      </c>
    </row>
    <row r="25" spans="1:17" x14ac:dyDescent="0.3">
      <c r="A25" s="64">
        <v>16</v>
      </c>
      <c r="B25" s="30"/>
      <c r="C25" s="30"/>
      <c r="D25" s="30">
        <v>26.192426999999999</v>
      </c>
      <c r="E25" s="65">
        <v>15.965425</v>
      </c>
      <c r="F25" s="30"/>
      <c r="G25" s="30">
        <v>90.179739999999995</v>
      </c>
      <c r="H25" s="30">
        <v>108.00006</v>
      </c>
      <c r="I25" s="30"/>
      <c r="J25" s="30">
        <v>13.007486999999999</v>
      </c>
      <c r="K25" s="65"/>
      <c r="L25" s="30">
        <v>54.840980000000002</v>
      </c>
      <c r="M25" s="30">
        <v>72.271236000000002</v>
      </c>
      <c r="N25" s="30"/>
      <c r="O25" s="30"/>
      <c r="P25" s="30"/>
      <c r="Q25" s="30">
        <v>109.32388</v>
      </c>
    </row>
    <row r="26" spans="1:17" x14ac:dyDescent="0.3">
      <c r="A26" s="64">
        <v>17</v>
      </c>
      <c r="B26" s="30"/>
      <c r="C26" s="30"/>
      <c r="D26" s="30">
        <v>28.980460000000001</v>
      </c>
      <c r="E26" s="65">
        <v>13.901655999999999</v>
      </c>
      <c r="F26" s="30"/>
      <c r="G26" s="30">
        <v>54.586269999999999</v>
      </c>
      <c r="H26" s="30">
        <v>83.467479999999995</v>
      </c>
      <c r="I26" s="30"/>
      <c r="J26" s="30">
        <v>6.2360764</v>
      </c>
      <c r="K26" s="65"/>
      <c r="L26" s="30">
        <v>4.3568530000000001</v>
      </c>
      <c r="M26" s="30">
        <v>51.284669999999998</v>
      </c>
      <c r="N26" s="30"/>
      <c r="O26" s="30"/>
      <c r="P26" s="30"/>
      <c r="Q26" s="30">
        <v>90.207620000000006</v>
      </c>
    </row>
    <row r="27" spans="1:17" x14ac:dyDescent="0.3">
      <c r="A27" s="64">
        <v>18</v>
      </c>
      <c r="B27" s="30"/>
      <c r="C27" s="30"/>
      <c r="D27" s="30">
        <v>28.457709999999999</v>
      </c>
      <c r="E27" s="65">
        <v>33.951635000000003</v>
      </c>
      <c r="F27" s="30"/>
      <c r="G27" s="30">
        <v>95.965289999999996</v>
      </c>
      <c r="H27" s="30">
        <v>94.274929999999998</v>
      </c>
      <c r="I27" s="30"/>
      <c r="J27" s="30">
        <v>15.396513000000001</v>
      </c>
      <c r="K27" s="65"/>
      <c r="L27" s="30">
        <v>30.011253</v>
      </c>
      <c r="M27" s="30">
        <v>59.45364</v>
      </c>
      <c r="N27" s="30"/>
      <c r="O27" s="30"/>
      <c r="P27" s="30"/>
      <c r="Q27" s="30">
        <v>14.382602</v>
      </c>
    </row>
    <row r="28" spans="1:17" x14ac:dyDescent="0.3">
      <c r="A28" s="64">
        <v>19</v>
      </c>
      <c r="B28" s="30"/>
      <c r="C28" s="30"/>
      <c r="D28" s="30">
        <v>14.480772</v>
      </c>
      <c r="E28" s="65"/>
      <c r="F28" s="30"/>
      <c r="G28" s="30">
        <v>70.021977000000007</v>
      </c>
      <c r="H28" s="30">
        <v>90.550780000000003</v>
      </c>
      <c r="I28" s="30"/>
      <c r="J28" s="30">
        <v>15.319861</v>
      </c>
      <c r="K28" s="65"/>
      <c r="L28" s="30">
        <v>34.908110000000001</v>
      </c>
      <c r="M28" s="30">
        <v>7.3522886999999999</v>
      </c>
      <c r="N28" s="30"/>
      <c r="O28" s="30"/>
      <c r="P28" s="30"/>
      <c r="Q28" s="30">
        <v>77.189107000000007</v>
      </c>
    </row>
    <row r="29" spans="1:17" x14ac:dyDescent="0.3">
      <c r="A29" s="64">
        <v>20</v>
      </c>
      <c r="B29" s="30"/>
      <c r="C29" s="30"/>
      <c r="D29" s="30">
        <v>30.843357999999998</v>
      </c>
      <c r="E29" s="65"/>
      <c r="F29" s="30"/>
      <c r="G29" s="30">
        <v>94.263670000000005</v>
      </c>
      <c r="H29" s="30">
        <v>95.027630000000002</v>
      </c>
      <c r="I29" s="30"/>
      <c r="J29" s="30">
        <v>10.830050999999999</v>
      </c>
      <c r="K29" s="65"/>
      <c r="L29" s="30">
        <v>26.54101</v>
      </c>
      <c r="M29" s="30">
        <v>62.227350000000001</v>
      </c>
      <c r="N29" s="30"/>
      <c r="O29" s="30"/>
      <c r="P29" s="30"/>
      <c r="Q29" s="30">
        <v>120.43495</v>
      </c>
    </row>
    <row r="30" spans="1:17" x14ac:dyDescent="0.3">
      <c r="A30" s="64">
        <v>21</v>
      </c>
      <c r="B30" s="30"/>
      <c r="C30" s="30"/>
      <c r="D30" s="30">
        <v>10.147035000000001</v>
      </c>
      <c r="E30" s="65"/>
      <c r="F30" s="30"/>
      <c r="G30" s="30">
        <v>87.358720000000005</v>
      </c>
      <c r="H30" s="30">
        <v>90.083340000000007</v>
      </c>
      <c r="I30" s="30"/>
      <c r="J30" s="30"/>
      <c r="K30" s="65"/>
      <c r="L30" s="30">
        <v>46.919474999999998</v>
      </c>
      <c r="M30" s="30">
        <v>47.633324000000002</v>
      </c>
      <c r="N30" s="30"/>
      <c r="O30" s="30"/>
      <c r="P30" s="30"/>
      <c r="Q30" s="30">
        <v>62.917360000000002</v>
      </c>
    </row>
    <row r="31" spans="1:17" x14ac:dyDescent="0.3">
      <c r="A31" s="64">
        <v>22</v>
      </c>
      <c r="B31" s="30"/>
      <c r="C31" s="30"/>
      <c r="D31" s="30">
        <v>30.482859999999999</v>
      </c>
      <c r="E31" s="65"/>
      <c r="F31" s="30"/>
      <c r="G31" s="30">
        <v>88.133020000000002</v>
      </c>
      <c r="H31" s="30">
        <v>72.834787000000006</v>
      </c>
      <c r="I31" s="30"/>
      <c r="J31" s="30"/>
      <c r="K31" s="65"/>
      <c r="L31" s="30">
        <v>32.371263999999996</v>
      </c>
      <c r="M31" s="30">
        <v>68.661940000000001</v>
      </c>
      <c r="N31" s="30"/>
      <c r="O31" s="30"/>
      <c r="P31" s="30"/>
      <c r="Q31" s="30">
        <v>28.462727000000001</v>
      </c>
    </row>
    <row r="32" spans="1:17" x14ac:dyDescent="0.3">
      <c r="A32" s="64">
        <v>23</v>
      </c>
      <c r="B32" s="30"/>
      <c r="C32" s="30"/>
      <c r="D32" s="30">
        <v>29.523394</v>
      </c>
      <c r="E32" s="65"/>
      <c r="F32" s="30"/>
      <c r="G32" s="30">
        <v>72.703934000000004</v>
      </c>
      <c r="H32" s="30">
        <v>86.615600000000001</v>
      </c>
      <c r="I32" s="30"/>
      <c r="J32" s="30"/>
      <c r="K32" s="65"/>
      <c r="L32" s="30"/>
      <c r="M32" s="30">
        <v>70.972899999999996</v>
      </c>
      <c r="N32" s="30"/>
      <c r="O32" s="30"/>
      <c r="P32" s="30"/>
      <c r="Q32" s="30">
        <v>127.149</v>
      </c>
    </row>
    <row r="33" spans="1:17" x14ac:dyDescent="0.3">
      <c r="A33" s="64">
        <v>24</v>
      </c>
      <c r="B33" s="30"/>
      <c r="C33" s="30"/>
      <c r="D33" s="30">
        <v>31.893066999999999</v>
      </c>
      <c r="E33" s="65"/>
      <c r="F33" s="30"/>
      <c r="G33" s="30">
        <v>84.269900000000007</v>
      </c>
      <c r="H33" s="30">
        <v>97.452500000000001</v>
      </c>
      <c r="I33" s="30"/>
      <c r="J33" s="30"/>
      <c r="K33" s="65"/>
      <c r="L33" s="30"/>
      <c r="M33" s="30">
        <v>46.353360000000002</v>
      </c>
      <c r="N33" s="30"/>
      <c r="O33" s="30"/>
      <c r="P33" s="30"/>
      <c r="Q33" s="30">
        <v>141.61265</v>
      </c>
    </row>
    <row r="34" spans="1:17" x14ac:dyDescent="0.3">
      <c r="A34" s="64">
        <v>25</v>
      </c>
      <c r="B34" s="30"/>
      <c r="C34" s="30"/>
      <c r="D34" s="30">
        <v>31.735685</v>
      </c>
      <c r="E34" s="65"/>
      <c r="F34" s="30"/>
      <c r="G34" s="30">
        <v>92.583640000000003</v>
      </c>
      <c r="H34" s="30">
        <v>99.776939999999996</v>
      </c>
      <c r="I34" s="30"/>
      <c r="J34" s="30"/>
      <c r="K34" s="65"/>
      <c r="L34" s="30"/>
      <c r="M34" s="30">
        <v>53.31673</v>
      </c>
      <c r="N34" s="30"/>
      <c r="O34" s="30"/>
      <c r="P34" s="30"/>
      <c r="Q34" s="30">
        <v>63.934517</v>
      </c>
    </row>
    <row r="35" spans="1:17" x14ac:dyDescent="0.3">
      <c r="A35" s="64">
        <v>26</v>
      </c>
      <c r="B35" s="30"/>
      <c r="C35" s="30"/>
      <c r="D35" s="30">
        <v>28.961535000000001</v>
      </c>
      <c r="E35" s="65"/>
      <c r="F35" s="30"/>
      <c r="G35" s="30">
        <v>82.299019999999999</v>
      </c>
      <c r="H35" s="30">
        <v>94.59948</v>
      </c>
      <c r="I35" s="30"/>
      <c r="J35" s="30"/>
      <c r="K35" s="65"/>
      <c r="L35" s="30"/>
      <c r="M35" s="30">
        <v>74.174437999999995</v>
      </c>
      <c r="N35" s="30"/>
      <c r="O35" s="30"/>
      <c r="P35" s="30"/>
      <c r="Q35" s="30">
        <v>97.313429999999997</v>
      </c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81.701220000000006</v>
      </c>
      <c r="H36" s="30">
        <v>98.745559999999998</v>
      </c>
      <c r="I36" s="30"/>
      <c r="J36" s="30"/>
      <c r="K36" s="65"/>
      <c r="L36" s="30"/>
      <c r="M36" s="30">
        <v>54.299292999999999</v>
      </c>
      <c r="N36" s="30"/>
      <c r="O36" s="30"/>
      <c r="P36" s="30"/>
      <c r="Q36" s="30">
        <v>58.359665999999997</v>
      </c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78.458303999999998</v>
      </c>
      <c r="H37" s="30">
        <v>93.137230000000002</v>
      </c>
      <c r="I37" s="30"/>
      <c r="J37" s="30"/>
      <c r="K37" s="65"/>
      <c r="L37" s="30"/>
      <c r="M37" s="30">
        <v>71.387896999999995</v>
      </c>
      <c r="N37" s="30"/>
      <c r="O37" s="30"/>
      <c r="P37" s="30"/>
      <c r="Q37" s="30"/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52.235250000000001</v>
      </c>
      <c r="H38" s="30">
        <v>77.157529999999994</v>
      </c>
      <c r="I38" s="30"/>
      <c r="J38" s="30"/>
      <c r="K38" s="65"/>
      <c r="L38" s="30"/>
      <c r="M38" s="30">
        <v>64.809027</v>
      </c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>
        <v>63.249000000000002</v>
      </c>
      <c r="H39" s="38"/>
      <c r="I39" s="38"/>
      <c r="J39" s="38"/>
      <c r="K39" s="67"/>
      <c r="L39" s="38"/>
      <c r="M39" s="38">
        <v>77.427279999999996</v>
      </c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5D10-6AED-40D7-9283-4857151001DF}">
  <dimension ref="A1:S42"/>
  <sheetViews>
    <sheetView showGridLines="0" workbookViewId="0">
      <selection activeCell="G41" sqref="G41:H42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45489</v>
      </c>
      <c r="D3" s="7"/>
    </row>
    <row r="4" spans="1:19" x14ac:dyDescent="0.3">
      <c r="A4" s="7" t="s">
        <v>2</v>
      </c>
      <c r="B4" s="9" t="s">
        <v>92</v>
      </c>
      <c r="D4" s="7"/>
    </row>
    <row r="5" spans="1:19" x14ac:dyDescent="0.3">
      <c r="A5" s="7" t="s">
        <v>4</v>
      </c>
      <c r="B5" s="9" t="s">
        <v>93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2.2673000000000001</v>
      </c>
      <c r="E9" s="18">
        <v>7.383</v>
      </c>
      <c r="F9" s="18">
        <v>14.854200000000001</v>
      </c>
      <c r="G9" s="18">
        <v>6.1098999999999997</v>
      </c>
      <c r="H9" s="18">
        <f>E9-D9</f>
        <v>5.1157000000000004</v>
      </c>
      <c r="I9" s="18">
        <f>G9-D9</f>
        <v>3.8425999999999996</v>
      </c>
      <c r="J9" s="19">
        <f>F9-E9</f>
        <v>7.4712000000000005</v>
      </c>
      <c r="K9" s="19">
        <f>J9/C9</f>
        <v>0.24904000000000001</v>
      </c>
      <c r="L9" s="19">
        <f>G9-F9</f>
        <v>-8.7443000000000008</v>
      </c>
      <c r="M9" s="19">
        <f>L9/C9</f>
        <v>-0.29147666666666672</v>
      </c>
      <c r="N9" s="20" t="s">
        <v>76</v>
      </c>
      <c r="O9" s="21">
        <v>0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2.2793000000000001</v>
      </c>
      <c r="E10" s="26">
        <v>6.7027000000000001</v>
      </c>
      <c r="F10" s="26">
        <v>14.184900000000001</v>
      </c>
      <c r="G10" s="26">
        <v>5.7706999999999997</v>
      </c>
      <c r="H10" s="18">
        <f t="shared" ref="H10:H24" si="0">E10-D10</f>
        <v>4.4234</v>
      </c>
      <c r="I10" s="18">
        <f t="shared" ref="I10:I24" si="1">G10-D10</f>
        <v>3.4913999999999996</v>
      </c>
      <c r="J10" s="27">
        <f t="shared" ref="J10:J24" si="2">F10-E10</f>
        <v>7.4822000000000006</v>
      </c>
      <c r="K10" s="27">
        <f t="shared" ref="K10:K24" si="3">J10/C10</f>
        <v>0.24940666666666669</v>
      </c>
      <c r="L10" s="27">
        <f t="shared" ref="L10:L24" si="4">G10-F10</f>
        <v>-8.414200000000001</v>
      </c>
      <c r="M10" s="27">
        <f t="shared" ref="M10:M24" si="5">L10/C10</f>
        <v>-0.28047333333333335</v>
      </c>
      <c r="N10" s="28">
        <v>45491</v>
      </c>
      <c r="O10" s="29">
        <v>10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0.40460000000000002</v>
      </c>
      <c r="E11" s="26">
        <v>0.42449999999999999</v>
      </c>
      <c r="F11" s="26">
        <v>0.63529999999999998</v>
      </c>
      <c r="G11" s="26">
        <v>0.42049999999999998</v>
      </c>
      <c r="H11" s="18">
        <f t="shared" si="0"/>
        <v>1.9899999999999973E-2</v>
      </c>
      <c r="I11" s="18">
        <f t="shared" si="1"/>
        <v>1.589999999999997E-2</v>
      </c>
      <c r="J11" s="27">
        <f t="shared" si="2"/>
        <v>0.21079999999999999</v>
      </c>
      <c r="K11" s="27">
        <f t="shared" si="3"/>
        <v>7.0266666666666663E-3</v>
      </c>
      <c r="L11" s="27">
        <f t="shared" si="4"/>
        <v>-0.21479999999999999</v>
      </c>
      <c r="M11" s="27">
        <f t="shared" si="5"/>
        <v>-7.1599999999999997E-3</v>
      </c>
      <c r="N11" s="28">
        <v>45491</v>
      </c>
      <c r="O11" s="29">
        <v>25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0.40529999999999999</v>
      </c>
      <c r="E12" s="26">
        <v>0.4577</v>
      </c>
      <c r="F12" s="26">
        <v>0.70730000000000004</v>
      </c>
      <c r="G12" s="26">
        <v>0.4476</v>
      </c>
      <c r="H12" s="18">
        <f t="shared" si="0"/>
        <v>5.2400000000000002E-2</v>
      </c>
      <c r="I12" s="18">
        <f t="shared" si="1"/>
        <v>4.2300000000000004E-2</v>
      </c>
      <c r="J12" s="27">
        <f t="shared" si="2"/>
        <v>0.24960000000000004</v>
      </c>
      <c r="K12" s="27">
        <f t="shared" si="3"/>
        <v>8.320000000000001E-3</v>
      </c>
      <c r="L12" s="27">
        <f t="shared" si="4"/>
        <v>-0.25970000000000004</v>
      </c>
      <c r="M12" s="27">
        <f t="shared" si="5"/>
        <v>-8.6566666666666684E-3</v>
      </c>
      <c r="N12" s="28">
        <v>45490</v>
      </c>
      <c r="O12" s="29">
        <v>18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2.2345000000000002</v>
      </c>
      <c r="E13" s="26">
        <v>3.5567000000000002</v>
      </c>
      <c r="F13" s="26">
        <v>5.3947000000000003</v>
      </c>
      <c r="G13" s="26">
        <v>3.4358</v>
      </c>
      <c r="H13" s="18">
        <f t="shared" si="0"/>
        <v>1.3222</v>
      </c>
      <c r="I13" s="18">
        <f t="shared" si="1"/>
        <v>1.2012999999999998</v>
      </c>
      <c r="J13" s="27">
        <f t="shared" si="2"/>
        <v>1.8380000000000001</v>
      </c>
      <c r="K13" s="27">
        <f t="shared" si="3"/>
        <v>6.1266666666666671E-2</v>
      </c>
      <c r="L13" s="27">
        <f t="shared" si="4"/>
        <v>-1.9589000000000003</v>
      </c>
      <c r="M13" s="27">
        <f t="shared" si="5"/>
        <v>-6.5296666666666683E-2</v>
      </c>
      <c r="N13" s="28">
        <v>45492</v>
      </c>
      <c r="O13" s="29">
        <v>9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2.2759999999999998</v>
      </c>
      <c r="E14" s="26">
        <v>3.0226000000000002</v>
      </c>
      <c r="F14" s="26">
        <v>6.7107000000000001</v>
      </c>
      <c r="G14" s="26">
        <v>2.8569</v>
      </c>
      <c r="H14" s="18">
        <f t="shared" si="0"/>
        <v>0.74660000000000037</v>
      </c>
      <c r="I14" s="18">
        <f t="shared" si="1"/>
        <v>0.58090000000000019</v>
      </c>
      <c r="J14" s="27">
        <f t="shared" si="2"/>
        <v>3.6880999999999999</v>
      </c>
      <c r="K14" s="27">
        <f t="shared" si="3"/>
        <v>0.12293666666666667</v>
      </c>
      <c r="L14" s="27">
        <f t="shared" si="4"/>
        <v>-3.8538000000000001</v>
      </c>
      <c r="M14" s="27">
        <f t="shared" si="5"/>
        <v>-0.12845999999999999</v>
      </c>
      <c r="N14" s="28">
        <v>45491</v>
      </c>
      <c r="O14" s="29">
        <v>29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2.2665999999999999</v>
      </c>
      <c r="E15" s="26">
        <v>3.2170999999999998</v>
      </c>
      <c r="F15" s="26">
        <v>10.2064</v>
      </c>
      <c r="G15" s="26">
        <v>2.99</v>
      </c>
      <c r="H15" s="18">
        <f t="shared" si="0"/>
        <v>0.9504999999999999</v>
      </c>
      <c r="I15" s="18">
        <f t="shared" si="1"/>
        <v>0.72340000000000027</v>
      </c>
      <c r="J15" s="27">
        <f t="shared" si="2"/>
        <v>6.9893000000000001</v>
      </c>
      <c r="K15" s="27">
        <f t="shared" si="3"/>
        <v>0.23297666666666667</v>
      </c>
      <c r="L15" s="27">
        <f t="shared" si="4"/>
        <v>-7.2164000000000001</v>
      </c>
      <c r="M15" s="27">
        <f t="shared" si="5"/>
        <v>-0.24054666666666666</v>
      </c>
      <c r="N15" s="28">
        <v>45490</v>
      </c>
      <c r="O15" s="29">
        <v>29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0.40810000000000002</v>
      </c>
      <c r="E16" s="26">
        <v>0.42780000000000001</v>
      </c>
      <c r="F16" s="26">
        <v>0.45390000000000003</v>
      </c>
      <c r="G16" s="26">
        <v>0.42630000000000001</v>
      </c>
      <c r="H16" s="18">
        <f t="shared" si="0"/>
        <v>1.9699999999999995E-2</v>
      </c>
      <c r="I16" s="18">
        <f t="shared" si="1"/>
        <v>1.8199999999999994E-2</v>
      </c>
      <c r="J16" s="27">
        <f t="shared" si="2"/>
        <v>2.6100000000000012E-2</v>
      </c>
      <c r="K16" s="27">
        <f t="shared" si="3"/>
        <v>8.7000000000000044E-4</v>
      </c>
      <c r="L16" s="27">
        <f t="shared" si="4"/>
        <v>-2.7600000000000013E-2</v>
      </c>
      <c r="M16" s="27">
        <f t="shared" si="5"/>
        <v>-9.2000000000000046E-4</v>
      </c>
      <c r="N16" s="28" t="s">
        <v>76</v>
      </c>
      <c r="O16" s="29">
        <v>0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0.4083</v>
      </c>
      <c r="E17" s="26">
        <v>0.43209999999999998</v>
      </c>
      <c r="F17" s="26">
        <v>0.51439999999999997</v>
      </c>
      <c r="G17" s="26">
        <v>0.42859999999999998</v>
      </c>
      <c r="H17" s="18">
        <f t="shared" si="0"/>
        <v>2.3799999999999988E-2</v>
      </c>
      <c r="I17" s="18">
        <f t="shared" si="1"/>
        <v>2.0299999999999985E-2</v>
      </c>
      <c r="J17" s="27">
        <f t="shared" si="2"/>
        <v>8.2299999999999984E-2</v>
      </c>
      <c r="K17" s="27">
        <f t="shared" si="3"/>
        <v>2.7433333333333329E-3</v>
      </c>
      <c r="L17" s="27">
        <f t="shared" si="4"/>
        <v>-8.5799999999999987E-2</v>
      </c>
      <c r="M17" s="27">
        <f t="shared" si="5"/>
        <v>-2.8599999999999997E-3</v>
      </c>
      <c r="N17" s="28">
        <v>45495</v>
      </c>
      <c r="O17" s="29">
        <v>21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0.40620000000000001</v>
      </c>
      <c r="E18" s="26">
        <v>0.4274</v>
      </c>
      <c r="F18" s="26">
        <v>0.51959999999999995</v>
      </c>
      <c r="G18" s="26">
        <v>0.42530000000000001</v>
      </c>
      <c r="H18" s="18">
        <f t="shared" si="0"/>
        <v>2.1199999999999997E-2</v>
      </c>
      <c r="I18" s="18">
        <f t="shared" si="1"/>
        <v>1.9100000000000006E-2</v>
      </c>
      <c r="J18" s="27">
        <f t="shared" si="2"/>
        <v>9.2199999999999949E-2</v>
      </c>
      <c r="K18" s="27">
        <f t="shared" si="3"/>
        <v>3.0733333333333316E-3</v>
      </c>
      <c r="L18" s="27">
        <f t="shared" si="4"/>
        <v>-9.4299999999999939E-2</v>
      </c>
      <c r="M18" s="27">
        <f t="shared" si="5"/>
        <v>-3.1433333333333313E-3</v>
      </c>
      <c r="N18" s="28">
        <v>45496</v>
      </c>
      <c r="O18" s="29">
        <v>1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2.2751999999999999</v>
      </c>
      <c r="E19" s="26">
        <v>2.8367</v>
      </c>
      <c r="F19" s="26">
        <v>4.5846</v>
      </c>
      <c r="G19" s="26">
        <v>2.7856000000000001</v>
      </c>
      <c r="H19" s="18">
        <f t="shared" si="0"/>
        <v>0.56150000000000011</v>
      </c>
      <c r="I19" s="18">
        <f t="shared" si="1"/>
        <v>0.51040000000000019</v>
      </c>
      <c r="J19" s="27">
        <f t="shared" si="2"/>
        <v>1.7479</v>
      </c>
      <c r="K19" s="27">
        <f t="shared" si="3"/>
        <v>5.8263333333333334E-2</v>
      </c>
      <c r="L19" s="27">
        <f t="shared" si="4"/>
        <v>-1.7989999999999999</v>
      </c>
      <c r="M19" s="27">
        <f t="shared" si="5"/>
        <v>-5.9966666666666661E-2</v>
      </c>
      <c r="N19" s="28">
        <v>45491</v>
      </c>
      <c r="O19" s="29">
        <v>23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0.4042</v>
      </c>
      <c r="E20" s="26">
        <v>0.43490000000000001</v>
      </c>
      <c r="F20" s="26">
        <v>1.1141000000000001</v>
      </c>
      <c r="G20" s="26">
        <v>0.43159999999999998</v>
      </c>
      <c r="H20" s="18">
        <f t="shared" si="0"/>
        <v>3.0700000000000005E-2</v>
      </c>
      <c r="I20" s="18">
        <f t="shared" si="1"/>
        <v>2.739999999999998E-2</v>
      </c>
      <c r="J20" s="27">
        <f t="shared" si="2"/>
        <v>0.67920000000000003</v>
      </c>
      <c r="K20" s="27">
        <f t="shared" si="3"/>
        <v>2.264E-2</v>
      </c>
      <c r="L20" s="27">
        <f t="shared" si="4"/>
        <v>-0.68250000000000011</v>
      </c>
      <c r="M20" s="27">
        <f t="shared" si="5"/>
        <v>-2.2750000000000003E-2</v>
      </c>
      <c r="N20" s="28">
        <v>45490</v>
      </c>
      <c r="O20" s="29">
        <v>29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0.40479999999999999</v>
      </c>
      <c r="E21" s="26">
        <v>0.4461</v>
      </c>
      <c r="F21" s="26">
        <v>0.47349999999999998</v>
      </c>
      <c r="G21" s="26">
        <v>0.44280000000000003</v>
      </c>
      <c r="H21" s="18">
        <f t="shared" si="0"/>
        <v>4.1300000000000003E-2</v>
      </c>
      <c r="I21" s="18">
        <f t="shared" si="1"/>
        <v>3.8000000000000034E-2</v>
      </c>
      <c r="J21" s="27">
        <f t="shared" si="2"/>
        <v>2.739999999999998E-2</v>
      </c>
      <c r="K21" s="27">
        <f t="shared" si="3"/>
        <v>9.1333333333333262E-4</v>
      </c>
      <c r="L21" s="27">
        <f t="shared" si="4"/>
        <v>-3.069999999999995E-2</v>
      </c>
      <c r="M21" s="27">
        <f t="shared" si="5"/>
        <v>-1.0233333333333316E-3</v>
      </c>
      <c r="N21" s="28">
        <v>45496</v>
      </c>
      <c r="O21" s="29">
        <v>1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0.40260000000000001</v>
      </c>
      <c r="E22" s="26">
        <v>0.4178</v>
      </c>
      <c r="F22" s="26">
        <v>0.46589999999999998</v>
      </c>
      <c r="G22" s="26">
        <v>0.4158</v>
      </c>
      <c r="H22" s="18">
        <f t="shared" si="0"/>
        <v>1.5199999999999991E-2</v>
      </c>
      <c r="I22" s="18">
        <f t="shared" si="1"/>
        <v>1.319999999999999E-2</v>
      </c>
      <c r="J22" s="27">
        <f t="shared" si="2"/>
        <v>4.8099999999999976E-2</v>
      </c>
      <c r="K22" s="27">
        <f t="shared" si="3"/>
        <v>1.6033333333333325E-3</v>
      </c>
      <c r="L22" s="27">
        <f t="shared" si="4"/>
        <v>-5.0099999999999978E-2</v>
      </c>
      <c r="M22" s="27">
        <f t="shared" si="5"/>
        <v>-1.6699999999999992E-3</v>
      </c>
      <c r="N22" s="28">
        <v>45495</v>
      </c>
      <c r="O22" s="29">
        <v>3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0.40479999999999999</v>
      </c>
      <c r="E23" s="26">
        <v>0.47789999999999999</v>
      </c>
      <c r="F23" s="26">
        <v>0.77439999999999998</v>
      </c>
      <c r="G23" s="26">
        <v>0.47349999999999998</v>
      </c>
      <c r="H23" s="18">
        <f t="shared" si="0"/>
        <v>7.3099999999999998E-2</v>
      </c>
      <c r="I23" s="18">
        <f t="shared" si="1"/>
        <v>6.8699999999999983E-2</v>
      </c>
      <c r="J23" s="27">
        <f t="shared" si="2"/>
        <v>0.29649999999999999</v>
      </c>
      <c r="K23" s="27">
        <f t="shared" si="3"/>
        <v>9.8833333333333325E-3</v>
      </c>
      <c r="L23" s="27">
        <f t="shared" si="4"/>
        <v>-0.3009</v>
      </c>
      <c r="M23" s="27">
        <f t="shared" si="5"/>
        <v>-1.0030000000000001E-2</v>
      </c>
      <c r="N23" s="28">
        <v>45490</v>
      </c>
      <c r="O23" s="29">
        <v>9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2.2928000000000002</v>
      </c>
      <c r="E24" s="34">
        <v>2.4184999999999999</v>
      </c>
      <c r="F24" s="34">
        <v>3.6231</v>
      </c>
      <c r="G24" s="34">
        <v>2.4152999999999998</v>
      </c>
      <c r="H24" s="18">
        <f t="shared" si="0"/>
        <v>0.1256999999999997</v>
      </c>
      <c r="I24" s="18">
        <f t="shared" si="1"/>
        <v>0.12249999999999961</v>
      </c>
      <c r="J24" s="35">
        <f t="shared" si="2"/>
        <v>1.2046000000000001</v>
      </c>
      <c r="K24" s="35">
        <f t="shared" si="3"/>
        <v>4.0153333333333339E-2</v>
      </c>
      <c r="L24" s="35">
        <f t="shared" si="4"/>
        <v>-1.2078000000000002</v>
      </c>
      <c r="M24" s="35">
        <f t="shared" si="5"/>
        <v>-4.0260000000000004E-2</v>
      </c>
      <c r="N24" s="36">
        <v>45491</v>
      </c>
      <c r="O24" s="37">
        <v>24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-1.2731000000000008</v>
      </c>
      <c r="H27" s="42">
        <f>I9</f>
        <v>3.8425999999999996</v>
      </c>
    </row>
    <row r="28" spans="1:19" x14ac:dyDescent="0.3">
      <c r="F28" s="9" t="s">
        <v>38</v>
      </c>
      <c r="G28" s="42">
        <f t="shared" ref="G28:G42" si="6">I10-H10</f>
        <v>-0.93200000000000038</v>
      </c>
      <c r="H28" s="42">
        <f t="shared" ref="H28:H42" si="7">I10</f>
        <v>3.4913999999999996</v>
      </c>
    </row>
    <row r="29" spans="1:19" x14ac:dyDescent="0.3">
      <c r="F29" s="9" t="s">
        <v>39</v>
      </c>
      <c r="G29" s="42">
        <f t="shared" si="6"/>
        <v>-4.0000000000000036E-3</v>
      </c>
      <c r="H29" s="42">
        <f t="shared" si="7"/>
        <v>1.589999999999997E-2</v>
      </c>
    </row>
    <row r="30" spans="1:19" x14ac:dyDescent="0.3">
      <c r="F30" s="9" t="s">
        <v>40</v>
      </c>
      <c r="G30" s="42">
        <f t="shared" si="6"/>
        <v>-1.0099999999999998E-2</v>
      </c>
      <c r="H30" s="42">
        <f t="shared" si="7"/>
        <v>4.2300000000000004E-2</v>
      </c>
    </row>
    <row r="31" spans="1:19" x14ac:dyDescent="0.3">
      <c r="F31" s="9" t="s">
        <v>42</v>
      </c>
      <c r="G31" s="42">
        <f t="shared" si="6"/>
        <v>-0.12090000000000023</v>
      </c>
      <c r="H31" s="42">
        <f t="shared" si="7"/>
        <v>1.2012999999999998</v>
      </c>
    </row>
    <row r="32" spans="1:19" x14ac:dyDescent="0.3">
      <c r="F32" s="9" t="s">
        <v>43</v>
      </c>
      <c r="G32" s="42">
        <f t="shared" si="6"/>
        <v>-0.16570000000000018</v>
      </c>
      <c r="H32" s="42">
        <f t="shared" si="7"/>
        <v>0.58090000000000019</v>
      </c>
    </row>
    <row r="33" spans="6:8" x14ac:dyDescent="0.3">
      <c r="F33" s="9" t="s">
        <v>44</v>
      </c>
      <c r="G33" s="42">
        <f t="shared" si="6"/>
        <v>-0.22709999999999964</v>
      </c>
      <c r="H33" s="42">
        <f t="shared" si="7"/>
        <v>0.72340000000000027</v>
      </c>
    </row>
    <row r="34" spans="6:8" x14ac:dyDescent="0.3">
      <c r="F34" s="9" t="s">
        <v>45</v>
      </c>
      <c r="G34" s="42">
        <f t="shared" si="6"/>
        <v>-1.5000000000000013E-3</v>
      </c>
      <c r="H34" s="42">
        <f t="shared" si="7"/>
        <v>1.8199999999999994E-2</v>
      </c>
    </row>
    <row r="35" spans="6:8" x14ac:dyDescent="0.3">
      <c r="F35" s="9" t="s">
        <v>46</v>
      </c>
      <c r="G35" s="42">
        <f t="shared" si="6"/>
        <v>-3.5000000000000031E-3</v>
      </c>
      <c r="H35" s="42">
        <f t="shared" si="7"/>
        <v>2.0299999999999985E-2</v>
      </c>
    </row>
    <row r="36" spans="6:8" x14ac:dyDescent="0.3">
      <c r="F36" s="9" t="s">
        <v>47</v>
      </c>
      <c r="G36" s="42">
        <f t="shared" si="6"/>
        <v>-2.0999999999999908E-3</v>
      </c>
      <c r="H36" s="42">
        <f t="shared" si="7"/>
        <v>1.9100000000000006E-2</v>
      </c>
    </row>
    <row r="37" spans="6:8" x14ac:dyDescent="0.3">
      <c r="F37" s="43" t="s">
        <v>49</v>
      </c>
      <c r="G37" s="44">
        <f>I19-H19</f>
        <v>-5.1099999999999923E-2</v>
      </c>
      <c r="H37" s="44">
        <f t="shared" si="7"/>
        <v>0.51040000000000019</v>
      </c>
    </row>
    <row r="38" spans="6:8" x14ac:dyDescent="0.3">
      <c r="F38" s="9" t="s">
        <v>50</v>
      </c>
      <c r="G38" s="42">
        <f t="shared" si="6"/>
        <v>-3.3000000000000251E-3</v>
      </c>
      <c r="H38" s="42">
        <f t="shared" si="7"/>
        <v>2.739999999999998E-2</v>
      </c>
    </row>
    <row r="39" spans="6:8" x14ac:dyDescent="0.3">
      <c r="F39" s="43" t="s">
        <v>51</v>
      </c>
      <c r="G39" s="44">
        <f t="shared" si="6"/>
        <v>-3.2999999999999696E-3</v>
      </c>
      <c r="H39" s="44">
        <f t="shared" si="7"/>
        <v>3.8000000000000034E-2</v>
      </c>
    </row>
    <row r="40" spans="6:8" x14ac:dyDescent="0.3">
      <c r="F40" s="9" t="s">
        <v>52</v>
      </c>
      <c r="G40" s="42">
        <f t="shared" si="6"/>
        <v>-2.0000000000000018E-3</v>
      </c>
      <c r="H40" s="42">
        <f t="shared" si="7"/>
        <v>1.319999999999999E-2</v>
      </c>
    </row>
    <row r="41" spans="6:8" x14ac:dyDescent="0.3">
      <c r="F41" s="9" t="s">
        <v>53</v>
      </c>
      <c r="G41" s="42">
        <f t="shared" si="6"/>
        <v>-4.400000000000015E-3</v>
      </c>
      <c r="H41" s="42">
        <f t="shared" si="7"/>
        <v>6.8699999999999983E-2</v>
      </c>
    </row>
    <row r="42" spans="6:8" x14ac:dyDescent="0.3">
      <c r="F42" s="9" t="s">
        <v>54</v>
      </c>
      <c r="G42" s="42">
        <f t="shared" si="6"/>
        <v>-3.2000000000000917E-3</v>
      </c>
      <c r="H42" s="42">
        <f t="shared" si="7"/>
        <v>0.12249999999999961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3BA0-BEA9-4729-8531-DD66EE96F75A}">
  <dimension ref="A1:Q39"/>
  <sheetViews>
    <sheetView topLeftCell="E11" workbookViewId="0">
      <selection activeCell="Q10" sqref="Q10:Q33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43.2" x14ac:dyDescent="0.3">
      <c r="A1" s="6" t="s">
        <v>78</v>
      </c>
    </row>
    <row r="3" spans="1:17" ht="14.4" x14ac:dyDescent="0.3">
      <c r="A3" s="45" t="s">
        <v>2</v>
      </c>
      <c r="B3" s="9" t="s">
        <v>92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0</v>
      </c>
      <c r="C7" s="53">
        <f t="shared" ref="C7:Q7" si="0">AVERAGE(C10:C39)</f>
        <v>24.274203499999999</v>
      </c>
      <c r="D7" s="53">
        <f t="shared" si="0"/>
        <v>33.933921560000002</v>
      </c>
      <c r="E7" s="54">
        <f t="shared" si="0"/>
        <v>39.688355361111107</v>
      </c>
      <c r="F7" s="53">
        <f t="shared" si="0"/>
        <v>20.516079111111114</v>
      </c>
      <c r="G7" s="53">
        <f t="shared" si="0"/>
        <v>62.285451379310345</v>
      </c>
      <c r="H7" s="53">
        <f t="shared" si="0"/>
        <v>78.910622517241364</v>
      </c>
      <c r="I7" s="53">
        <f t="shared" si="0"/>
        <v>0</v>
      </c>
      <c r="J7" s="53">
        <f t="shared" si="0"/>
        <v>13.259440804761905</v>
      </c>
      <c r="K7" s="54">
        <f t="shared" si="0"/>
        <v>4.0263773</v>
      </c>
      <c r="L7" s="53">
        <f t="shared" si="0"/>
        <v>40.220929434782612</v>
      </c>
      <c r="M7" s="53">
        <f t="shared" si="0"/>
        <v>52.096041551724142</v>
      </c>
      <c r="N7" s="53">
        <f t="shared" si="0"/>
        <v>3.2442555</v>
      </c>
      <c r="O7" s="53">
        <f t="shared" si="0"/>
        <v>16.463606666666667</v>
      </c>
      <c r="P7" s="53">
        <f t="shared" si="0"/>
        <v>30.485547111111106</v>
      </c>
      <c r="Q7" s="53">
        <f t="shared" si="0"/>
        <v>72.828643749999998</v>
      </c>
    </row>
    <row r="8" spans="1:17" x14ac:dyDescent="0.3">
      <c r="A8" s="55" t="s">
        <v>72</v>
      </c>
      <c r="B8" s="56">
        <f>MIN(B10:B39)</f>
        <v>0</v>
      </c>
      <c r="C8" s="56">
        <f t="shared" ref="C8:Q8" si="1">MIN(C10:C39)</f>
        <v>8.3089840000000006</v>
      </c>
      <c r="D8" s="56">
        <f t="shared" si="1"/>
        <v>1.1552739999999999</v>
      </c>
      <c r="E8" s="57">
        <f t="shared" si="1"/>
        <v>6.4802914999999999</v>
      </c>
      <c r="F8" s="56">
        <f t="shared" si="1"/>
        <v>5.5911340000000003</v>
      </c>
      <c r="G8" s="56">
        <f t="shared" si="1"/>
        <v>18.811122999999998</v>
      </c>
      <c r="H8" s="56">
        <f t="shared" si="1"/>
        <v>65.820847000000001</v>
      </c>
      <c r="I8" s="56">
        <f t="shared" si="1"/>
        <v>0</v>
      </c>
      <c r="J8" s="56">
        <f t="shared" si="1"/>
        <v>3.6675520000000001</v>
      </c>
      <c r="K8" s="57">
        <f t="shared" si="1"/>
        <v>4.0263773</v>
      </c>
      <c r="L8" s="56">
        <f t="shared" si="1"/>
        <v>5.0822260000000004</v>
      </c>
      <c r="M8" s="56">
        <f t="shared" si="1"/>
        <v>7.7620310000000003</v>
      </c>
      <c r="N8" s="56">
        <f t="shared" si="1"/>
        <v>3.2442555</v>
      </c>
      <c r="O8" s="56">
        <f t="shared" si="1"/>
        <v>7.0134129999999999</v>
      </c>
      <c r="P8" s="56">
        <f t="shared" si="1"/>
        <v>20.219173000000001</v>
      </c>
      <c r="Q8" s="56">
        <f t="shared" si="1"/>
        <v>32.126102000000003</v>
      </c>
    </row>
    <row r="9" spans="1:17" x14ac:dyDescent="0.3">
      <c r="A9" s="58" t="s">
        <v>73</v>
      </c>
      <c r="B9" s="59">
        <f>MAX(B10:B39)</f>
        <v>0</v>
      </c>
      <c r="C9" s="59">
        <f t="shared" ref="C9:Q9" si="2">MAX(C10:C39)</f>
        <v>50.226855</v>
      </c>
      <c r="D9" s="59">
        <f t="shared" si="2"/>
        <v>48.837556999999997</v>
      </c>
      <c r="E9" s="60">
        <f t="shared" si="2"/>
        <v>70.246930000000006</v>
      </c>
      <c r="F9" s="59">
        <f t="shared" si="2"/>
        <v>49.008490000000002</v>
      </c>
      <c r="G9" s="59">
        <f t="shared" si="2"/>
        <v>81.739339999999999</v>
      </c>
      <c r="H9" s="59">
        <f t="shared" si="2"/>
        <v>98.377009999999999</v>
      </c>
      <c r="I9" s="59">
        <f t="shared" si="2"/>
        <v>0</v>
      </c>
      <c r="J9" s="59">
        <f t="shared" si="2"/>
        <v>20.610887999999999</v>
      </c>
      <c r="K9" s="60">
        <f t="shared" si="2"/>
        <v>4.0263773</v>
      </c>
      <c r="L9" s="59">
        <f t="shared" si="2"/>
        <v>91.175759999999997</v>
      </c>
      <c r="M9" s="59">
        <f t="shared" si="2"/>
        <v>91.217500000000001</v>
      </c>
      <c r="N9" s="59">
        <f t="shared" si="2"/>
        <v>3.2442555</v>
      </c>
      <c r="O9" s="59">
        <f t="shared" si="2"/>
        <v>22.214956000000001</v>
      </c>
      <c r="P9" s="59">
        <f t="shared" si="2"/>
        <v>42.228969999999997</v>
      </c>
      <c r="Q9" s="59">
        <f t="shared" si="2"/>
        <v>91.606440000000006</v>
      </c>
    </row>
    <row r="10" spans="1:17" x14ac:dyDescent="0.3">
      <c r="A10" s="61">
        <v>1</v>
      </c>
      <c r="B10" s="62">
        <v>0</v>
      </c>
      <c r="C10" s="62">
        <v>29.72532</v>
      </c>
      <c r="D10" s="62">
        <v>39.521155</v>
      </c>
      <c r="E10" s="63">
        <v>42.772260000000003</v>
      </c>
      <c r="F10" s="62">
        <v>7.0885860000000003</v>
      </c>
      <c r="G10" s="62">
        <v>68.775670000000005</v>
      </c>
      <c r="H10" s="62">
        <v>87.012919999999994</v>
      </c>
      <c r="I10" s="62">
        <v>0</v>
      </c>
      <c r="J10" s="62">
        <v>18.596052</v>
      </c>
      <c r="K10" s="63">
        <v>4.0263773</v>
      </c>
      <c r="L10" s="62">
        <v>34.017257999999998</v>
      </c>
      <c r="M10" s="62">
        <v>61.850543000000002</v>
      </c>
      <c r="N10" s="62">
        <v>3.2442555</v>
      </c>
      <c r="O10" s="62">
        <v>7.0134129999999999</v>
      </c>
      <c r="P10" s="62">
        <v>31.725110000000001</v>
      </c>
      <c r="Q10" s="62">
        <v>88.514160000000004</v>
      </c>
    </row>
    <row r="11" spans="1:17" x14ac:dyDescent="0.3">
      <c r="A11" s="64">
        <v>2</v>
      </c>
      <c r="B11" s="30"/>
      <c r="C11" s="30">
        <v>20.865203999999999</v>
      </c>
      <c r="D11" s="30">
        <v>28.33596</v>
      </c>
      <c r="E11" s="65">
        <v>10.26064</v>
      </c>
      <c r="F11" s="30">
        <v>37.769775000000003</v>
      </c>
      <c r="G11" s="30">
        <v>60.915500000000002</v>
      </c>
      <c r="H11" s="30">
        <v>66.915946000000005</v>
      </c>
      <c r="I11" s="30"/>
      <c r="J11" s="30">
        <v>9.7775599999999994</v>
      </c>
      <c r="K11" s="65"/>
      <c r="L11" s="30">
        <v>57.924075000000002</v>
      </c>
      <c r="M11" s="30">
        <v>53.214846000000001</v>
      </c>
      <c r="N11" s="30"/>
      <c r="O11" s="30">
        <v>22.214956000000001</v>
      </c>
      <c r="P11" s="30">
        <v>27.348217999999999</v>
      </c>
      <c r="Q11" s="30">
        <v>48.299779999999998</v>
      </c>
    </row>
    <row r="12" spans="1:17" x14ac:dyDescent="0.3">
      <c r="A12" s="64">
        <v>3</v>
      </c>
      <c r="B12" s="30"/>
      <c r="C12" s="30">
        <v>21.9831</v>
      </c>
      <c r="D12" s="30">
        <v>35.974598</v>
      </c>
      <c r="E12" s="65">
        <v>48.735247000000001</v>
      </c>
      <c r="F12" s="30">
        <v>8.7717264999999998</v>
      </c>
      <c r="G12" s="30">
        <v>67.290234999999996</v>
      </c>
      <c r="H12" s="30">
        <v>74.463205000000002</v>
      </c>
      <c r="I12" s="30"/>
      <c r="J12" s="30">
        <v>7.0284190000000004</v>
      </c>
      <c r="K12" s="65"/>
      <c r="L12" s="30">
        <v>45.117109999999997</v>
      </c>
      <c r="M12" s="30">
        <v>70.862665000000007</v>
      </c>
      <c r="N12" s="30"/>
      <c r="O12" s="30">
        <v>20.162451000000001</v>
      </c>
      <c r="P12" s="30">
        <v>20.219173000000001</v>
      </c>
      <c r="Q12" s="30">
        <v>72.301326000000003</v>
      </c>
    </row>
    <row r="13" spans="1:17" x14ac:dyDescent="0.3">
      <c r="A13" s="64">
        <v>4</v>
      </c>
      <c r="B13" s="30"/>
      <c r="C13" s="30">
        <v>22.557141999999999</v>
      </c>
      <c r="D13" s="30">
        <v>44.080680000000001</v>
      </c>
      <c r="E13" s="65">
        <v>13.297504999999999</v>
      </c>
      <c r="F13" s="30">
        <v>49.008490000000002</v>
      </c>
      <c r="G13" s="30">
        <v>72.488027000000002</v>
      </c>
      <c r="H13" s="30">
        <v>79.597907000000006</v>
      </c>
      <c r="I13" s="30"/>
      <c r="J13" s="30">
        <v>3.6675520000000001</v>
      </c>
      <c r="K13" s="65"/>
      <c r="L13" s="30">
        <v>44.176836000000002</v>
      </c>
      <c r="M13" s="30">
        <v>21.415240000000001</v>
      </c>
      <c r="N13" s="30"/>
      <c r="O13" s="30"/>
      <c r="P13" s="30">
        <v>34.667577999999999</v>
      </c>
      <c r="Q13" s="30">
        <v>80.131730000000005</v>
      </c>
    </row>
    <row r="14" spans="1:17" x14ac:dyDescent="0.3">
      <c r="A14" s="64">
        <v>5</v>
      </c>
      <c r="B14" s="30"/>
      <c r="C14" s="30">
        <v>24.793869999999998</v>
      </c>
      <c r="D14" s="30">
        <v>47.115670000000001</v>
      </c>
      <c r="E14" s="65">
        <v>19.732937</v>
      </c>
      <c r="F14" s="30">
        <v>6.2823915000000001</v>
      </c>
      <c r="G14" s="30">
        <v>77.802672000000001</v>
      </c>
      <c r="H14" s="30">
        <v>98.377009999999999</v>
      </c>
      <c r="I14" s="30"/>
      <c r="J14" s="30">
        <v>20.610887999999999</v>
      </c>
      <c r="K14" s="65"/>
      <c r="L14" s="30">
        <v>35.090457999999998</v>
      </c>
      <c r="M14" s="30">
        <v>44.285536</v>
      </c>
      <c r="N14" s="30"/>
      <c r="O14" s="30"/>
      <c r="P14" s="30">
        <v>42.228969999999997</v>
      </c>
      <c r="Q14" s="30">
        <v>82.183689999999999</v>
      </c>
    </row>
    <row r="15" spans="1:17" x14ac:dyDescent="0.3">
      <c r="A15" s="64">
        <v>6</v>
      </c>
      <c r="B15" s="30"/>
      <c r="C15" s="30">
        <v>21.079446999999998</v>
      </c>
      <c r="D15" s="30">
        <v>48.837556999999997</v>
      </c>
      <c r="E15" s="65">
        <v>64.20608</v>
      </c>
      <c r="F15" s="30">
        <v>14.17736</v>
      </c>
      <c r="G15" s="30">
        <v>64.303619999999995</v>
      </c>
      <c r="H15" s="30">
        <v>78.014144999999999</v>
      </c>
      <c r="I15" s="30"/>
      <c r="J15" s="30">
        <v>10.714823000000001</v>
      </c>
      <c r="K15" s="65"/>
      <c r="L15" s="30">
        <v>43.733096000000003</v>
      </c>
      <c r="M15" s="30">
        <v>75.794454000000002</v>
      </c>
      <c r="N15" s="30"/>
      <c r="O15" s="30"/>
      <c r="P15" s="30">
        <v>23.309443000000002</v>
      </c>
      <c r="Q15" s="30">
        <v>68.75309</v>
      </c>
    </row>
    <row r="16" spans="1:17" x14ac:dyDescent="0.3">
      <c r="A16" s="64">
        <v>7</v>
      </c>
      <c r="B16" s="30"/>
      <c r="C16" s="30">
        <v>50.226855</v>
      </c>
      <c r="D16" s="30">
        <v>36.643217</v>
      </c>
      <c r="E16" s="65">
        <v>70.246930000000006</v>
      </c>
      <c r="F16" s="30">
        <v>5.5911340000000003</v>
      </c>
      <c r="G16" s="30">
        <v>70.444410000000005</v>
      </c>
      <c r="H16" s="30">
        <v>85.150360000000006</v>
      </c>
      <c r="I16" s="30"/>
      <c r="J16" s="30">
        <v>12.76615</v>
      </c>
      <c r="K16" s="65"/>
      <c r="L16" s="30">
        <v>5.0822260000000004</v>
      </c>
      <c r="M16" s="30">
        <v>47.240900000000003</v>
      </c>
      <c r="N16" s="30"/>
      <c r="O16" s="30"/>
      <c r="P16" s="30">
        <v>36.256058000000003</v>
      </c>
      <c r="Q16" s="30">
        <v>88.470269999999999</v>
      </c>
    </row>
    <row r="17" spans="1:17" x14ac:dyDescent="0.3">
      <c r="A17" s="64">
        <v>8</v>
      </c>
      <c r="B17" s="30"/>
      <c r="C17" s="30">
        <v>33.363303999999999</v>
      </c>
      <c r="D17" s="30">
        <v>45.594543999999999</v>
      </c>
      <c r="E17" s="65">
        <v>39.839432000000002</v>
      </c>
      <c r="F17" s="30">
        <v>37.819037000000002</v>
      </c>
      <c r="G17" s="30">
        <v>69.741249999999994</v>
      </c>
      <c r="H17" s="30">
        <v>83.396320000000003</v>
      </c>
      <c r="I17" s="30"/>
      <c r="J17" s="30">
        <v>17.415023999999999</v>
      </c>
      <c r="K17" s="65"/>
      <c r="L17" s="30">
        <v>9.0490407000000008</v>
      </c>
      <c r="M17" s="30">
        <v>80.199780000000004</v>
      </c>
      <c r="N17" s="30"/>
      <c r="O17" s="30"/>
      <c r="P17" s="30">
        <v>27.481441</v>
      </c>
      <c r="Q17" s="30">
        <v>76.630319999999998</v>
      </c>
    </row>
    <row r="18" spans="1:17" x14ac:dyDescent="0.3">
      <c r="A18" s="64">
        <v>9</v>
      </c>
      <c r="B18" s="30"/>
      <c r="C18" s="30">
        <v>9.8388089999999995</v>
      </c>
      <c r="D18" s="30">
        <v>25.150086000000002</v>
      </c>
      <c r="E18" s="65">
        <v>6.4802914999999999</v>
      </c>
      <c r="F18" s="30">
        <v>18.136212</v>
      </c>
      <c r="G18" s="30">
        <v>69.361687000000003</v>
      </c>
      <c r="H18" s="30">
        <v>74.984390000000005</v>
      </c>
      <c r="I18" s="30"/>
      <c r="J18" s="30">
        <v>12.308605</v>
      </c>
      <c r="K18" s="65"/>
      <c r="L18" s="30">
        <v>5.7031799999999997</v>
      </c>
      <c r="M18" s="30">
        <v>56.432899999999997</v>
      </c>
      <c r="N18" s="30"/>
      <c r="O18" s="30"/>
      <c r="P18" s="30">
        <v>31.133932999999999</v>
      </c>
      <c r="Q18" s="30">
        <v>74.250200000000007</v>
      </c>
    </row>
    <row r="19" spans="1:17" x14ac:dyDescent="0.3">
      <c r="A19" s="64">
        <v>10</v>
      </c>
      <c r="B19" s="30"/>
      <c r="C19" s="30">
        <v>8.3089840000000006</v>
      </c>
      <c r="D19" s="30">
        <v>44.352384000000001</v>
      </c>
      <c r="E19" s="65">
        <v>58.57414</v>
      </c>
      <c r="F19" s="30"/>
      <c r="G19" s="30">
        <v>18.811122999999998</v>
      </c>
      <c r="H19" s="30">
        <v>74.326250000000002</v>
      </c>
      <c r="I19" s="30"/>
      <c r="J19" s="30">
        <v>16.484542000000001</v>
      </c>
      <c r="K19" s="65"/>
      <c r="L19" s="30">
        <v>6.8558383000000003</v>
      </c>
      <c r="M19" s="30">
        <v>72.421210000000002</v>
      </c>
      <c r="N19" s="30"/>
      <c r="O19" s="30"/>
      <c r="P19" s="30"/>
      <c r="Q19" s="30">
        <v>77.417946000000001</v>
      </c>
    </row>
    <row r="20" spans="1:17" x14ac:dyDescent="0.3">
      <c r="A20" s="64">
        <v>11</v>
      </c>
      <c r="B20" s="30"/>
      <c r="C20" s="30"/>
      <c r="D20" s="30">
        <v>9.8456600000000005</v>
      </c>
      <c r="E20" s="65">
        <v>49.285319999999999</v>
      </c>
      <c r="F20" s="30"/>
      <c r="G20" s="30">
        <v>56.708629999999999</v>
      </c>
      <c r="H20" s="30">
        <v>79.436407000000003</v>
      </c>
      <c r="I20" s="30"/>
      <c r="J20" s="30">
        <v>10.614736000000001</v>
      </c>
      <c r="K20" s="65"/>
      <c r="L20" s="30">
        <v>41.929946000000001</v>
      </c>
      <c r="M20" s="30">
        <v>73.962293000000003</v>
      </c>
      <c r="N20" s="30"/>
      <c r="O20" s="30"/>
      <c r="P20" s="30"/>
      <c r="Q20" s="30">
        <v>72.151600000000002</v>
      </c>
    </row>
    <row r="21" spans="1:17" x14ac:dyDescent="0.3">
      <c r="A21" s="64">
        <v>12</v>
      </c>
      <c r="B21" s="30"/>
      <c r="C21" s="30"/>
      <c r="D21" s="30">
        <v>1.1552739999999999</v>
      </c>
      <c r="E21" s="65">
        <v>62.567058000000003</v>
      </c>
      <c r="F21" s="30"/>
      <c r="G21" s="30">
        <v>54.576509999999999</v>
      </c>
      <c r="H21" s="30">
        <v>82.848349999999996</v>
      </c>
      <c r="I21" s="30"/>
      <c r="J21" s="30">
        <v>18.917314000000001</v>
      </c>
      <c r="K21" s="65"/>
      <c r="L21" s="30">
        <v>84.359300000000005</v>
      </c>
      <c r="M21" s="30">
        <v>60.156460000000003</v>
      </c>
      <c r="N21" s="30"/>
      <c r="O21" s="30"/>
      <c r="P21" s="30"/>
      <c r="Q21" s="30">
        <v>83.339600000000004</v>
      </c>
    </row>
    <row r="22" spans="1:17" x14ac:dyDescent="0.3">
      <c r="A22" s="64">
        <v>13</v>
      </c>
      <c r="B22" s="30"/>
      <c r="C22" s="30"/>
      <c r="D22" s="30">
        <v>34.760236999999996</v>
      </c>
      <c r="E22" s="65">
        <v>50.771050000000002</v>
      </c>
      <c r="F22" s="30"/>
      <c r="G22" s="30">
        <v>61.084485000000001</v>
      </c>
      <c r="H22" s="30">
        <v>90.398859999999999</v>
      </c>
      <c r="I22" s="30"/>
      <c r="J22" s="30">
        <v>16.377739999999999</v>
      </c>
      <c r="K22" s="65"/>
      <c r="L22" s="30">
        <v>22.029703000000001</v>
      </c>
      <c r="M22" s="30">
        <v>50.602702999999998</v>
      </c>
      <c r="N22" s="30"/>
      <c r="O22" s="30"/>
      <c r="P22" s="30"/>
      <c r="Q22" s="30">
        <v>76.815439999999995</v>
      </c>
    </row>
    <row r="23" spans="1:17" x14ac:dyDescent="0.3">
      <c r="A23" s="64">
        <v>14</v>
      </c>
      <c r="B23" s="30"/>
      <c r="C23" s="30"/>
      <c r="D23" s="30">
        <v>47.721167000000001</v>
      </c>
      <c r="E23" s="65">
        <v>31.998024000000001</v>
      </c>
      <c r="F23" s="30"/>
      <c r="G23" s="30">
        <v>66.828370000000007</v>
      </c>
      <c r="H23" s="30">
        <v>90.165850000000006</v>
      </c>
      <c r="I23" s="30"/>
      <c r="J23" s="30">
        <v>7.4516254999999996</v>
      </c>
      <c r="K23" s="65"/>
      <c r="L23" s="30">
        <v>91.175759999999997</v>
      </c>
      <c r="M23" s="30">
        <v>7.7620310000000003</v>
      </c>
      <c r="N23" s="30"/>
      <c r="O23" s="30"/>
      <c r="P23" s="30"/>
      <c r="Q23" s="30">
        <v>54.198419999999999</v>
      </c>
    </row>
    <row r="24" spans="1:17" x14ac:dyDescent="0.3">
      <c r="A24" s="64">
        <v>15</v>
      </c>
      <c r="B24" s="30"/>
      <c r="C24" s="30"/>
      <c r="D24" s="30">
        <v>40.652366000000001</v>
      </c>
      <c r="E24" s="65">
        <v>23.831413000000001</v>
      </c>
      <c r="F24" s="30"/>
      <c r="G24" s="30">
        <v>61.020989999999998</v>
      </c>
      <c r="H24" s="30">
        <v>69.646829999999994</v>
      </c>
      <c r="I24" s="30"/>
      <c r="J24" s="30">
        <v>9.3966089999999998</v>
      </c>
      <c r="K24" s="65"/>
      <c r="L24" s="30">
        <v>29.063389999999998</v>
      </c>
      <c r="M24" s="30">
        <v>55.504235999999999</v>
      </c>
      <c r="N24" s="30"/>
      <c r="O24" s="30"/>
      <c r="P24" s="30"/>
      <c r="Q24" s="30">
        <v>73.630409999999998</v>
      </c>
    </row>
    <row r="25" spans="1:17" x14ac:dyDescent="0.3">
      <c r="A25" s="64">
        <v>16</v>
      </c>
      <c r="B25" s="30"/>
      <c r="C25" s="30"/>
      <c r="D25" s="30">
        <v>36.013962999999997</v>
      </c>
      <c r="E25" s="65">
        <v>29.956472000000002</v>
      </c>
      <c r="F25" s="30"/>
      <c r="G25" s="30">
        <v>80.194180000000003</v>
      </c>
      <c r="H25" s="30">
        <v>72.404984999999996</v>
      </c>
      <c r="I25" s="30"/>
      <c r="J25" s="30">
        <v>18.756124</v>
      </c>
      <c r="K25" s="65"/>
      <c r="L25" s="30">
        <v>65.979356999999993</v>
      </c>
      <c r="M25" s="30">
        <v>53.711410000000001</v>
      </c>
      <c r="N25" s="30"/>
      <c r="O25" s="30"/>
      <c r="P25" s="30"/>
      <c r="Q25" s="30">
        <v>91.606440000000006</v>
      </c>
    </row>
    <row r="26" spans="1:17" x14ac:dyDescent="0.3">
      <c r="A26" s="64">
        <v>17</v>
      </c>
      <c r="B26" s="30"/>
      <c r="C26" s="30"/>
      <c r="D26" s="30">
        <v>31.874207999999999</v>
      </c>
      <c r="E26" s="65">
        <v>59.925713999999999</v>
      </c>
      <c r="F26" s="30"/>
      <c r="G26" s="30">
        <v>67.044786999999999</v>
      </c>
      <c r="H26" s="30">
        <v>78.102140000000006</v>
      </c>
      <c r="I26" s="30"/>
      <c r="J26" s="30">
        <v>8.5292820000000003</v>
      </c>
      <c r="K26" s="65"/>
      <c r="L26" s="30">
        <v>9.7424700000000009</v>
      </c>
      <c r="M26" s="30">
        <v>76.109667000000002</v>
      </c>
      <c r="N26" s="30"/>
      <c r="O26" s="30"/>
      <c r="P26" s="30"/>
      <c r="Q26" s="30">
        <v>88.196370000000002</v>
      </c>
    </row>
    <row r="27" spans="1:17" x14ac:dyDescent="0.3">
      <c r="A27" s="64">
        <v>18</v>
      </c>
      <c r="B27" s="30"/>
      <c r="C27" s="30"/>
      <c r="D27" s="30">
        <v>28.644570000000002</v>
      </c>
      <c r="E27" s="65">
        <v>31.909883000000001</v>
      </c>
      <c r="F27" s="30"/>
      <c r="G27" s="30">
        <v>59.42259</v>
      </c>
      <c r="H27" s="30">
        <v>76.360145000000003</v>
      </c>
      <c r="I27" s="30"/>
      <c r="J27" s="30">
        <v>15.195515</v>
      </c>
      <c r="K27" s="65"/>
      <c r="L27" s="30">
        <v>78.264446000000007</v>
      </c>
      <c r="M27" s="30">
        <v>26.366420000000002</v>
      </c>
      <c r="N27" s="30"/>
      <c r="O27" s="30"/>
      <c r="P27" s="30"/>
      <c r="Q27" s="30">
        <v>32.126102000000003</v>
      </c>
    </row>
    <row r="28" spans="1:17" x14ac:dyDescent="0.3">
      <c r="A28" s="64">
        <v>19</v>
      </c>
      <c r="B28" s="30"/>
      <c r="C28" s="30"/>
      <c r="D28" s="30">
        <v>35.953814999999999</v>
      </c>
      <c r="E28" s="65"/>
      <c r="F28" s="30"/>
      <c r="G28" s="30">
        <v>41.748204000000001</v>
      </c>
      <c r="H28" s="30">
        <v>78.808520000000001</v>
      </c>
      <c r="I28" s="30"/>
      <c r="J28" s="30">
        <v>9.7628874000000003</v>
      </c>
      <c r="K28" s="65"/>
      <c r="L28" s="30">
        <v>47.455044000000001</v>
      </c>
      <c r="M28" s="30">
        <v>13.009410000000001</v>
      </c>
      <c r="N28" s="30"/>
      <c r="O28" s="30"/>
      <c r="P28" s="30"/>
      <c r="Q28" s="30">
        <v>69.266220000000004</v>
      </c>
    </row>
    <row r="29" spans="1:17" x14ac:dyDescent="0.3">
      <c r="A29" s="64">
        <v>20</v>
      </c>
      <c r="B29" s="30"/>
      <c r="C29" s="30"/>
      <c r="D29" s="30">
        <v>32.32302</v>
      </c>
      <c r="E29" s="65"/>
      <c r="F29" s="30"/>
      <c r="G29" s="30">
        <v>71.916212999999999</v>
      </c>
      <c r="H29" s="30">
        <v>72.974180000000004</v>
      </c>
      <c r="I29" s="30"/>
      <c r="J29" s="30">
        <v>16.167382</v>
      </c>
      <c r="K29" s="65"/>
      <c r="L29" s="30">
        <v>31.367695000000001</v>
      </c>
      <c r="M29" s="30">
        <v>91.217500000000001</v>
      </c>
      <c r="N29" s="30"/>
      <c r="O29" s="30"/>
      <c r="P29" s="30"/>
      <c r="Q29" s="30">
        <v>37.196624</v>
      </c>
    </row>
    <row r="30" spans="1:17" x14ac:dyDescent="0.3">
      <c r="A30" s="64">
        <v>21</v>
      </c>
      <c r="B30" s="30"/>
      <c r="C30" s="30"/>
      <c r="D30" s="30">
        <v>28.287063</v>
      </c>
      <c r="E30" s="65"/>
      <c r="F30" s="30"/>
      <c r="G30" s="30">
        <v>69.76643</v>
      </c>
      <c r="H30" s="30">
        <v>97.723254999999995</v>
      </c>
      <c r="I30" s="30"/>
      <c r="J30" s="30">
        <v>17.909427000000001</v>
      </c>
      <c r="K30" s="65"/>
      <c r="L30" s="30">
        <v>29.447372000000001</v>
      </c>
      <c r="M30" s="30">
        <v>50.515549999999998</v>
      </c>
      <c r="N30" s="30"/>
      <c r="O30" s="30"/>
      <c r="P30" s="30"/>
      <c r="Q30" s="30">
        <v>74.966626000000005</v>
      </c>
    </row>
    <row r="31" spans="1:17" x14ac:dyDescent="0.3">
      <c r="A31" s="64">
        <v>22</v>
      </c>
      <c r="B31" s="30"/>
      <c r="C31" s="30"/>
      <c r="D31" s="30">
        <v>30.806873</v>
      </c>
      <c r="E31" s="65"/>
      <c r="F31" s="30"/>
      <c r="G31" s="30">
        <v>81.739339999999999</v>
      </c>
      <c r="H31" s="30">
        <v>78.190359999999998</v>
      </c>
      <c r="I31" s="30"/>
      <c r="J31" s="30"/>
      <c r="K31" s="65"/>
      <c r="L31" s="30">
        <v>47.15569</v>
      </c>
      <c r="M31" s="30">
        <v>65.350713999999996</v>
      </c>
      <c r="N31" s="30"/>
      <c r="O31" s="30"/>
      <c r="P31" s="30"/>
      <c r="Q31" s="30">
        <v>73.153253000000007</v>
      </c>
    </row>
    <row r="32" spans="1:17" x14ac:dyDescent="0.3">
      <c r="A32" s="64">
        <v>23</v>
      </c>
      <c r="B32" s="30"/>
      <c r="C32" s="30"/>
      <c r="D32" s="30">
        <v>33.869835999999999</v>
      </c>
      <c r="E32" s="65"/>
      <c r="F32" s="30"/>
      <c r="G32" s="30">
        <v>60.038012999999999</v>
      </c>
      <c r="H32" s="30">
        <v>71.086320000000001</v>
      </c>
      <c r="I32" s="30"/>
      <c r="J32" s="30"/>
      <c r="K32" s="65"/>
      <c r="L32" s="30">
        <v>60.362085999999998</v>
      </c>
      <c r="M32" s="30">
        <v>76.319737000000003</v>
      </c>
      <c r="N32" s="30"/>
      <c r="O32" s="30"/>
      <c r="P32" s="30"/>
      <c r="Q32" s="30">
        <v>75.969963000000007</v>
      </c>
    </row>
    <row r="33" spans="1:17" x14ac:dyDescent="0.3">
      <c r="A33" s="64">
        <v>24</v>
      </c>
      <c r="B33" s="30"/>
      <c r="C33" s="30"/>
      <c r="D33" s="30">
        <v>30.807946000000001</v>
      </c>
      <c r="E33" s="65"/>
      <c r="F33" s="30"/>
      <c r="G33" s="30">
        <v>56.370640000000002</v>
      </c>
      <c r="H33" s="30">
        <v>65.820847000000001</v>
      </c>
      <c r="I33" s="30"/>
      <c r="J33" s="30"/>
      <c r="K33" s="65"/>
      <c r="L33" s="30"/>
      <c r="M33" s="30">
        <v>21.377776000000001</v>
      </c>
      <c r="N33" s="30"/>
      <c r="O33" s="30"/>
      <c r="P33" s="30"/>
      <c r="Q33" s="30">
        <v>88.317869999999999</v>
      </c>
    </row>
    <row r="34" spans="1:17" x14ac:dyDescent="0.3">
      <c r="A34" s="64">
        <v>25</v>
      </c>
      <c r="B34" s="30"/>
      <c r="C34" s="30"/>
      <c r="D34" s="30">
        <v>30.02619</v>
      </c>
      <c r="E34" s="65"/>
      <c r="F34" s="30"/>
      <c r="G34" s="30">
        <v>49.243803</v>
      </c>
      <c r="H34" s="30">
        <v>86.08229</v>
      </c>
      <c r="I34" s="30"/>
      <c r="J34" s="30"/>
      <c r="K34" s="65"/>
      <c r="L34" s="30"/>
      <c r="M34" s="30">
        <v>64.341288000000006</v>
      </c>
      <c r="N34" s="30"/>
      <c r="O34" s="30"/>
      <c r="P34" s="30"/>
      <c r="Q34" s="30"/>
    </row>
    <row r="35" spans="1:17" x14ac:dyDescent="0.3">
      <c r="A35" s="64">
        <v>26</v>
      </c>
      <c r="B35" s="30"/>
      <c r="C35" s="30"/>
      <c r="D35" s="30"/>
      <c r="E35" s="65"/>
      <c r="F35" s="30"/>
      <c r="G35" s="30">
        <v>70.274850000000001</v>
      </c>
      <c r="H35" s="30">
        <v>73.457847000000001</v>
      </c>
      <c r="I35" s="30"/>
      <c r="J35" s="30"/>
      <c r="K35" s="65"/>
      <c r="L35" s="30"/>
      <c r="M35" s="30">
        <v>35.626980000000003</v>
      </c>
      <c r="N35" s="30"/>
      <c r="O35" s="30"/>
      <c r="P35" s="30"/>
      <c r="Q35" s="30"/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57.103844000000002</v>
      </c>
      <c r="H36" s="30">
        <v>74.499049999999997</v>
      </c>
      <c r="I36" s="30"/>
      <c r="J36" s="30"/>
      <c r="K36" s="65"/>
      <c r="L36" s="30"/>
      <c r="M36" s="30">
        <v>45.673169999999999</v>
      </c>
      <c r="N36" s="30"/>
      <c r="O36" s="30"/>
      <c r="P36" s="30"/>
      <c r="Q36" s="30"/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69.987497000000005</v>
      </c>
      <c r="H37" s="30">
        <v>68.027124000000001</v>
      </c>
      <c r="I37" s="30"/>
      <c r="J37" s="30"/>
      <c r="K37" s="65"/>
      <c r="L37" s="30"/>
      <c r="M37" s="30">
        <v>18.281821999999998</v>
      </c>
      <c r="N37" s="30"/>
      <c r="O37" s="30"/>
      <c r="P37" s="30"/>
      <c r="Q37" s="30"/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31.274519999999999</v>
      </c>
      <c r="H38" s="30">
        <v>80.136240000000001</v>
      </c>
      <c r="I38" s="30"/>
      <c r="J38" s="30"/>
      <c r="K38" s="65"/>
      <c r="L38" s="30"/>
      <c r="M38" s="30">
        <v>41.177964000000003</v>
      </c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/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8081-F935-416D-97E1-E2E1D7FA7B9A}">
  <dimension ref="A1:S42"/>
  <sheetViews>
    <sheetView showGridLines="0" workbookViewId="0">
      <selection activeCell="G28" sqref="G28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45517</v>
      </c>
      <c r="D3" s="7"/>
    </row>
    <row r="4" spans="1:19" x14ac:dyDescent="0.3">
      <c r="A4" s="7" t="s">
        <v>2</v>
      </c>
      <c r="B4" s="9" t="s">
        <v>94</v>
      </c>
      <c r="D4" s="7"/>
    </row>
    <row r="5" spans="1:19" x14ac:dyDescent="0.3">
      <c r="A5" s="7" t="s">
        <v>4</v>
      </c>
      <c r="B5" s="9" t="s">
        <v>95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2.2685</v>
      </c>
      <c r="E9" s="18">
        <v>7.0308000000000002</v>
      </c>
      <c r="F9" s="18">
        <v>12.8096</v>
      </c>
      <c r="G9" s="18">
        <v>5.5856000000000003</v>
      </c>
      <c r="H9" s="18">
        <f>E9-D9</f>
        <v>4.7622999999999998</v>
      </c>
      <c r="I9" s="18">
        <f>G9-D9</f>
        <v>3.3171000000000004</v>
      </c>
      <c r="J9" s="19">
        <f>F9-E9</f>
        <v>5.7787999999999995</v>
      </c>
      <c r="K9" s="19">
        <f>J9/C9</f>
        <v>0.19262666666666664</v>
      </c>
      <c r="L9" s="19">
        <f>G9-F9</f>
        <v>-7.2239999999999993</v>
      </c>
      <c r="M9" s="19">
        <f>L9/C9</f>
        <v>-0.24079999999999999</v>
      </c>
      <c r="N9" s="20">
        <v>45520</v>
      </c>
      <c r="O9" s="21">
        <v>2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2.2604000000000002</v>
      </c>
      <c r="E10" s="26">
        <v>8.0525000000000002</v>
      </c>
      <c r="F10" s="26">
        <v>16.985399999999998</v>
      </c>
      <c r="G10" s="26">
        <v>6.8636999999999997</v>
      </c>
      <c r="H10" s="18">
        <f t="shared" ref="H10:H24" si="0">E10-D10</f>
        <v>5.7920999999999996</v>
      </c>
      <c r="I10" s="18">
        <f t="shared" ref="I10:I24" si="1">G10-D10</f>
        <v>4.6032999999999991</v>
      </c>
      <c r="J10" s="27">
        <f t="shared" ref="J10:J24" si="2">F10-E10</f>
        <v>8.9328999999999983</v>
      </c>
      <c r="K10" s="27">
        <f t="shared" ref="K10:K24" si="3">J10/C10</f>
        <v>0.29776333333333327</v>
      </c>
      <c r="L10" s="27">
        <f t="shared" ref="L10:L24" si="4">G10-F10</f>
        <v>-10.121699999999999</v>
      </c>
      <c r="M10" s="27">
        <f t="shared" ref="M10:M24" si="5">L10/C10</f>
        <v>-0.33738999999999997</v>
      </c>
      <c r="N10" s="28">
        <v>45519</v>
      </c>
      <c r="O10" s="29">
        <v>16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0.4042</v>
      </c>
      <c r="E11" s="26">
        <v>0.42609999999999998</v>
      </c>
      <c r="F11" s="26">
        <v>0.52529999999999999</v>
      </c>
      <c r="G11" s="26">
        <v>0.42059999999999997</v>
      </c>
      <c r="H11" s="18">
        <f t="shared" si="0"/>
        <v>2.1899999999999975E-2</v>
      </c>
      <c r="I11" s="18">
        <f t="shared" si="1"/>
        <v>1.639999999999997E-2</v>
      </c>
      <c r="J11" s="27">
        <f t="shared" si="2"/>
        <v>9.920000000000001E-2</v>
      </c>
      <c r="K11" s="27">
        <f t="shared" si="3"/>
        <v>3.306666666666667E-3</v>
      </c>
      <c r="L11" s="27">
        <f t="shared" si="4"/>
        <v>-0.10470000000000002</v>
      </c>
      <c r="M11" s="27">
        <f t="shared" si="5"/>
        <v>-3.4900000000000005E-3</v>
      </c>
      <c r="N11" s="28">
        <v>45519</v>
      </c>
      <c r="O11" s="29">
        <v>18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0.40539999999999998</v>
      </c>
      <c r="E12" s="26">
        <v>0.45590000000000003</v>
      </c>
      <c r="F12" s="26">
        <v>0.76890000000000003</v>
      </c>
      <c r="G12" s="26">
        <v>0.44579999999999997</v>
      </c>
      <c r="H12" s="18">
        <f t="shared" si="0"/>
        <v>5.0500000000000045E-2</v>
      </c>
      <c r="I12" s="18">
        <f t="shared" si="1"/>
        <v>4.0399999999999991E-2</v>
      </c>
      <c r="J12" s="27">
        <f t="shared" si="2"/>
        <v>0.313</v>
      </c>
      <c r="K12" s="27">
        <f t="shared" si="3"/>
        <v>1.0433333333333333E-2</v>
      </c>
      <c r="L12" s="27">
        <f t="shared" si="4"/>
        <v>-0.32310000000000005</v>
      </c>
      <c r="M12" s="27">
        <f t="shared" si="5"/>
        <v>-1.0770000000000002E-2</v>
      </c>
      <c r="N12" s="28">
        <v>45518</v>
      </c>
      <c r="O12" s="29">
        <v>26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2.2241</v>
      </c>
      <c r="E13" s="26">
        <v>3.6263000000000001</v>
      </c>
      <c r="F13" s="26">
        <v>4.9771000000000001</v>
      </c>
      <c r="G13" s="26">
        <v>3.4933999999999998</v>
      </c>
      <c r="H13" s="18">
        <f t="shared" si="0"/>
        <v>1.4022000000000001</v>
      </c>
      <c r="I13" s="18">
        <f t="shared" si="1"/>
        <v>1.2692999999999999</v>
      </c>
      <c r="J13" s="27">
        <f t="shared" si="2"/>
        <v>1.3508</v>
      </c>
      <c r="K13" s="27">
        <f t="shared" si="3"/>
        <v>4.5026666666666666E-2</v>
      </c>
      <c r="L13" s="27">
        <f t="shared" si="4"/>
        <v>-1.4837000000000002</v>
      </c>
      <c r="M13" s="27">
        <f t="shared" si="5"/>
        <v>-4.9456666666666677E-2</v>
      </c>
      <c r="N13" s="28">
        <v>45523</v>
      </c>
      <c r="O13" s="29">
        <v>3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2.2820999999999998</v>
      </c>
      <c r="E14" s="26">
        <v>3.1873</v>
      </c>
      <c r="F14" s="26">
        <v>6.4093</v>
      </c>
      <c r="G14" s="26">
        <v>2.9672999999999998</v>
      </c>
      <c r="H14" s="18">
        <f t="shared" si="0"/>
        <v>0.90520000000000023</v>
      </c>
      <c r="I14" s="18">
        <f t="shared" si="1"/>
        <v>0.68520000000000003</v>
      </c>
      <c r="J14" s="27">
        <f t="shared" si="2"/>
        <v>3.222</v>
      </c>
      <c r="K14" s="27">
        <f t="shared" si="3"/>
        <v>0.1074</v>
      </c>
      <c r="L14" s="27">
        <f t="shared" si="4"/>
        <v>-3.4420000000000002</v>
      </c>
      <c r="M14" s="27">
        <f t="shared" si="5"/>
        <v>-0.11473333333333334</v>
      </c>
      <c r="N14" s="28">
        <v>45518</v>
      </c>
      <c r="O14" s="29">
        <v>30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2.2778</v>
      </c>
      <c r="E15" s="26">
        <v>3.2465999999999999</v>
      </c>
      <c r="F15" s="26">
        <v>8.1292000000000009</v>
      </c>
      <c r="G15" s="26">
        <v>3.0253999999999999</v>
      </c>
      <c r="H15" s="18">
        <f t="shared" si="0"/>
        <v>0.96879999999999988</v>
      </c>
      <c r="I15" s="18">
        <f t="shared" si="1"/>
        <v>0.74759999999999982</v>
      </c>
      <c r="J15" s="27">
        <f t="shared" si="2"/>
        <v>4.8826000000000009</v>
      </c>
      <c r="K15" s="27">
        <f t="shared" si="3"/>
        <v>0.16275333333333336</v>
      </c>
      <c r="L15" s="27">
        <f t="shared" si="4"/>
        <v>-5.1038000000000014</v>
      </c>
      <c r="M15" s="27">
        <f t="shared" si="5"/>
        <v>-0.1701266666666667</v>
      </c>
      <c r="N15" s="28">
        <v>45519</v>
      </c>
      <c r="O15" s="29">
        <v>27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0.40450000000000003</v>
      </c>
      <c r="E16" s="26">
        <v>0.4249</v>
      </c>
      <c r="F16" s="26">
        <v>0.43930000000000002</v>
      </c>
      <c r="G16" s="26">
        <v>0.42249999999999999</v>
      </c>
      <c r="H16" s="18">
        <f t="shared" si="0"/>
        <v>2.0399999999999974E-2</v>
      </c>
      <c r="I16" s="18">
        <f t="shared" si="1"/>
        <v>1.799999999999996E-2</v>
      </c>
      <c r="J16" s="27">
        <f t="shared" si="2"/>
        <v>1.4400000000000024E-2</v>
      </c>
      <c r="K16" s="27">
        <f t="shared" si="3"/>
        <v>4.8000000000000077E-4</v>
      </c>
      <c r="L16" s="27">
        <f t="shared" si="4"/>
        <v>-1.6800000000000037E-2</v>
      </c>
      <c r="M16" s="27">
        <f t="shared" si="5"/>
        <v>-5.6000000000000125E-4</v>
      </c>
      <c r="N16" s="28" t="s">
        <v>76</v>
      </c>
      <c r="O16" s="29">
        <v>0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0.40479999999999999</v>
      </c>
      <c r="E17" s="26">
        <v>0.43030000000000002</v>
      </c>
      <c r="F17" s="26">
        <v>0.48799999999999999</v>
      </c>
      <c r="G17" s="26">
        <v>0.42549999999999999</v>
      </c>
      <c r="H17" s="18">
        <f t="shared" si="0"/>
        <v>2.5500000000000023E-2</v>
      </c>
      <c r="I17" s="18">
        <f t="shared" si="1"/>
        <v>2.0699999999999996E-2</v>
      </c>
      <c r="J17" s="27">
        <f t="shared" si="2"/>
        <v>5.7699999999999974E-2</v>
      </c>
      <c r="K17" s="27">
        <f t="shared" si="3"/>
        <v>1.9233333333333325E-3</v>
      </c>
      <c r="L17" s="27">
        <f t="shared" si="4"/>
        <v>-6.25E-2</v>
      </c>
      <c r="M17" s="27">
        <f t="shared" si="5"/>
        <v>-2.0833333333333333E-3</v>
      </c>
      <c r="N17" s="28">
        <v>45523</v>
      </c>
      <c r="O17" s="29">
        <v>28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0.40360000000000001</v>
      </c>
      <c r="E18" s="26">
        <v>0.43059999999999998</v>
      </c>
      <c r="F18" s="26">
        <v>0.51639999999999997</v>
      </c>
      <c r="G18" s="26">
        <v>0.42709999999999998</v>
      </c>
      <c r="H18" s="18">
        <f t="shared" si="0"/>
        <v>2.6999999999999968E-2</v>
      </c>
      <c r="I18" s="18">
        <f t="shared" si="1"/>
        <v>2.3499999999999965E-2</v>
      </c>
      <c r="J18" s="27">
        <f t="shared" si="2"/>
        <v>8.5799999999999987E-2</v>
      </c>
      <c r="K18" s="27">
        <f t="shared" si="3"/>
        <v>2.8599999999999997E-3</v>
      </c>
      <c r="L18" s="27">
        <f t="shared" si="4"/>
        <v>-8.929999999999999E-2</v>
      </c>
      <c r="M18" s="27">
        <f t="shared" si="5"/>
        <v>-2.9766666666666665E-3</v>
      </c>
      <c r="N18" s="28" t="s">
        <v>76</v>
      </c>
      <c r="O18" s="29">
        <v>0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2.2709000000000001</v>
      </c>
      <c r="E19" s="26">
        <v>2.8727999999999998</v>
      </c>
      <c r="F19" s="26">
        <v>4.1265000000000001</v>
      </c>
      <c r="G19" s="26">
        <v>2.8191999999999999</v>
      </c>
      <c r="H19" s="18">
        <f t="shared" si="0"/>
        <v>0.60189999999999966</v>
      </c>
      <c r="I19" s="18">
        <f t="shared" si="1"/>
        <v>0.54829999999999979</v>
      </c>
      <c r="J19" s="27">
        <f t="shared" si="2"/>
        <v>1.2537000000000003</v>
      </c>
      <c r="K19" s="27">
        <f t="shared" si="3"/>
        <v>4.1790000000000008E-2</v>
      </c>
      <c r="L19" s="27">
        <f t="shared" si="4"/>
        <v>-1.3073000000000001</v>
      </c>
      <c r="M19" s="27">
        <f t="shared" si="5"/>
        <v>-4.3576666666666673E-2</v>
      </c>
      <c r="N19" s="28">
        <v>45519</v>
      </c>
      <c r="O19" s="29">
        <v>26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0.40439999999999998</v>
      </c>
      <c r="E20" s="26">
        <v>0.43469999999999998</v>
      </c>
      <c r="F20" s="26">
        <v>0.84219999999999995</v>
      </c>
      <c r="G20" s="26">
        <v>0.43030000000000002</v>
      </c>
      <c r="H20" s="18">
        <f t="shared" si="0"/>
        <v>3.0299999999999994E-2</v>
      </c>
      <c r="I20" s="18">
        <f t="shared" si="1"/>
        <v>2.5900000000000034E-2</v>
      </c>
      <c r="J20" s="27">
        <f t="shared" si="2"/>
        <v>0.40749999999999997</v>
      </c>
      <c r="K20" s="27">
        <f t="shared" si="3"/>
        <v>1.3583333333333333E-2</v>
      </c>
      <c r="L20" s="27">
        <f t="shared" si="4"/>
        <v>-0.41189999999999993</v>
      </c>
      <c r="M20" s="27">
        <f t="shared" si="5"/>
        <v>-1.3729999999999997E-2</v>
      </c>
      <c r="N20" s="28">
        <v>45519</v>
      </c>
      <c r="O20" s="29">
        <v>26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0.40400000000000003</v>
      </c>
      <c r="E21" s="26">
        <v>0.44240000000000002</v>
      </c>
      <c r="F21" s="26">
        <v>0.44929999999999998</v>
      </c>
      <c r="G21" s="26">
        <v>0.43340000000000001</v>
      </c>
      <c r="H21" s="18">
        <f t="shared" si="0"/>
        <v>3.839999999999999E-2</v>
      </c>
      <c r="I21" s="18">
        <f t="shared" si="1"/>
        <v>2.9399999999999982E-2</v>
      </c>
      <c r="J21" s="27">
        <f t="shared" si="2"/>
        <v>6.8999999999999617E-3</v>
      </c>
      <c r="K21" s="27">
        <f t="shared" si="3"/>
        <v>2.2999999999999873E-4</v>
      </c>
      <c r="L21" s="27">
        <f t="shared" si="4"/>
        <v>-1.589999999999997E-2</v>
      </c>
      <c r="M21" s="27">
        <f t="shared" si="5"/>
        <v>-5.29999999999999E-4</v>
      </c>
      <c r="N21" s="28">
        <v>45523</v>
      </c>
      <c r="O21" s="29">
        <v>2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0.40689999999999998</v>
      </c>
      <c r="E22" s="26">
        <v>0.4214</v>
      </c>
      <c r="F22" s="26">
        <v>0.45029999999999998</v>
      </c>
      <c r="G22" s="26">
        <v>0.41949999999999998</v>
      </c>
      <c r="H22" s="18">
        <f t="shared" si="0"/>
        <v>1.4500000000000013E-2</v>
      </c>
      <c r="I22" s="18">
        <f t="shared" si="1"/>
        <v>1.26E-2</v>
      </c>
      <c r="J22" s="27">
        <f t="shared" si="2"/>
        <v>2.8899999999999981E-2</v>
      </c>
      <c r="K22" s="27">
        <f t="shared" si="3"/>
        <v>9.6333333333333275E-4</v>
      </c>
      <c r="L22" s="27">
        <f t="shared" si="4"/>
        <v>-3.0799999999999994E-2</v>
      </c>
      <c r="M22" s="27">
        <f t="shared" si="5"/>
        <v>-1.0266666666666664E-3</v>
      </c>
      <c r="N22" s="28">
        <v>45523</v>
      </c>
      <c r="O22" s="29">
        <v>4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0.40620000000000001</v>
      </c>
      <c r="E23" s="26">
        <v>0.48899999999999999</v>
      </c>
      <c r="F23" s="26">
        <v>0.53090000000000004</v>
      </c>
      <c r="G23" s="26">
        <v>0.47820000000000001</v>
      </c>
      <c r="H23" s="18">
        <f t="shared" si="0"/>
        <v>8.2799999999999985E-2</v>
      </c>
      <c r="I23" s="18">
        <f t="shared" si="1"/>
        <v>7.2000000000000008E-2</v>
      </c>
      <c r="J23" s="27">
        <f t="shared" si="2"/>
        <v>4.1900000000000048E-2</v>
      </c>
      <c r="K23" s="27">
        <f t="shared" si="3"/>
        <v>1.3966666666666682E-3</v>
      </c>
      <c r="L23" s="27">
        <f t="shared" si="4"/>
        <v>-5.2700000000000025E-2</v>
      </c>
      <c r="M23" s="27">
        <f t="shared" si="5"/>
        <v>-1.7566666666666674E-3</v>
      </c>
      <c r="N23" s="28">
        <v>45523</v>
      </c>
      <c r="O23" s="29">
        <v>1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2.2791000000000001</v>
      </c>
      <c r="E24" s="34">
        <v>2.4068999999999998</v>
      </c>
      <c r="F24" s="34">
        <v>3.0931000000000002</v>
      </c>
      <c r="G24" s="34">
        <v>2.3984000000000001</v>
      </c>
      <c r="H24" s="18">
        <f t="shared" si="0"/>
        <v>0.12779999999999969</v>
      </c>
      <c r="I24" s="18">
        <f t="shared" si="1"/>
        <v>0.11929999999999996</v>
      </c>
      <c r="J24" s="35">
        <f t="shared" si="2"/>
        <v>0.68620000000000037</v>
      </c>
      <c r="K24" s="35">
        <f t="shared" si="3"/>
        <v>2.2873333333333346E-2</v>
      </c>
      <c r="L24" s="35">
        <f t="shared" si="4"/>
        <v>-0.6947000000000001</v>
      </c>
      <c r="M24" s="35">
        <f t="shared" si="5"/>
        <v>-2.3156666666666669E-2</v>
      </c>
      <c r="N24" s="36">
        <v>45519</v>
      </c>
      <c r="O24" s="37">
        <v>17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-1.4451999999999994</v>
      </c>
      <c r="H27" s="42">
        <f>I9</f>
        <v>3.3171000000000004</v>
      </c>
    </row>
    <row r="28" spans="1:19" x14ac:dyDescent="0.3">
      <c r="F28" s="9" t="s">
        <v>38</v>
      </c>
      <c r="G28" s="42">
        <f t="shared" ref="G28:G42" si="6">I10-H10</f>
        <v>-1.1888000000000005</v>
      </c>
      <c r="H28" s="42">
        <f t="shared" ref="H28:H42" si="7">I10</f>
        <v>4.6032999999999991</v>
      </c>
    </row>
    <row r="29" spans="1:19" x14ac:dyDescent="0.3">
      <c r="F29" s="9" t="s">
        <v>39</v>
      </c>
      <c r="G29" s="42">
        <f t="shared" si="6"/>
        <v>-5.5000000000000049E-3</v>
      </c>
      <c r="H29" s="42">
        <f t="shared" si="7"/>
        <v>1.639999999999997E-2</v>
      </c>
    </row>
    <row r="30" spans="1:19" x14ac:dyDescent="0.3">
      <c r="F30" s="9" t="s">
        <v>40</v>
      </c>
      <c r="G30" s="42">
        <f t="shared" si="6"/>
        <v>-1.0100000000000053E-2</v>
      </c>
      <c r="H30" s="42">
        <f t="shared" si="7"/>
        <v>4.0399999999999991E-2</v>
      </c>
    </row>
    <row r="31" spans="1:19" x14ac:dyDescent="0.3">
      <c r="F31" s="9" t="s">
        <v>42</v>
      </c>
      <c r="G31" s="42">
        <f t="shared" si="6"/>
        <v>-0.13290000000000024</v>
      </c>
      <c r="H31" s="42">
        <f t="shared" si="7"/>
        <v>1.2692999999999999</v>
      </c>
    </row>
    <row r="32" spans="1:19" x14ac:dyDescent="0.3">
      <c r="F32" s="9" t="s">
        <v>43</v>
      </c>
      <c r="G32" s="42">
        <f t="shared" si="6"/>
        <v>-0.2200000000000002</v>
      </c>
      <c r="H32" s="42">
        <f t="shared" si="7"/>
        <v>0.68520000000000003</v>
      </c>
    </row>
    <row r="33" spans="6:8" x14ac:dyDescent="0.3">
      <c r="F33" s="9" t="s">
        <v>44</v>
      </c>
      <c r="G33" s="42">
        <f t="shared" si="6"/>
        <v>-0.22120000000000006</v>
      </c>
      <c r="H33" s="42">
        <f t="shared" si="7"/>
        <v>0.74759999999999982</v>
      </c>
    </row>
    <row r="34" spans="6:8" x14ac:dyDescent="0.3">
      <c r="F34" s="9" t="s">
        <v>45</v>
      </c>
      <c r="G34" s="42">
        <f t="shared" si="6"/>
        <v>-2.4000000000000132E-3</v>
      </c>
      <c r="H34" s="42">
        <f t="shared" si="7"/>
        <v>1.799999999999996E-2</v>
      </c>
    </row>
    <row r="35" spans="6:8" x14ac:dyDescent="0.3">
      <c r="F35" s="9" t="s">
        <v>46</v>
      </c>
      <c r="G35" s="42">
        <f t="shared" si="6"/>
        <v>-4.8000000000000265E-3</v>
      </c>
      <c r="H35" s="42">
        <f t="shared" si="7"/>
        <v>2.0699999999999996E-2</v>
      </c>
    </row>
    <row r="36" spans="6:8" x14ac:dyDescent="0.3">
      <c r="F36" s="9" t="s">
        <v>47</v>
      </c>
      <c r="G36" s="42">
        <f t="shared" si="6"/>
        <v>-3.5000000000000031E-3</v>
      </c>
      <c r="H36" s="42">
        <f t="shared" si="7"/>
        <v>2.3499999999999965E-2</v>
      </c>
    </row>
    <row r="37" spans="6:8" x14ac:dyDescent="0.3">
      <c r="F37" s="43" t="s">
        <v>49</v>
      </c>
      <c r="G37" s="44">
        <f>I19-H19</f>
        <v>-5.359999999999987E-2</v>
      </c>
      <c r="H37" s="44">
        <f t="shared" si="7"/>
        <v>0.54829999999999979</v>
      </c>
    </row>
    <row r="38" spans="6:8" x14ac:dyDescent="0.3">
      <c r="F38" s="9" t="s">
        <v>50</v>
      </c>
      <c r="G38" s="42">
        <f t="shared" si="6"/>
        <v>-4.3999999999999595E-3</v>
      </c>
      <c r="H38" s="42">
        <f t="shared" si="7"/>
        <v>2.5900000000000034E-2</v>
      </c>
    </row>
    <row r="39" spans="6:8" x14ac:dyDescent="0.3">
      <c r="F39" s="43" t="s">
        <v>51</v>
      </c>
      <c r="G39" s="44">
        <f t="shared" si="6"/>
        <v>-9.000000000000008E-3</v>
      </c>
      <c r="H39" s="44">
        <f t="shared" si="7"/>
        <v>2.9399999999999982E-2</v>
      </c>
    </row>
    <row r="40" spans="6:8" x14ac:dyDescent="0.3">
      <c r="F40" s="9" t="s">
        <v>52</v>
      </c>
      <c r="G40" s="42">
        <f t="shared" si="6"/>
        <v>-1.9000000000000128E-3</v>
      </c>
      <c r="H40" s="42">
        <f t="shared" si="7"/>
        <v>1.26E-2</v>
      </c>
    </row>
    <row r="41" spans="6:8" x14ac:dyDescent="0.3">
      <c r="F41" s="9" t="s">
        <v>53</v>
      </c>
      <c r="G41" s="42">
        <f t="shared" si="6"/>
        <v>-1.0799999999999976E-2</v>
      </c>
      <c r="H41" s="42">
        <f t="shared" si="7"/>
        <v>7.2000000000000008E-2</v>
      </c>
    </row>
    <row r="42" spans="6:8" x14ac:dyDescent="0.3">
      <c r="F42" s="9" t="s">
        <v>54</v>
      </c>
      <c r="G42" s="42">
        <f t="shared" si="6"/>
        <v>-8.49999999999973E-3</v>
      </c>
      <c r="H42" s="42">
        <f t="shared" si="7"/>
        <v>0.11929999999999996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AA6A-5C68-4B34-BB50-BB729B713826}">
  <dimension ref="A1:Q39"/>
  <sheetViews>
    <sheetView workbookViewId="0">
      <selection activeCell="F10" sqref="F10:F12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43.2" x14ac:dyDescent="0.3">
      <c r="A1" s="6" t="s">
        <v>78</v>
      </c>
    </row>
    <row r="3" spans="1:17" ht="14.4" x14ac:dyDescent="0.3">
      <c r="A3" s="45" t="s">
        <v>2</v>
      </c>
      <c r="B3" s="9" t="s">
        <v>94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21.824803500000002</v>
      </c>
      <c r="C7" s="53">
        <f t="shared" ref="C7:Q7" si="0">AVERAGE(C10:C39)</f>
        <v>14.590755624999998</v>
      </c>
      <c r="D7" s="53">
        <f t="shared" si="0"/>
        <v>32.239338388888889</v>
      </c>
      <c r="E7" s="54">
        <f t="shared" si="0"/>
        <v>43.151074565384619</v>
      </c>
      <c r="F7" s="53">
        <f t="shared" si="0"/>
        <v>23.34412</v>
      </c>
      <c r="G7" s="53">
        <f t="shared" si="0"/>
        <v>59.230210400000004</v>
      </c>
      <c r="H7" s="53">
        <f t="shared" si="0"/>
        <v>71.706045000000003</v>
      </c>
      <c r="I7" s="53">
        <f t="shared" si="0"/>
        <v>0</v>
      </c>
      <c r="J7" s="53">
        <f t="shared" si="0"/>
        <v>14.489650217857143</v>
      </c>
      <c r="K7" s="54">
        <f t="shared" si="0"/>
        <v>0</v>
      </c>
      <c r="L7" s="53">
        <f t="shared" si="0"/>
        <v>30.766857584615373</v>
      </c>
      <c r="M7" s="53">
        <f t="shared" si="0"/>
        <v>43.715907576923087</v>
      </c>
      <c r="N7" s="53">
        <f t="shared" si="0"/>
        <v>1.66591427</v>
      </c>
      <c r="O7" s="53">
        <f t="shared" si="0"/>
        <v>4.8098933000000006</v>
      </c>
      <c r="P7" s="53">
        <f t="shared" si="0"/>
        <v>6.1669450000000001</v>
      </c>
      <c r="Q7" s="53">
        <f t="shared" si="0"/>
        <v>75.922593411764723</v>
      </c>
    </row>
    <row r="8" spans="1:17" x14ac:dyDescent="0.3">
      <c r="A8" s="55" t="s">
        <v>72</v>
      </c>
      <c r="B8" s="56">
        <f>MIN(B10:B39)</f>
        <v>14.199989</v>
      </c>
      <c r="C8" s="56">
        <f t="shared" ref="C8:Q8" si="1">MIN(C10:C39)</f>
        <v>6.585909</v>
      </c>
      <c r="D8" s="56">
        <f t="shared" si="1"/>
        <v>8.6496630000000003</v>
      </c>
      <c r="E8" s="57">
        <f t="shared" si="1"/>
        <v>3.0686719999999998</v>
      </c>
      <c r="F8" s="56">
        <f t="shared" si="1"/>
        <v>5.3971</v>
      </c>
      <c r="G8" s="56">
        <f t="shared" si="1"/>
        <v>10.412436</v>
      </c>
      <c r="H8" s="56">
        <f t="shared" si="1"/>
        <v>53.467059999999996</v>
      </c>
      <c r="I8" s="56">
        <f t="shared" si="1"/>
        <v>0</v>
      </c>
      <c r="J8" s="56">
        <f t="shared" si="1"/>
        <v>2.8093224999999999</v>
      </c>
      <c r="K8" s="57">
        <f t="shared" si="1"/>
        <v>0</v>
      </c>
      <c r="L8" s="56">
        <f t="shared" si="1"/>
        <v>1.0416061000000001</v>
      </c>
      <c r="M8" s="56">
        <f t="shared" si="1"/>
        <v>16.920960999999998</v>
      </c>
      <c r="N8" s="56">
        <f t="shared" si="1"/>
        <v>0.52421673999999996</v>
      </c>
      <c r="O8" s="56">
        <f t="shared" si="1"/>
        <v>1.6603323999999999</v>
      </c>
      <c r="P8" s="56">
        <f t="shared" si="1"/>
        <v>6.1669450000000001</v>
      </c>
      <c r="Q8" s="56">
        <f t="shared" si="1"/>
        <v>21.902737999999999</v>
      </c>
    </row>
    <row r="9" spans="1:17" x14ac:dyDescent="0.3">
      <c r="A9" s="58" t="s">
        <v>73</v>
      </c>
      <c r="B9" s="59">
        <f>MAX(B10:B39)</f>
        <v>29.449618000000001</v>
      </c>
      <c r="C9" s="59">
        <f t="shared" ref="C9:Q9" si="2">MAX(C10:C39)</f>
        <v>39.049613000000001</v>
      </c>
      <c r="D9" s="59">
        <f t="shared" si="2"/>
        <v>52.105246000000001</v>
      </c>
      <c r="E9" s="60">
        <f t="shared" si="2"/>
        <v>72.038493000000003</v>
      </c>
      <c r="F9" s="59">
        <f t="shared" si="2"/>
        <v>38.619213000000002</v>
      </c>
      <c r="G9" s="59">
        <f t="shared" si="2"/>
        <v>78.323920000000001</v>
      </c>
      <c r="H9" s="59">
        <f t="shared" si="2"/>
        <v>85.08287</v>
      </c>
      <c r="I9" s="59">
        <f t="shared" si="2"/>
        <v>0</v>
      </c>
      <c r="J9" s="59">
        <f t="shared" si="2"/>
        <v>20.869195000000001</v>
      </c>
      <c r="K9" s="60">
        <f t="shared" si="2"/>
        <v>0</v>
      </c>
      <c r="L9" s="59">
        <f t="shared" si="2"/>
        <v>57.56306</v>
      </c>
      <c r="M9" s="59">
        <f t="shared" si="2"/>
        <v>64.586053000000007</v>
      </c>
      <c r="N9" s="59">
        <f t="shared" si="2"/>
        <v>2.8076118000000001</v>
      </c>
      <c r="O9" s="59">
        <f t="shared" si="2"/>
        <v>10.037386</v>
      </c>
      <c r="P9" s="59">
        <f t="shared" si="2"/>
        <v>6.1669450000000001</v>
      </c>
      <c r="Q9" s="59">
        <f t="shared" si="2"/>
        <v>128.36822000000001</v>
      </c>
    </row>
    <row r="10" spans="1:17" x14ac:dyDescent="0.3">
      <c r="A10" s="61">
        <v>1</v>
      </c>
      <c r="B10" s="62">
        <v>14.199989</v>
      </c>
      <c r="C10" s="62">
        <v>14.423069</v>
      </c>
      <c r="D10" s="62">
        <v>19.680799</v>
      </c>
      <c r="E10" s="63">
        <v>49.160975999999998</v>
      </c>
      <c r="F10" s="62">
        <v>38.619213000000002</v>
      </c>
      <c r="G10" s="62">
        <v>63.781834000000003</v>
      </c>
      <c r="H10" s="62">
        <v>72.121300000000005</v>
      </c>
      <c r="I10" s="62">
        <v>0</v>
      </c>
      <c r="J10" s="62">
        <v>14.249399</v>
      </c>
      <c r="K10" s="63">
        <v>0</v>
      </c>
      <c r="L10" s="62">
        <v>44.412184000000003</v>
      </c>
      <c r="M10" s="62">
        <v>16.920960999999998</v>
      </c>
      <c r="N10" s="62">
        <v>0.52421673999999996</v>
      </c>
      <c r="O10" s="62">
        <v>10.037386</v>
      </c>
      <c r="P10" s="62">
        <v>6.1669450000000001</v>
      </c>
      <c r="Q10" s="62">
        <v>84.060479999999998</v>
      </c>
    </row>
    <row r="11" spans="1:17" x14ac:dyDescent="0.3">
      <c r="A11" s="64">
        <v>2</v>
      </c>
      <c r="B11" s="30">
        <v>29.449618000000001</v>
      </c>
      <c r="C11" s="30">
        <v>14.702919</v>
      </c>
      <c r="D11" s="30">
        <v>29.706903000000001</v>
      </c>
      <c r="E11" s="65">
        <v>38.686807000000002</v>
      </c>
      <c r="F11" s="30">
        <v>26.016047</v>
      </c>
      <c r="G11" s="30">
        <v>74.804580000000001</v>
      </c>
      <c r="H11" s="30">
        <v>72.995410000000007</v>
      </c>
      <c r="I11" s="30"/>
      <c r="J11" s="30">
        <v>10.662262</v>
      </c>
      <c r="K11" s="65"/>
      <c r="L11" s="30">
        <v>43.568807</v>
      </c>
      <c r="M11" s="30">
        <v>50.982857000000003</v>
      </c>
      <c r="N11" s="30">
        <v>2.8076118000000001</v>
      </c>
      <c r="O11" s="30">
        <v>5.0855509999999997</v>
      </c>
      <c r="P11" s="30"/>
      <c r="Q11" s="30">
        <v>58.060575</v>
      </c>
    </row>
    <row r="12" spans="1:17" x14ac:dyDescent="0.3">
      <c r="A12" s="64">
        <v>3</v>
      </c>
      <c r="B12" s="30"/>
      <c r="C12" s="30">
        <v>9.5898795000000003</v>
      </c>
      <c r="D12" s="30">
        <v>18.777843000000001</v>
      </c>
      <c r="E12" s="65">
        <v>7.8359467</v>
      </c>
      <c r="F12" s="30">
        <v>5.3971</v>
      </c>
      <c r="G12" s="30">
        <v>60.271796999999999</v>
      </c>
      <c r="H12" s="30">
        <v>53.467059999999996</v>
      </c>
      <c r="I12" s="30"/>
      <c r="J12" s="30">
        <v>20.299108</v>
      </c>
      <c r="K12" s="65"/>
      <c r="L12" s="30">
        <v>26.681025000000002</v>
      </c>
      <c r="M12" s="30">
        <v>44.676994999999998</v>
      </c>
      <c r="N12" s="30"/>
      <c r="O12" s="30">
        <v>1.6603323999999999</v>
      </c>
      <c r="P12" s="30"/>
      <c r="Q12" s="30">
        <v>33.335000999999998</v>
      </c>
    </row>
    <row r="13" spans="1:17" x14ac:dyDescent="0.3">
      <c r="A13" s="64">
        <v>4</v>
      </c>
      <c r="B13" s="30"/>
      <c r="C13" s="30">
        <v>9.4385619999999992</v>
      </c>
      <c r="D13" s="30">
        <v>43.550696000000002</v>
      </c>
      <c r="E13" s="65">
        <v>12.251989</v>
      </c>
      <c r="F13" s="30"/>
      <c r="G13" s="30">
        <v>71.815166000000005</v>
      </c>
      <c r="H13" s="30">
        <v>74.818359999999998</v>
      </c>
      <c r="I13" s="30"/>
      <c r="J13" s="30">
        <v>10.776293000000001</v>
      </c>
      <c r="K13" s="65"/>
      <c r="L13" s="30">
        <v>21.875450000000001</v>
      </c>
      <c r="M13" s="30">
        <v>54.646140000000003</v>
      </c>
      <c r="N13" s="30"/>
      <c r="O13" s="30">
        <v>2.4563038000000001</v>
      </c>
      <c r="P13" s="30"/>
      <c r="Q13" s="30">
        <v>79.747590000000002</v>
      </c>
    </row>
    <row r="14" spans="1:17" x14ac:dyDescent="0.3">
      <c r="A14" s="64">
        <v>5</v>
      </c>
      <c r="B14" s="30"/>
      <c r="C14" s="30">
        <v>11.109484</v>
      </c>
      <c r="D14" s="30">
        <v>35.132503999999997</v>
      </c>
      <c r="E14" s="65">
        <v>37.420912000000001</v>
      </c>
      <c r="F14" s="30"/>
      <c r="G14" s="30">
        <v>22.375640000000001</v>
      </c>
      <c r="H14" s="30">
        <v>76.745999999999995</v>
      </c>
      <c r="I14" s="30"/>
      <c r="J14" s="30">
        <v>5.3814289999999998</v>
      </c>
      <c r="K14" s="65"/>
      <c r="L14" s="30">
        <v>53.145747</v>
      </c>
      <c r="M14" s="30">
        <v>23.539695999999999</v>
      </c>
      <c r="N14" s="30"/>
      <c r="O14" s="30"/>
      <c r="P14" s="30"/>
      <c r="Q14" s="30">
        <v>74.340153000000001</v>
      </c>
    </row>
    <row r="15" spans="1:17" x14ac:dyDescent="0.3">
      <c r="A15" s="64">
        <v>6</v>
      </c>
      <c r="B15" s="30"/>
      <c r="C15" s="30">
        <v>17.050353000000001</v>
      </c>
      <c r="D15" s="30">
        <v>15.856856000000001</v>
      </c>
      <c r="E15" s="65">
        <v>65.959406000000001</v>
      </c>
      <c r="F15" s="30"/>
      <c r="G15" s="30">
        <v>52.832549999999998</v>
      </c>
      <c r="H15" s="30">
        <v>84.30104</v>
      </c>
      <c r="I15" s="30"/>
      <c r="J15" s="30">
        <v>12.184417</v>
      </c>
      <c r="K15" s="65"/>
      <c r="L15" s="30">
        <v>39.851897000000001</v>
      </c>
      <c r="M15" s="30">
        <v>54.022680000000001</v>
      </c>
      <c r="N15" s="30"/>
      <c r="O15" s="30"/>
      <c r="P15" s="30"/>
      <c r="Q15" s="30">
        <v>27.840598</v>
      </c>
    </row>
    <row r="16" spans="1:17" x14ac:dyDescent="0.3">
      <c r="A16" s="64">
        <v>7</v>
      </c>
      <c r="B16" s="30"/>
      <c r="C16" s="30">
        <v>15.222365</v>
      </c>
      <c r="D16" s="30">
        <v>34.856205000000003</v>
      </c>
      <c r="E16" s="65">
        <v>62.163277000000001</v>
      </c>
      <c r="F16" s="30"/>
      <c r="G16" s="30">
        <v>55.485080000000004</v>
      </c>
      <c r="H16" s="30">
        <v>74.44014</v>
      </c>
      <c r="I16" s="30"/>
      <c r="J16" s="30">
        <v>15.798109</v>
      </c>
      <c r="K16" s="65"/>
      <c r="L16" s="30">
        <v>26.25562</v>
      </c>
      <c r="M16" s="30">
        <v>43.912624999999998</v>
      </c>
      <c r="N16" s="30"/>
      <c r="O16" s="30"/>
      <c r="P16" s="30"/>
      <c r="Q16" s="30">
        <v>88.919370000000001</v>
      </c>
    </row>
    <row r="17" spans="1:17" x14ac:dyDescent="0.3">
      <c r="A17" s="64">
        <v>8</v>
      </c>
      <c r="B17" s="30"/>
      <c r="C17" s="30">
        <v>33.348253</v>
      </c>
      <c r="D17" s="30">
        <v>32.124254999999998</v>
      </c>
      <c r="E17" s="65">
        <v>65.333929999999995</v>
      </c>
      <c r="F17" s="30"/>
      <c r="G17" s="30">
        <v>73.638334</v>
      </c>
      <c r="H17" s="30">
        <v>81.164940000000001</v>
      </c>
      <c r="I17" s="30"/>
      <c r="J17" s="30">
        <v>12.411073</v>
      </c>
      <c r="K17" s="65"/>
      <c r="L17" s="30">
        <v>34.980319000000001</v>
      </c>
      <c r="M17" s="30">
        <v>36.287458000000001</v>
      </c>
      <c r="N17" s="30"/>
      <c r="O17" s="30"/>
      <c r="P17" s="30"/>
      <c r="Q17" s="30">
        <v>87.667519999999996</v>
      </c>
    </row>
    <row r="18" spans="1:17" x14ac:dyDescent="0.3">
      <c r="A18" s="64">
        <v>9</v>
      </c>
      <c r="B18" s="30"/>
      <c r="C18" s="30">
        <v>39.049613000000001</v>
      </c>
      <c r="D18" s="30">
        <v>34.186902000000003</v>
      </c>
      <c r="E18" s="65">
        <v>33.185208000000003</v>
      </c>
      <c r="F18" s="30"/>
      <c r="G18" s="30">
        <v>54.377740000000003</v>
      </c>
      <c r="H18" s="30">
        <v>54.906554</v>
      </c>
      <c r="I18" s="30"/>
      <c r="J18" s="30">
        <v>20.046430000000001</v>
      </c>
      <c r="K18" s="65"/>
      <c r="L18" s="30">
        <v>8.990081</v>
      </c>
      <c r="M18" s="30">
        <v>61.484914000000003</v>
      </c>
      <c r="N18" s="30"/>
      <c r="O18" s="30"/>
      <c r="P18" s="30"/>
      <c r="Q18" s="30">
        <v>21.902737999999999</v>
      </c>
    </row>
    <row r="19" spans="1:17" x14ac:dyDescent="0.3">
      <c r="A19" s="64">
        <v>10</v>
      </c>
      <c r="B19" s="30"/>
      <c r="C19" s="30">
        <v>8.2323617000000002</v>
      </c>
      <c r="D19" s="30">
        <v>33.838847000000001</v>
      </c>
      <c r="E19" s="65">
        <v>40.191319999999997</v>
      </c>
      <c r="F19" s="30"/>
      <c r="G19" s="30">
        <v>66.572209999999998</v>
      </c>
      <c r="H19" s="30">
        <v>73.458923999999996</v>
      </c>
      <c r="I19" s="30"/>
      <c r="J19" s="30">
        <v>17.123318999999999</v>
      </c>
      <c r="K19" s="65"/>
      <c r="L19" s="30">
        <v>2.7456844</v>
      </c>
      <c r="M19" s="30">
        <v>46.933146000000001</v>
      </c>
      <c r="N19" s="30"/>
      <c r="O19" s="30"/>
      <c r="P19" s="30"/>
      <c r="Q19" s="30">
        <v>102.75154999999999</v>
      </c>
    </row>
    <row r="20" spans="1:17" x14ac:dyDescent="0.3">
      <c r="A20" s="64">
        <v>11</v>
      </c>
      <c r="B20" s="30"/>
      <c r="C20" s="30">
        <v>13.531385999999999</v>
      </c>
      <c r="D20" s="30">
        <v>40.437159999999999</v>
      </c>
      <c r="E20" s="65">
        <v>3.0686719999999998</v>
      </c>
      <c r="F20" s="30"/>
      <c r="G20" s="30">
        <v>61.513534</v>
      </c>
      <c r="H20" s="30">
        <v>79.057980000000001</v>
      </c>
      <c r="I20" s="30"/>
      <c r="J20" s="30">
        <v>14.053919</v>
      </c>
      <c r="K20" s="65"/>
      <c r="L20" s="30">
        <v>39.381830000000001</v>
      </c>
      <c r="M20" s="30">
        <v>64.586053000000007</v>
      </c>
      <c r="N20" s="30"/>
      <c r="O20" s="30"/>
      <c r="P20" s="30"/>
      <c r="Q20" s="30">
        <v>95.670869999999994</v>
      </c>
    </row>
    <row r="21" spans="1:17" x14ac:dyDescent="0.3">
      <c r="A21" s="64">
        <v>12</v>
      </c>
      <c r="B21" s="30"/>
      <c r="C21" s="30">
        <v>6.585909</v>
      </c>
      <c r="D21" s="30">
        <v>8.6496630000000003</v>
      </c>
      <c r="E21" s="65">
        <v>32.915813999999997</v>
      </c>
      <c r="F21" s="30"/>
      <c r="G21" s="30">
        <v>36.904228000000003</v>
      </c>
      <c r="H21" s="30">
        <v>73.82396</v>
      </c>
      <c r="I21" s="30"/>
      <c r="J21" s="30">
        <v>18.523565999999999</v>
      </c>
      <c r="K21" s="65"/>
      <c r="L21" s="30">
        <v>44.61947</v>
      </c>
      <c r="M21" s="30">
        <v>38.973784000000002</v>
      </c>
      <c r="N21" s="30"/>
      <c r="O21" s="30"/>
      <c r="P21" s="30"/>
      <c r="Q21" s="30">
        <v>96.887129999999999</v>
      </c>
    </row>
    <row r="22" spans="1:17" x14ac:dyDescent="0.3">
      <c r="A22" s="64">
        <v>13</v>
      </c>
      <c r="B22" s="30"/>
      <c r="C22" s="30">
        <v>11.790526</v>
      </c>
      <c r="D22" s="30">
        <v>36.537146999999997</v>
      </c>
      <c r="E22" s="65">
        <v>60.217829999999999</v>
      </c>
      <c r="F22" s="30"/>
      <c r="G22" s="30">
        <v>69.712010000000006</v>
      </c>
      <c r="H22" s="30">
        <v>63.340086999999997</v>
      </c>
      <c r="I22" s="30"/>
      <c r="J22" s="30">
        <v>17.890747000000001</v>
      </c>
      <c r="K22" s="65"/>
      <c r="L22" s="30">
        <v>46.103499999999997</v>
      </c>
      <c r="M22" s="30">
        <v>27.312338</v>
      </c>
      <c r="N22" s="30"/>
      <c r="O22" s="30"/>
      <c r="P22" s="30"/>
      <c r="Q22" s="30">
        <v>66.757606999999993</v>
      </c>
    </row>
    <row r="23" spans="1:17" x14ac:dyDescent="0.3">
      <c r="A23" s="64">
        <v>14</v>
      </c>
      <c r="B23" s="30"/>
      <c r="C23" s="30">
        <v>8.1835883999999997</v>
      </c>
      <c r="D23" s="30">
        <v>27.322839999999999</v>
      </c>
      <c r="E23" s="65">
        <v>72.038493000000003</v>
      </c>
      <c r="F23" s="30"/>
      <c r="G23" s="30">
        <v>69.03877</v>
      </c>
      <c r="H23" s="30">
        <v>63.310513</v>
      </c>
      <c r="I23" s="30"/>
      <c r="J23" s="30">
        <v>15.954933</v>
      </c>
      <c r="K23" s="65"/>
      <c r="L23" s="30">
        <v>34.087905999999997</v>
      </c>
      <c r="M23" s="30">
        <v>44.806150000000002</v>
      </c>
      <c r="N23" s="30"/>
      <c r="O23" s="30"/>
      <c r="P23" s="30"/>
      <c r="Q23" s="30">
        <v>60.641860000000001</v>
      </c>
    </row>
    <row r="24" spans="1:17" x14ac:dyDescent="0.3">
      <c r="A24" s="64">
        <v>15</v>
      </c>
      <c r="B24" s="30"/>
      <c r="C24" s="30">
        <v>8.2739794</v>
      </c>
      <c r="D24" s="30">
        <v>41.174593000000002</v>
      </c>
      <c r="E24" s="65">
        <v>55.883546000000003</v>
      </c>
      <c r="F24" s="30"/>
      <c r="G24" s="30">
        <v>70.333037000000004</v>
      </c>
      <c r="H24" s="30">
        <v>77.942566999999997</v>
      </c>
      <c r="I24" s="30"/>
      <c r="J24" s="30">
        <v>12.123319</v>
      </c>
      <c r="K24" s="65"/>
      <c r="L24" s="30">
        <v>48.484729999999999</v>
      </c>
      <c r="M24" s="30">
        <v>32.662005000000001</v>
      </c>
      <c r="N24" s="30"/>
      <c r="O24" s="30"/>
      <c r="P24" s="30"/>
      <c r="Q24" s="30">
        <v>128.36822000000001</v>
      </c>
    </row>
    <row r="25" spans="1:17" x14ac:dyDescent="0.3">
      <c r="A25" s="64">
        <v>16</v>
      </c>
      <c r="B25" s="30"/>
      <c r="C25" s="30">
        <v>12.919841999999999</v>
      </c>
      <c r="D25" s="30">
        <v>37.370775000000002</v>
      </c>
      <c r="E25" s="65">
        <v>32.842649999999999</v>
      </c>
      <c r="F25" s="30"/>
      <c r="G25" s="30">
        <v>44.53492</v>
      </c>
      <c r="H25" s="30">
        <v>72.728476999999998</v>
      </c>
      <c r="I25" s="30"/>
      <c r="J25" s="30">
        <v>17.878001000000001</v>
      </c>
      <c r="K25" s="65"/>
      <c r="L25" s="30">
        <v>5.7644279999999997</v>
      </c>
      <c r="M25" s="30">
        <v>23.785715</v>
      </c>
      <c r="N25" s="30"/>
      <c r="O25" s="30"/>
      <c r="P25" s="30"/>
      <c r="Q25" s="30">
        <v>105.24943</v>
      </c>
    </row>
    <row r="26" spans="1:17" x14ac:dyDescent="0.3">
      <c r="A26" s="64">
        <v>17</v>
      </c>
      <c r="B26" s="30"/>
      <c r="C26" s="30"/>
      <c r="D26" s="30">
        <v>52.105246000000001</v>
      </c>
      <c r="E26" s="65">
        <v>55.776724999999999</v>
      </c>
      <c r="F26" s="30"/>
      <c r="G26" s="30">
        <v>74.249153000000007</v>
      </c>
      <c r="H26" s="30">
        <v>77.092742999999999</v>
      </c>
      <c r="I26" s="30"/>
      <c r="J26" s="30">
        <v>18.267637000000001</v>
      </c>
      <c r="K26" s="65"/>
      <c r="L26" s="30">
        <v>43.230200000000004</v>
      </c>
      <c r="M26" s="30">
        <v>56.058169999999997</v>
      </c>
      <c r="N26" s="30"/>
      <c r="O26" s="30"/>
      <c r="P26" s="30"/>
      <c r="Q26" s="30">
        <v>78.483395999999999</v>
      </c>
    </row>
    <row r="27" spans="1:17" x14ac:dyDescent="0.3">
      <c r="A27" s="64">
        <v>18</v>
      </c>
      <c r="B27" s="30"/>
      <c r="C27" s="30"/>
      <c r="D27" s="30">
        <v>38.998857000000001</v>
      </c>
      <c r="E27" s="65">
        <v>36.999510000000001</v>
      </c>
      <c r="F27" s="30"/>
      <c r="G27" s="30">
        <v>24.060140000000001</v>
      </c>
      <c r="H27" s="30">
        <v>72.152680000000004</v>
      </c>
      <c r="I27" s="30"/>
      <c r="J27" s="30">
        <v>16.612368</v>
      </c>
      <c r="K27" s="65"/>
      <c r="L27" s="30">
        <v>10.666198</v>
      </c>
      <c r="M27" s="30">
        <v>60.479655000000001</v>
      </c>
      <c r="N27" s="30"/>
      <c r="O27" s="30"/>
      <c r="P27" s="30"/>
      <c r="Q27" s="30"/>
    </row>
    <row r="28" spans="1:17" x14ac:dyDescent="0.3">
      <c r="A28" s="64">
        <v>19</v>
      </c>
      <c r="B28" s="30"/>
      <c r="C28" s="30"/>
      <c r="D28" s="30"/>
      <c r="E28" s="65">
        <v>61.470675</v>
      </c>
      <c r="F28" s="30"/>
      <c r="G28" s="30">
        <v>70.693119999999993</v>
      </c>
      <c r="H28" s="30">
        <v>69.465170000000001</v>
      </c>
      <c r="I28" s="30"/>
      <c r="J28" s="30">
        <v>15.877058999999999</v>
      </c>
      <c r="K28" s="65"/>
      <c r="L28" s="30">
        <v>19.937598999999999</v>
      </c>
      <c r="M28" s="30">
        <v>61.880540000000003</v>
      </c>
      <c r="N28" s="30"/>
      <c r="O28" s="30"/>
      <c r="P28" s="30"/>
      <c r="Q28" s="30"/>
    </row>
    <row r="29" spans="1:17" x14ac:dyDescent="0.3">
      <c r="A29" s="64">
        <v>20</v>
      </c>
      <c r="B29" s="30"/>
      <c r="C29" s="30"/>
      <c r="D29" s="30"/>
      <c r="E29" s="65">
        <v>39.594487999999998</v>
      </c>
      <c r="F29" s="30"/>
      <c r="G29" s="30">
        <v>70.268974</v>
      </c>
      <c r="H29" s="30">
        <v>71.446156999999999</v>
      </c>
      <c r="I29" s="30"/>
      <c r="J29" s="30">
        <v>16.912016000000001</v>
      </c>
      <c r="K29" s="65"/>
      <c r="L29" s="30">
        <v>53.307110000000002</v>
      </c>
      <c r="M29" s="30">
        <v>46.445574999999998</v>
      </c>
      <c r="N29" s="30"/>
      <c r="O29" s="30"/>
      <c r="P29" s="30"/>
      <c r="Q29" s="30"/>
    </row>
    <row r="30" spans="1:17" x14ac:dyDescent="0.3">
      <c r="A30" s="64">
        <v>21</v>
      </c>
      <c r="B30" s="30"/>
      <c r="C30" s="30"/>
      <c r="D30" s="30"/>
      <c r="E30" s="65">
        <v>52.252719999999997</v>
      </c>
      <c r="F30" s="30"/>
      <c r="G30" s="30">
        <v>75.365690000000001</v>
      </c>
      <c r="H30" s="30">
        <v>75.122575999999995</v>
      </c>
      <c r="I30" s="30"/>
      <c r="J30" s="30">
        <v>17.088450000000002</v>
      </c>
      <c r="K30" s="65"/>
      <c r="L30" s="30">
        <v>15.895877</v>
      </c>
      <c r="M30" s="30">
        <v>28.184915</v>
      </c>
      <c r="N30" s="30"/>
      <c r="O30" s="30"/>
      <c r="P30" s="30"/>
      <c r="Q30" s="30"/>
    </row>
    <row r="31" spans="1:17" x14ac:dyDescent="0.3">
      <c r="A31" s="64">
        <v>22</v>
      </c>
      <c r="B31" s="30"/>
      <c r="C31" s="30"/>
      <c r="D31" s="30"/>
      <c r="E31" s="65">
        <v>39.947653000000003</v>
      </c>
      <c r="F31" s="30"/>
      <c r="G31" s="30">
        <v>10.412436</v>
      </c>
      <c r="H31" s="30">
        <v>75.242729999999995</v>
      </c>
      <c r="I31" s="30"/>
      <c r="J31" s="30">
        <v>12.910154</v>
      </c>
      <c r="K31" s="65"/>
      <c r="L31" s="30">
        <v>57.56306</v>
      </c>
      <c r="M31" s="30">
        <v>39.996516999999997</v>
      </c>
      <c r="N31" s="30"/>
      <c r="O31" s="30"/>
      <c r="P31" s="30"/>
      <c r="Q31" s="30"/>
    </row>
    <row r="32" spans="1:17" x14ac:dyDescent="0.3">
      <c r="A32" s="64">
        <v>23</v>
      </c>
      <c r="B32" s="30"/>
      <c r="C32" s="30"/>
      <c r="D32" s="30"/>
      <c r="E32" s="65">
        <v>17.696750999999999</v>
      </c>
      <c r="F32" s="30"/>
      <c r="G32" s="30">
        <v>71.061453999999998</v>
      </c>
      <c r="H32" s="30">
        <v>85.08287</v>
      </c>
      <c r="I32" s="30"/>
      <c r="J32" s="30">
        <v>17.775594000000002</v>
      </c>
      <c r="K32" s="65"/>
      <c r="L32" s="30">
        <v>37.553353000000001</v>
      </c>
      <c r="M32" s="30">
        <v>37.945906999999998</v>
      </c>
      <c r="N32" s="30"/>
      <c r="O32" s="30"/>
      <c r="P32" s="30"/>
      <c r="Q32" s="30"/>
    </row>
    <row r="33" spans="1:17" x14ac:dyDescent="0.3">
      <c r="A33" s="64">
        <v>24</v>
      </c>
      <c r="B33" s="30"/>
      <c r="C33" s="30"/>
      <c r="D33" s="30"/>
      <c r="E33" s="65">
        <v>50.700026000000001</v>
      </c>
      <c r="F33" s="30"/>
      <c r="G33" s="30">
        <v>58.43253</v>
      </c>
      <c r="H33" s="30">
        <v>79.067286999999993</v>
      </c>
      <c r="I33" s="30"/>
      <c r="J33" s="30">
        <v>7.0819926000000004</v>
      </c>
      <c r="K33" s="65"/>
      <c r="L33" s="30">
        <v>1.0416061000000001</v>
      </c>
      <c r="M33" s="30">
        <v>33.059683</v>
      </c>
      <c r="N33" s="30"/>
      <c r="O33" s="30"/>
      <c r="P33" s="30"/>
      <c r="Q33" s="30"/>
    </row>
    <row r="34" spans="1:17" x14ac:dyDescent="0.3">
      <c r="A34" s="64">
        <v>25</v>
      </c>
      <c r="B34" s="30"/>
      <c r="C34" s="30"/>
      <c r="D34" s="30"/>
      <c r="E34" s="65">
        <v>45.19379</v>
      </c>
      <c r="F34" s="30"/>
      <c r="G34" s="30">
        <v>78.323920000000001</v>
      </c>
      <c r="H34" s="30">
        <v>64.191230000000004</v>
      </c>
      <c r="I34" s="30"/>
      <c r="J34" s="30">
        <v>10.202403</v>
      </c>
      <c r="K34" s="65"/>
      <c r="L34" s="30">
        <v>35.222676</v>
      </c>
      <c r="M34" s="30">
        <v>42.845078000000001</v>
      </c>
      <c r="N34" s="30"/>
      <c r="O34" s="30"/>
      <c r="P34" s="30"/>
      <c r="Q34" s="30"/>
    </row>
    <row r="35" spans="1:17" x14ac:dyDescent="0.3">
      <c r="A35" s="64">
        <v>26</v>
      </c>
      <c r="B35" s="30"/>
      <c r="C35" s="30"/>
      <c r="D35" s="30"/>
      <c r="E35" s="65">
        <v>53.138824</v>
      </c>
      <c r="F35" s="30"/>
      <c r="G35" s="30">
        <v>52.873350000000002</v>
      </c>
      <c r="H35" s="30">
        <v>58.025793999999998</v>
      </c>
      <c r="I35" s="30"/>
      <c r="J35" s="30">
        <v>20.869195000000001</v>
      </c>
      <c r="K35" s="65"/>
      <c r="L35" s="30">
        <v>4.5719396999999997</v>
      </c>
      <c r="M35" s="30">
        <v>64.184039999999996</v>
      </c>
      <c r="N35" s="30"/>
      <c r="O35" s="30"/>
      <c r="P35" s="30"/>
      <c r="Q35" s="30"/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63.610743999999997</v>
      </c>
      <c r="H36" s="30">
        <v>60.550666</v>
      </c>
      <c r="I36" s="30"/>
      <c r="J36" s="30">
        <v>2.8093224999999999</v>
      </c>
      <c r="K36" s="65"/>
      <c r="L36" s="30"/>
      <c r="M36" s="30"/>
      <c r="N36" s="30"/>
      <c r="O36" s="30"/>
      <c r="P36" s="30"/>
      <c r="Q36" s="30"/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38.333084999999997</v>
      </c>
      <c r="H37" s="30"/>
      <c r="I37" s="30"/>
      <c r="J37" s="30">
        <v>13.947691000000001</v>
      </c>
      <c r="K37" s="65"/>
      <c r="L37" s="30"/>
      <c r="M37" s="30"/>
      <c r="N37" s="30"/>
      <c r="O37" s="30"/>
      <c r="P37" s="30"/>
      <c r="Q37" s="30"/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74.426236000000003</v>
      </c>
      <c r="H38" s="30"/>
      <c r="I38" s="30"/>
      <c r="J38" s="30"/>
      <c r="K38" s="65"/>
      <c r="L38" s="30"/>
      <c r="M38" s="30"/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>
        <v>66.804050000000004</v>
      </c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9FFE2-4719-45BA-BB20-50A1A2A27388}">
  <dimension ref="A1:S42"/>
  <sheetViews>
    <sheetView showGridLines="0" workbookViewId="0">
      <selection activeCell="G32" sqref="G31:H32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45498</v>
      </c>
      <c r="D3" s="7"/>
    </row>
    <row r="4" spans="1:19" x14ac:dyDescent="0.3">
      <c r="A4" s="7" t="s">
        <v>2</v>
      </c>
      <c r="B4" s="9" t="s">
        <v>96</v>
      </c>
      <c r="D4" s="7"/>
    </row>
    <row r="5" spans="1:19" x14ac:dyDescent="0.3">
      <c r="A5" s="7" t="s">
        <v>4</v>
      </c>
      <c r="B5" s="9" t="s">
        <v>97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2.2648000000000001</v>
      </c>
      <c r="E9" s="18">
        <v>7.2423000000000002</v>
      </c>
      <c r="F9" s="18">
        <v>13.923999999999999</v>
      </c>
      <c r="G9" s="18">
        <v>5.6875999999999998</v>
      </c>
      <c r="H9" s="18">
        <f>E9-D9</f>
        <v>4.9775</v>
      </c>
      <c r="I9" s="18">
        <f>G9-D9</f>
        <v>3.4227999999999996</v>
      </c>
      <c r="J9" s="19">
        <f>F9-E9</f>
        <v>6.6816999999999993</v>
      </c>
      <c r="K9" s="19">
        <f>J9/C9</f>
        <v>0.2227233333333333</v>
      </c>
      <c r="L9" s="19">
        <f>G9-F9</f>
        <v>-8.2363999999999997</v>
      </c>
      <c r="M9" s="19">
        <f>L9/C9</f>
        <v>-0.27454666666666666</v>
      </c>
      <c r="N9" s="20" t="s">
        <v>76</v>
      </c>
      <c r="O9" s="21">
        <v>0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2.2932000000000001</v>
      </c>
      <c r="E10" s="26">
        <v>7.1109999999999998</v>
      </c>
      <c r="F10" s="26">
        <v>14.2965</v>
      </c>
      <c r="G10" s="26">
        <v>5.7446000000000002</v>
      </c>
      <c r="H10" s="18">
        <f t="shared" ref="H10:H24" si="0">E10-D10</f>
        <v>4.8178000000000001</v>
      </c>
      <c r="I10" s="18">
        <f t="shared" ref="I10:I24" si="1">G10-D10</f>
        <v>3.4514</v>
      </c>
      <c r="J10" s="27">
        <f t="shared" ref="J10:J24" si="2">F10-E10</f>
        <v>7.1855000000000002</v>
      </c>
      <c r="K10" s="27">
        <f t="shared" ref="K10:K24" si="3">J10/C10</f>
        <v>0.23951666666666668</v>
      </c>
      <c r="L10" s="27">
        <f t="shared" ref="L10:L24" si="4">G10-F10</f>
        <v>-8.5518999999999998</v>
      </c>
      <c r="M10" s="27">
        <f t="shared" ref="M10:M24" si="5">L10/C10</f>
        <v>-0.28506333333333334</v>
      </c>
      <c r="N10" s="28">
        <v>45502</v>
      </c>
      <c r="O10" s="29">
        <v>7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0.4022</v>
      </c>
      <c r="E11" s="26">
        <v>0.4229</v>
      </c>
      <c r="F11" s="26">
        <v>0.66</v>
      </c>
      <c r="G11" s="26">
        <v>0.42130000000000001</v>
      </c>
      <c r="H11" s="18">
        <f t="shared" si="0"/>
        <v>2.0699999999999996E-2</v>
      </c>
      <c r="I11" s="18">
        <f t="shared" si="1"/>
        <v>1.9100000000000006E-2</v>
      </c>
      <c r="J11" s="27">
        <f t="shared" si="2"/>
        <v>0.23710000000000003</v>
      </c>
      <c r="K11" s="27">
        <f t="shared" si="3"/>
        <v>7.9033333333333351E-3</v>
      </c>
      <c r="L11" s="27">
        <f t="shared" si="4"/>
        <v>-0.23870000000000002</v>
      </c>
      <c r="M11" s="27">
        <f t="shared" si="5"/>
        <v>-7.9566666666666674E-3</v>
      </c>
      <c r="N11" s="28">
        <v>45502</v>
      </c>
      <c r="O11" s="29">
        <v>22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0.40629999999999999</v>
      </c>
      <c r="E12" s="26">
        <v>0.45600000000000002</v>
      </c>
      <c r="F12" s="26">
        <v>0.86719999999999997</v>
      </c>
      <c r="G12" s="26">
        <v>0.4461</v>
      </c>
      <c r="H12" s="18">
        <f t="shared" si="0"/>
        <v>4.9700000000000022E-2</v>
      </c>
      <c r="I12" s="18">
        <f t="shared" si="1"/>
        <v>3.9800000000000002E-2</v>
      </c>
      <c r="J12" s="27">
        <f t="shared" si="2"/>
        <v>0.41119999999999995</v>
      </c>
      <c r="K12" s="27">
        <f t="shared" si="3"/>
        <v>1.3706666666666666E-2</v>
      </c>
      <c r="L12" s="27">
        <f t="shared" si="4"/>
        <v>-0.42109999999999997</v>
      </c>
      <c r="M12" s="27">
        <f t="shared" si="5"/>
        <v>-1.4036666666666666E-2</v>
      </c>
      <c r="N12" s="28">
        <v>45502</v>
      </c>
      <c r="O12" s="29">
        <v>26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2.2801</v>
      </c>
      <c r="E13" s="26">
        <v>3.5362</v>
      </c>
      <c r="F13" s="26">
        <v>5.8692000000000002</v>
      </c>
      <c r="G13" s="26">
        <v>3.4085000000000001</v>
      </c>
      <c r="H13" s="18">
        <f t="shared" si="0"/>
        <v>1.2561</v>
      </c>
      <c r="I13" s="18">
        <f t="shared" si="1"/>
        <v>1.1284000000000001</v>
      </c>
      <c r="J13" s="27">
        <f t="shared" si="2"/>
        <v>2.3330000000000002</v>
      </c>
      <c r="K13" s="27">
        <f t="shared" si="3"/>
        <v>7.7766666666666678E-2</v>
      </c>
      <c r="L13" s="27">
        <f t="shared" si="4"/>
        <v>-2.4607000000000001</v>
      </c>
      <c r="M13" s="27">
        <f t="shared" si="5"/>
        <v>-8.2023333333333337E-2</v>
      </c>
      <c r="N13" s="28">
        <v>45502</v>
      </c>
      <c r="O13" s="29">
        <v>13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2.2553000000000001</v>
      </c>
      <c r="E14" s="26">
        <v>3.0872999999999999</v>
      </c>
      <c r="F14" s="26">
        <v>6.9151999999999996</v>
      </c>
      <c r="G14" s="26">
        <v>2.8527</v>
      </c>
      <c r="H14" s="18">
        <f t="shared" si="0"/>
        <v>0.83199999999999985</v>
      </c>
      <c r="I14" s="18">
        <f t="shared" si="1"/>
        <v>0.59739999999999993</v>
      </c>
      <c r="J14" s="27">
        <f t="shared" si="2"/>
        <v>3.8278999999999996</v>
      </c>
      <c r="K14" s="27">
        <f t="shared" si="3"/>
        <v>0.12759666666666666</v>
      </c>
      <c r="L14" s="27">
        <f t="shared" si="4"/>
        <v>-4.0625</v>
      </c>
      <c r="M14" s="27">
        <f t="shared" si="5"/>
        <v>-0.13541666666666666</v>
      </c>
      <c r="N14" s="28">
        <v>45502</v>
      </c>
      <c r="O14" s="29">
        <v>28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2.2768000000000002</v>
      </c>
      <c r="E15" s="26">
        <v>3.2650999999999999</v>
      </c>
      <c r="F15" s="26">
        <v>10.411300000000001</v>
      </c>
      <c r="G15" s="26">
        <v>2.9895</v>
      </c>
      <c r="H15" s="18">
        <f t="shared" si="0"/>
        <v>0.98829999999999973</v>
      </c>
      <c r="I15" s="18">
        <f t="shared" si="1"/>
        <v>0.71269999999999989</v>
      </c>
      <c r="J15" s="27">
        <f t="shared" si="2"/>
        <v>7.1462000000000003</v>
      </c>
      <c r="K15" s="27">
        <f t="shared" si="3"/>
        <v>0.23820666666666668</v>
      </c>
      <c r="L15" s="27">
        <f t="shared" si="4"/>
        <v>-7.4218000000000011</v>
      </c>
      <c r="M15" s="27">
        <f t="shared" si="5"/>
        <v>-0.24739333333333338</v>
      </c>
      <c r="N15" s="28">
        <v>45502</v>
      </c>
      <c r="O15" s="29">
        <v>29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0.40179999999999999</v>
      </c>
      <c r="E16" s="26">
        <v>0.42420000000000002</v>
      </c>
      <c r="F16" s="26">
        <v>0.45810000000000001</v>
      </c>
      <c r="G16" s="26">
        <v>0.42230000000000001</v>
      </c>
      <c r="H16" s="18">
        <f t="shared" si="0"/>
        <v>2.2400000000000031E-2</v>
      </c>
      <c r="I16" s="18">
        <f t="shared" si="1"/>
        <v>2.0500000000000018E-2</v>
      </c>
      <c r="J16" s="27">
        <f t="shared" si="2"/>
        <v>3.3899999999999986E-2</v>
      </c>
      <c r="K16" s="27">
        <f t="shared" si="3"/>
        <v>1.1299999999999995E-3</v>
      </c>
      <c r="L16" s="27">
        <f t="shared" si="4"/>
        <v>-3.5799999999999998E-2</v>
      </c>
      <c r="M16" s="27">
        <f t="shared" si="5"/>
        <v>-1.1933333333333334E-3</v>
      </c>
      <c r="N16" s="28" t="s">
        <v>76</v>
      </c>
      <c r="O16" s="29">
        <v>0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0.40410000000000001</v>
      </c>
      <c r="E17" s="26">
        <v>0.4294</v>
      </c>
      <c r="F17" s="26">
        <v>0.53800000000000003</v>
      </c>
      <c r="G17" s="26">
        <v>0.42570000000000002</v>
      </c>
      <c r="H17" s="18">
        <f t="shared" si="0"/>
        <v>2.5299999999999989E-2</v>
      </c>
      <c r="I17" s="18">
        <f t="shared" si="1"/>
        <v>2.1600000000000008E-2</v>
      </c>
      <c r="J17" s="27">
        <f t="shared" si="2"/>
        <v>0.10860000000000003</v>
      </c>
      <c r="K17" s="27">
        <f t="shared" si="3"/>
        <v>3.6200000000000008E-3</v>
      </c>
      <c r="L17" s="27">
        <f t="shared" si="4"/>
        <v>-0.11230000000000001</v>
      </c>
      <c r="M17" s="27">
        <f t="shared" si="5"/>
        <v>-3.7433333333333338E-3</v>
      </c>
      <c r="N17" s="28">
        <v>45502</v>
      </c>
      <c r="O17" s="29">
        <v>21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0.4047</v>
      </c>
      <c r="E18" s="26">
        <v>0.42330000000000001</v>
      </c>
      <c r="F18" s="26">
        <v>0.51449999999999996</v>
      </c>
      <c r="G18" s="26">
        <v>0.42080000000000001</v>
      </c>
      <c r="H18" s="18">
        <f t="shared" si="0"/>
        <v>1.8600000000000005E-2</v>
      </c>
      <c r="I18" s="18">
        <f t="shared" si="1"/>
        <v>1.6100000000000003E-2</v>
      </c>
      <c r="J18" s="27">
        <f t="shared" si="2"/>
        <v>9.1199999999999948E-2</v>
      </c>
      <c r="K18" s="27">
        <f t="shared" si="3"/>
        <v>3.0399999999999984E-3</v>
      </c>
      <c r="L18" s="27">
        <f t="shared" si="4"/>
        <v>-9.369999999999995E-2</v>
      </c>
      <c r="M18" s="27">
        <f t="shared" si="5"/>
        <v>-3.1233333333333317E-3</v>
      </c>
      <c r="N18" s="28" t="s">
        <v>76</v>
      </c>
      <c r="O18" s="29">
        <v>0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2.2694000000000001</v>
      </c>
      <c r="E19" s="26">
        <v>2.8702999999999999</v>
      </c>
      <c r="F19" s="26">
        <v>4.6731999999999996</v>
      </c>
      <c r="G19" s="26">
        <v>2.8347000000000002</v>
      </c>
      <c r="H19" s="18">
        <f t="shared" si="0"/>
        <v>0.60089999999999977</v>
      </c>
      <c r="I19" s="18">
        <f t="shared" si="1"/>
        <v>0.56530000000000014</v>
      </c>
      <c r="J19" s="27">
        <f t="shared" si="2"/>
        <v>1.8028999999999997</v>
      </c>
      <c r="K19" s="27">
        <f t="shared" si="3"/>
        <v>6.0096666666666659E-2</v>
      </c>
      <c r="L19" s="27">
        <f t="shared" si="4"/>
        <v>-1.8384999999999994</v>
      </c>
      <c r="M19" s="27">
        <f t="shared" si="5"/>
        <v>-6.1283333333333315E-2</v>
      </c>
      <c r="N19" s="28">
        <v>45502</v>
      </c>
      <c r="O19" s="29">
        <v>22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0.40720000000000001</v>
      </c>
      <c r="E20" s="26">
        <v>0.436</v>
      </c>
      <c r="F20" s="26">
        <v>1.1034999999999999</v>
      </c>
      <c r="G20" s="26">
        <v>0.4325</v>
      </c>
      <c r="H20" s="18">
        <f t="shared" si="0"/>
        <v>2.8799999999999992E-2</v>
      </c>
      <c r="I20" s="18">
        <f t="shared" si="1"/>
        <v>2.5299999999999989E-2</v>
      </c>
      <c r="J20" s="27">
        <f t="shared" si="2"/>
        <v>0.66749999999999998</v>
      </c>
      <c r="K20" s="27">
        <f t="shared" si="3"/>
        <v>2.2249999999999999E-2</v>
      </c>
      <c r="L20" s="27">
        <f t="shared" si="4"/>
        <v>-0.67099999999999993</v>
      </c>
      <c r="M20" s="27">
        <f t="shared" si="5"/>
        <v>-2.2366666666666663E-2</v>
      </c>
      <c r="N20" s="28">
        <v>45502</v>
      </c>
      <c r="O20" s="29">
        <v>29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0.40479999999999999</v>
      </c>
      <c r="E21" s="26">
        <v>0.44309999999999999</v>
      </c>
      <c r="F21" s="26">
        <v>0.47210000000000002</v>
      </c>
      <c r="G21" s="26">
        <v>0.43969999999999998</v>
      </c>
      <c r="H21" s="18">
        <f t="shared" si="0"/>
        <v>3.8300000000000001E-2</v>
      </c>
      <c r="I21" s="18">
        <f t="shared" si="1"/>
        <v>3.4899999999999987E-2</v>
      </c>
      <c r="J21" s="27">
        <f t="shared" si="2"/>
        <v>2.9000000000000026E-2</v>
      </c>
      <c r="K21" s="27">
        <f t="shared" si="3"/>
        <v>9.6666666666666754E-4</v>
      </c>
      <c r="L21" s="27">
        <f t="shared" si="4"/>
        <v>-3.240000000000004E-2</v>
      </c>
      <c r="M21" s="27">
        <f t="shared" si="5"/>
        <v>-1.0800000000000013E-3</v>
      </c>
      <c r="N21" s="28" t="s">
        <v>76</v>
      </c>
      <c r="O21" s="29">
        <v>0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0.40539999999999998</v>
      </c>
      <c r="E22" s="26">
        <v>0.42049999999999998</v>
      </c>
      <c r="F22" s="26">
        <v>0.45779999999999998</v>
      </c>
      <c r="G22" s="26">
        <v>0.4194</v>
      </c>
      <c r="H22" s="18">
        <f t="shared" si="0"/>
        <v>1.5100000000000002E-2</v>
      </c>
      <c r="I22" s="18">
        <f t="shared" si="1"/>
        <v>1.4000000000000012E-2</v>
      </c>
      <c r="J22" s="27">
        <f t="shared" si="2"/>
        <v>3.73E-2</v>
      </c>
      <c r="K22" s="27">
        <f t="shared" si="3"/>
        <v>1.2433333333333333E-3</v>
      </c>
      <c r="L22" s="27">
        <f t="shared" si="4"/>
        <v>-3.839999999999999E-2</v>
      </c>
      <c r="M22" s="27">
        <f t="shared" si="5"/>
        <v>-1.2799999999999997E-3</v>
      </c>
      <c r="N22" s="28">
        <v>45505</v>
      </c>
      <c r="O22" s="29">
        <v>1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0.40820000000000001</v>
      </c>
      <c r="E23" s="26">
        <v>0.48970000000000002</v>
      </c>
      <c r="F23" s="26">
        <v>0.58130000000000004</v>
      </c>
      <c r="G23" s="26">
        <v>0.48399999999999999</v>
      </c>
      <c r="H23" s="18">
        <f t="shared" si="0"/>
        <v>8.1500000000000017E-2</v>
      </c>
      <c r="I23" s="18">
        <f t="shared" si="1"/>
        <v>7.5799999999999979E-2</v>
      </c>
      <c r="J23" s="27">
        <f t="shared" si="2"/>
        <v>9.1600000000000015E-2</v>
      </c>
      <c r="K23" s="27">
        <f t="shared" si="3"/>
        <v>3.0533333333333337E-3</v>
      </c>
      <c r="L23" s="27">
        <f t="shared" si="4"/>
        <v>-9.7300000000000053E-2</v>
      </c>
      <c r="M23" s="27">
        <f t="shared" si="5"/>
        <v>-3.243333333333335E-3</v>
      </c>
      <c r="N23" s="28">
        <v>45502</v>
      </c>
      <c r="O23" s="29">
        <v>2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2.2822</v>
      </c>
      <c r="E24" s="34">
        <v>2.4129999999999998</v>
      </c>
      <c r="F24" s="34">
        <v>3.8037000000000001</v>
      </c>
      <c r="G24" s="34">
        <v>2.4039999999999999</v>
      </c>
      <c r="H24" s="18">
        <f t="shared" si="0"/>
        <v>0.13079999999999981</v>
      </c>
      <c r="I24" s="18">
        <f t="shared" si="1"/>
        <v>0.12179999999999991</v>
      </c>
      <c r="J24" s="35">
        <f t="shared" si="2"/>
        <v>1.3907000000000003</v>
      </c>
      <c r="K24" s="35">
        <f t="shared" si="3"/>
        <v>4.6356666666666678E-2</v>
      </c>
      <c r="L24" s="35">
        <f t="shared" si="4"/>
        <v>-1.3997000000000002</v>
      </c>
      <c r="M24" s="35">
        <f t="shared" si="5"/>
        <v>-4.6656666666666673E-2</v>
      </c>
      <c r="N24" s="36">
        <v>45502</v>
      </c>
      <c r="O24" s="37">
        <v>22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-1.5547000000000004</v>
      </c>
      <c r="H27" s="42">
        <f>I9</f>
        <v>3.4227999999999996</v>
      </c>
    </row>
    <row r="28" spans="1:19" x14ac:dyDescent="0.3">
      <c r="F28" s="9" t="s">
        <v>38</v>
      </c>
      <c r="G28" s="42">
        <f t="shared" ref="G28:G42" si="6">I10-H10</f>
        <v>-1.3664000000000001</v>
      </c>
      <c r="H28" s="42">
        <f t="shared" ref="H28:H42" si="7">I10</f>
        <v>3.4514</v>
      </c>
    </row>
    <row r="29" spans="1:19" x14ac:dyDescent="0.3">
      <c r="F29" s="9" t="s">
        <v>39</v>
      </c>
      <c r="G29" s="42">
        <f t="shared" si="6"/>
        <v>-1.5999999999999903E-3</v>
      </c>
      <c r="H29" s="42">
        <f t="shared" si="7"/>
        <v>1.9100000000000006E-2</v>
      </c>
    </row>
    <row r="30" spans="1:19" x14ac:dyDescent="0.3">
      <c r="F30" s="9" t="s">
        <v>40</v>
      </c>
      <c r="G30" s="42">
        <f t="shared" si="6"/>
        <v>-9.9000000000000199E-3</v>
      </c>
      <c r="H30" s="42">
        <f t="shared" si="7"/>
        <v>3.9800000000000002E-2</v>
      </c>
    </row>
    <row r="31" spans="1:19" x14ac:dyDescent="0.3">
      <c r="F31" s="9" t="s">
        <v>42</v>
      </c>
      <c r="G31" s="42">
        <f t="shared" si="6"/>
        <v>-0.12769999999999992</v>
      </c>
      <c r="H31" s="42">
        <f t="shared" si="7"/>
        <v>1.1284000000000001</v>
      </c>
    </row>
    <row r="32" spans="1:19" x14ac:dyDescent="0.3">
      <c r="F32" s="9" t="s">
        <v>43</v>
      </c>
      <c r="G32" s="42">
        <f t="shared" si="6"/>
        <v>-0.23459999999999992</v>
      </c>
      <c r="H32" s="42">
        <f t="shared" si="7"/>
        <v>0.59739999999999993</v>
      </c>
    </row>
    <row r="33" spans="6:8" x14ac:dyDescent="0.3">
      <c r="F33" s="9" t="s">
        <v>44</v>
      </c>
      <c r="G33" s="42">
        <f t="shared" si="6"/>
        <v>-0.27559999999999985</v>
      </c>
      <c r="H33" s="42">
        <f t="shared" si="7"/>
        <v>0.71269999999999989</v>
      </c>
    </row>
    <row r="34" spans="6:8" x14ac:dyDescent="0.3">
      <c r="F34" s="9" t="s">
        <v>45</v>
      </c>
      <c r="G34" s="42">
        <f t="shared" si="6"/>
        <v>-1.9000000000000128E-3</v>
      </c>
      <c r="H34" s="42">
        <f t="shared" si="7"/>
        <v>2.0500000000000018E-2</v>
      </c>
    </row>
    <row r="35" spans="6:8" x14ac:dyDescent="0.3">
      <c r="F35" s="9" t="s">
        <v>46</v>
      </c>
      <c r="G35" s="42">
        <f t="shared" si="6"/>
        <v>-3.6999999999999811E-3</v>
      </c>
      <c r="H35" s="42">
        <f t="shared" si="7"/>
        <v>2.1600000000000008E-2</v>
      </c>
    </row>
    <row r="36" spans="6:8" x14ac:dyDescent="0.3">
      <c r="F36" s="9" t="s">
        <v>47</v>
      </c>
      <c r="G36" s="42">
        <f t="shared" si="6"/>
        <v>-2.5000000000000022E-3</v>
      </c>
      <c r="H36" s="42">
        <f t="shared" si="7"/>
        <v>1.6100000000000003E-2</v>
      </c>
    </row>
    <row r="37" spans="6:8" x14ac:dyDescent="0.3">
      <c r="F37" s="43" t="s">
        <v>49</v>
      </c>
      <c r="G37" s="44">
        <f>I19-H19</f>
        <v>-3.5599999999999632E-2</v>
      </c>
      <c r="H37" s="44">
        <f t="shared" si="7"/>
        <v>0.56530000000000014</v>
      </c>
    </row>
    <row r="38" spans="6:8" x14ac:dyDescent="0.3">
      <c r="F38" s="9" t="s">
        <v>50</v>
      </c>
      <c r="G38" s="42">
        <f t="shared" si="6"/>
        <v>-3.5000000000000031E-3</v>
      </c>
      <c r="H38" s="42">
        <f t="shared" si="7"/>
        <v>2.5299999999999989E-2</v>
      </c>
    </row>
    <row r="39" spans="6:8" x14ac:dyDescent="0.3">
      <c r="F39" s="43" t="s">
        <v>51</v>
      </c>
      <c r="G39" s="44">
        <f t="shared" si="6"/>
        <v>-3.4000000000000141E-3</v>
      </c>
      <c r="H39" s="44">
        <f t="shared" si="7"/>
        <v>3.4899999999999987E-2</v>
      </c>
    </row>
    <row r="40" spans="6:8" x14ac:dyDescent="0.3">
      <c r="F40" s="9" t="s">
        <v>52</v>
      </c>
      <c r="G40" s="42">
        <f t="shared" si="6"/>
        <v>-1.0999999999999899E-3</v>
      </c>
      <c r="H40" s="42">
        <f t="shared" si="7"/>
        <v>1.4000000000000012E-2</v>
      </c>
    </row>
    <row r="41" spans="6:8" x14ac:dyDescent="0.3">
      <c r="F41" s="9" t="s">
        <v>53</v>
      </c>
      <c r="G41" s="42">
        <f t="shared" si="6"/>
        <v>-5.7000000000000384E-3</v>
      </c>
      <c r="H41" s="42">
        <f t="shared" si="7"/>
        <v>7.5799999999999979E-2</v>
      </c>
    </row>
    <row r="42" spans="6:8" x14ac:dyDescent="0.3">
      <c r="F42" s="9" t="s">
        <v>54</v>
      </c>
      <c r="G42" s="42">
        <f t="shared" si="6"/>
        <v>-8.999999999999897E-3</v>
      </c>
      <c r="H42" s="42">
        <f t="shared" si="7"/>
        <v>0.12179999999999991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F5B2-4DBC-41FC-A327-A85A581917EC}">
  <dimension ref="A1:Q39"/>
  <sheetViews>
    <sheetView topLeftCell="A12" workbookViewId="0">
      <selection activeCell="E10" sqref="E10:E35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43.2" x14ac:dyDescent="0.3">
      <c r="A1" s="6" t="s">
        <v>78</v>
      </c>
    </row>
    <row r="3" spans="1:17" ht="14.4" x14ac:dyDescent="0.3">
      <c r="A3" s="45" t="s">
        <v>2</v>
      </c>
      <c r="B3" s="9" t="s">
        <v>96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0</v>
      </c>
      <c r="C7" s="53">
        <f t="shared" ref="C7:Q7" si="0">AVERAGE(C10:C39)</f>
        <v>14.351097514285714</v>
      </c>
      <c r="D7" s="53">
        <f t="shared" si="0"/>
        <v>30.368450250000002</v>
      </c>
      <c r="E7" s="54">
        <f t="shared" si="0"/>
        <v>38.074180138461536</v>
      </c>
      <c r="F7" s="53">
        <f t="shared" si="0"/>
        <v>27.887350730769228</v>
      </c>
      <c r="G7" s="53">
        <f t="shared" si="0"/>
        <v>56.013038924999989</v>
      </c>
      <c r="H7" s="53">
        <f t="shared" si="0"/>
        <v>78.042853517241397</v>
      </c>
      <c r="I7" s="53">
        <f t="shared" si="0"/>
        <v>0</v>
      </c>
      <c r="J7" s="53">
        <f t="shared" si="0"/>
        <v>11.376229147619048</v>
      </c>
      <c r="K7" s="54">
        <f t="shared" si="0"/>
        <v>0</v>
      </c>
      <c r="L7" s="53">
        <f t="shared" si="0"/>
        <v>32.141530422727278</v>
      </c>
      <c r="M7" s="53">
        <f t="shared" si="0"/>
        <v>49.480209827586194</v>
      </c>
      <c r="N7" s="53">
        <f t="shared" si="0"/>
        <v>0</v>
      </c>
      <c r="O7" s="53">
        <f t="shared" si="0"/>
        <v>0.46379108000000002</v>
      </c>
      <c r="P7" s="53">
        <f t="shared" si="0"/>
        <v>14.531010349999999</v>
      </c>
      <c r="Q7" s="53">
        <f t="shared" si="0"/>
        <v>100.52748572727273</v>
      </c>
    </row>
    <row r="8" spans="1:17" x14ac:dyDescent="0.3">
      <c r="A8" s="55" t="s">
        <v>72</v>
      </c>
      <c r="B8" s="56">
        <f>MIN(B10:B39)</f>
        <v>0</v>
      </c>
      <c r="C8" s="56">
        <f t="shared" ref="C8:Q8" si="1">MIN(C10:C39)</f>
        <v>5.2397776</v>
      </c>
      <c r="D8" s="56">
        <f t="shared" si="1"/>
        <v>7.3532915000000001</v>
      </c>
      <c r="E8" s="57">
        <f t="shared" si="1"/>
        <v>2.9602802000000001</v>
      </c>
      <c r="F8" s="56">
        <f t="shared" si="1"/>
        <v>6.2450510000000001</v>
      </c>
      <c r="G8" s="56">
        <f t="shared" si="1"/>
        <v>6.2949843000000003</v>
      </c>
      <c r="H8" s="56">
        <f t="shared" si="1"/>
        <v>61.242550000000001</v>
      </c>
      <c r="I8" s="56">
        <f t="shared" si="1"/>
        <v>0</v>
      </c>
      <c r="J8" s="56">
        <f t="shared" si="1"/>
        <v>2.8428792999999999</v>
      </c>
      <c r="K8" s="57">
        <f t="shared" si="1"/>
        <v>0</v>
      </c>
      <c r="L8" s="56">
        <f t="shared" si="1"/>
        <v>2.9554290000000001</v>
      </c>
      <c r="M8" s="56">
        <f t="shared" si="1"/>
        <v>13.930322</v>
      </c>
      <c r="N8" s="56">
        <f t="shared" si="1"/>
        <v>0</v>
      </c>
      <c r="O8" s="56">
        <f t="shared" si="1"/>
        <v>0.46379108000000002</v>
      </c>
      <c r="P8" s="56">
        <f t="shared" si="1"/>
        <v>3.2355687</v>
      </c>
      <c r="Q8" s="56">
        <f t="shared" si="1"/>
        <v>31.014697999999999</v>
      </c>
    </row>
    <row r="9" spans="1:17" x14ac:dyDescent="0.3">
      <c r="A9" s="58" t="s">
        <v>73</v>
      </c>
      <c r="B9" s="59">
        <f>MAX(B10:B39)</f>
        <v>0</v>
      </c>
      <c r="C9" s="59">
        <f t="shared" ref="C9:Q9" si="2">MAX(C10:C39)</f>
        <v>21.642520000000001</v>
      </c>
      <c r="D9" s="59">
        <f t="shared" si="2"/>
        <v>45.418019999999999</v>
      </c>
      <c r="E9" s="60">
        <f t="shared" si="2"/>
        <v>62.772199999999998</v>
      </c>
      <c r="F9" s="59">
        <f t="shared" si="2"/>
        <v>67.157173</v>
      </c>
      <c r="G9" s="59">
        <f t="shared" si="2"/>
        <v>83.231570000000005</v>
      </c>
      <c r="H9" s="59">
        <f t="shared" si="2"/>
        <v>96.275139999999993</v>
      </c>
      <c r="I9" s="59">
        <f t="shared" si="2"/>
        <v>0</v>
      </c>
      <c r="J9" s="59">
        <f t="shared" si="2"/>
        <v>19.671811000000002</v>
      </c>
      <c r="K9" s="60">
        <f t="shared" si="2"/>
        <v>0</v>
      </c>
      <c r="L9" s="59">
        <f t="shared" si="2"/>
        <v>67.226805999999996</v>
      </c>
      <c r="M9" s="59">
        <f t="shared" si="2"/>
        <v>71.870940000000004</v>
      </c>
      <c r="N9" s="59">
        <f t="shared" si="2"/>
        <v>0</v>
      </c>
      <c r="O9" s="59">
        <f t="shared" si="2"/>
        <v>0.46379108000000002</v>
      </c>
      <c r="P9" s="59">
        <f t="shared" si="2"/>
        <v>25.826452</v>
      </c>
      <c r="Q9" s="59">
        <f t="shared" si="2"/>
        <v>150.22810999999999</v>
      </c>
    </row>
    <row r="10" spans="1:17" x14ac:dyDescent="0.3">
      <c r="A10" s="61">
        <v>1</v>
      </c>
      <c r="B10" s="62">
        <v>0</v>
      </c>
      <c r="C10" s="62">
        <v>12.793587</v>
      </c>
      <c r="D10" s="62">
        <v>35.107846000000002</v>
      </c>
      <c r="E10" s="63">
        <v>16.446636999999999</v>
      </c>
      <c r="F10" s="62">
        <v>26.615328999999999</v>
      </c>
      <c r="G10" s="62">
        <v>66.581429999999997</v>
      </c>
      <c r="H10" s="62">
        <v>74.292507000000001</v>
      </c>
      <c r="I10" s="62">
        <v>0</v>
      </c>
      <c r="J10" s="62">
        <v>16.758002000000001</v>
      </c>
      <c r="K10" s="63">
        <v>0</v>
      </c>
      <c r="L10" s="62">
        <v>37.952435000000001</v>
      </c>
      <c r="M10" s="62">
        <v>68.772264000000007</v>
      </c>
      <c r="N10" s="62">
        <v>0</v>
      </c>
      <c r="O10" s="62">
        <v>0.46379108000000002</v>
      </c>
      <c r="P10" s="62">
        <v>3.2355687</v>
      </c>
      <c r="Q10" s="62">
        <v>142.92975999999999</v>
      </c>
    </row>
    <row r="11" spans="1:17" x14ac:dyDescent="0.3">
      <c r="A11" s="64">
        <v>2</v>
      </c>
      <c r="B11" s="30"/>
      <c r="C11" s="30">
        <v>14.312447000000001</v>
      </c>
      <c r="D11" s="30">
        <v>38.194346000000003</v>
      </c>
      <c r="E11" s="65">
        <v>54.380360000000003</v>
      </c>
      <c r="F11" s="30">
        <v>13.136602999999999</v>
      </c>
      <c r="G11" s="30">
        <v>54.686169999999997</v>
      </c>
      <c r="H11" s="30">
        <v>75.950310000000002</v>
      </c>
      <c r="I11" s="30"/>
      <c r="J11" s="30">
        <v>6.5281890000000002</v>
      </c>
      <c r="K11" s="65"/>
      <c r="L11" s="30">
        <v>19.115174</v>
      </c>
      <c r="M11" s="30">
        <v>69.009709999999998</v>
      </c>
      <c r="N11" s="30"/>
      <c r="O11" s="30"/>
      <c r="P11" s="30">
        <v>25.826452</v>
      </c>
      <c r="Q11" s="30">
        <v>73.1982</v>
      </c>
    </row>
    <row r="12" spans="1:17" x14ac:dyDescent="0.3">
      <c r="A12" s="64">
        <v>3</v>
      </c>
      <c r="B12" s="30"/>
      <c r="C12" s="30">
        <v>21.642520000000001</v>
      </c>
      <c r="D12" s="30">
        <v>22.81682</v>
      </c>
      <c r="E12" s="65">
        <v>55.824010000000001</v>
      </c>
      <c r="F12" s="30">
        <v>16.441223999999998</v>
      </c>
      <c r="G12" s="30">
        <v>64.547634000000002</v>
      </c>
      <c r="H12" s="30">
        <v>77.464070000000007</v>
      </c>
      <c r="I12" s="30"/>
      <c r="J12" s="30">
        <v>11.287591000000001</v>
      </c>
      <c r="K12" s="65"/>
      <c r="L12" s="30">
        <v>54.904474999999998</v>
      </c>
      <c r="M12" s="30">
        <v>14.005527000000001</v>
      </c>
      <c r="N12" s="30"/>
      <c r="O12" s="30"/>
      <c r="P12" s="30"/>
      <c r="Q12" s="30">
        <v>121.80410000000001</v>
      </c>
    </row>
    <row r="13" spans="1:17" x14ac:dyDescent="0.3">
      <c r="A13" s="64">
        <v>4</v>
      </c>
      <c r="B13" s="30"/>
      <c r="C13" s="30">
        <v>15.967458000000001</v>
      </c>
      <c r="D13" s="30">
        <v>37.307293000000001</v>
      </c>
      <c r="E13" s="65">
        <v>4.1650704000000003</v>
      </c>
      <c r="F13" s="30">
        <v>67.157173</v>
      </c>
      <c r="G13" s="30">
        <v>55.167127000000001</v>
      </c>
      <c r="H13" s="30">
        <v>86.526200000000003</v>
      </c>
      <c r="I13" s="30"/>
      <c r="J13" s="30">
        <v>7.3200715000000001</v>
      </c>
      <c r="K13" s="65"/>
      <c r="L13" s="30">
        <v>2.9554290000000001</v>
      </c>
      <c r="M13" s="30">
        <v>53.633842000000001</v>
      </c>
      <c r="N13" s="30"/>
      <c r="O13" s="30"/>
      <c r="P13" s="30"/>
      <c r="Q13" s="30">
        <v>43.546140000000001</v>
      </c>
    </row>
    <row r="14" spans="1:17" x14ac:dyDescent="0.3">
      <c r="A14" s="64">
        <v>5</v>
      </c>
      <c r="B14" s="30"/>
      <c r="C14" s="30">
        <v>11.886203</v>
      </c>
      <c r="D14" s="30">
        <v>38.624339999999997</v>
      </c>
      <c r="E14" s="65">
        <v>54.873730000000002</v>
      </c>
      <c r="F14" s="30">
        <v>37.974834000000001</v>
      </c>
      <c r="G14" s="30">
        <v>55.308857000000003</v>
      </c>
      <c r="H14" s="30">
        <v>96.275139999999993</v>
      </c>
      <c r="I14" s="30"/>
      <c r="J14" s="30">
        <v>14.909473999999999</v>
      </c>
      <c r="K14" s="65"/>
      <c r="L14" s="30">
        <v>3.6895042999999998</v>
      </c>
      <c r="M14" s="30">
        <v>45.768236999999999</v>
      </c>
      <c r="N14" s="30"/>
      <c r="O14" s="30"/>
      <c r="P14" s="30"/>
      <c r="Q14" s="30">
        <v>90.77319</v>
      </c>
    </row>
    <row r="15" spans="1:17" x14ac:dyDescent="0.3">
      <c r="A15" s="64">
        <v>6</v>
      </c>
      <c r="B15" s="30"/>
      <c r="C15" s="30">
        <v>5.2397776</v>
      </c>
      <c r="D15" s="30">
        <v>23.069116999999999</v>
      </c>
      <c r="E15" s="65">
        <v>60.097523000000002</v>
      </c>
      <c r="F15" s="30">
        <v>21.601998999999999</v>
      </c>
      <c r="G15" s="30">
        <v>78.437049999999999</v>
      </c>
      <c r="H15" s="30">
        <v>82.905370000000005</v>
      </c>
      <c r="I15" s="30"/>
      <c r="J15" s="30">
        <v>18.132386</v>
      </c>
      <c r="K15" s="65"/>
      <c r="L15" s="30">
        <v>36.290143</v>
      </c>
      <c r="M15" s="30">
        <v>14.381956000000001</v>
      </c>
      <c r="N15" s="30"/>
      <c r="O15" s="30"/>
      <c r="P15" s="30"/>
      <c r="Q15" s="30">
        <v>127.08993</v>
      </c>
    </row>
    <row r="16" spans="1:17" x14ac:dyDescent="0.3">
      <c r="A16" s="64">
        <v>7</v>
      </c>
      <c r="B16" s="30"/>
      <c r="C16" s="30">
        <v>18.615690000000001</v>
      </c>
      <c r="D16" s="30">
        <v>39.938685999999997</v>
      </c>
      <c r="E16" s="65">
        <v>62.121844000000003</v>
      </c>
      <c r="F16" s="30">
        <v>42.556600000000003</v>
      </c>
      <c r="G16" s="30">
        <v>7.0163115999999999</v>
      </c>
      <c r="H16" s="30">
        <v>87.595140000000001</v>
      </c>
      <c r="I16" s="30"/>
      <c r="J16" s="30">
        <v>10.133259000000001</v>
      </c>
      <c r="K16" s="65"/>
      <c r="L16" s="30">
        <v>11.340382</v>
      </c>
      <c r="M16" s="30">
        <v>50.684339999999999</v>
      </c>
      <c r="N16" s="30"/>
      <c r="O16" s="30"/>
      <c r="P16" s="30"/>
      <c r="Q16" s="30">
        <v>77.954273000000001</v>
      </c>
    </row>
    <row r="17" spans="1:17" x14ac:dyDescent="0.3">
      <c r="A17" s="64">
        <v>8</v>
      </c>
      <c r="B17" s="30"/>
      <c r="C17" s="30"/>
      <c r="D17" s="30">
        <v>8.5805260000000008</v>
      </c>
      <c r="E17" s="65">
        <v>57.49933</v>
      </c>
      <c r="F17" s="30">
        <v>22.248251</v>
      </c>
      <c r="G17" s="30">
        <v>6.2949843000000003</v>
      </c>
      <c r="H17" s="30">
        <v>88.279899999999998</v>
      </c>
      <c r="I17" s="30"/>
      <c r="J17" s="30">
        <v>13.571657999999999</v>
      </c>
      <c r="K17" s="65"/>
      <c r="L17" s="30">
        <v>38.342396999999998</v>
      </c>
      <c r="M17" s="30">
        <v>37.823663000000003</v>
      </c>
      <c r="N17" s="30"/>
      <c r="O17" s="30"/>
      <c r="P17" s="30"/>
      <c r="Q17" s="30">
        <v>122.34545</v>
      </c>
    </row>
    <row r="18" spans="1:17" x14ac:dyDescent="0.3">
      <c r="A18" s="64">
        <v>9</v>
      </c>
      <c r="B18" s="30"/>
      <c r="C18" s="30"/>
      <c r="D18" s="30">
        <v>32.30462</v>
      </c>
      <c r="E18" s="65">
        <v>44.47719</v>
      </c>
      <c r="F18" s="30">
        <v>6.8121194999999997</v>
      </c>
      <c r="G18" s="30">
        <v>60.47166</v>
      </c>
      <c r="H18" s="30">
        <v>81.828829999999996</v>
      </c>
      <c r="I18" s="30"/>
      <c r="J18" s="30">
        <v>18.26286</v>
      </c>
      <c r="K18" s="65"/>
      <c r="L18" s="30">
        <v>16.681861999999999</v>
      </c>
      <c r="M18" s="30">
        <v>71.870940000000004</v>
      </c>
      <c r="N18" s="30"/>
      <c r="O18" s="30"/>
      <c r="P18" s="30"/>
      <c r="Q18" s="30">
        <v>150.22810999999999</v>
      </c>
    </row>
    <row r="19" spans="1:17" x14ac:dyDescent="0.3">
      <c r="A19" s="64">
        <v>10</v>
      </c>
      <c r="B19" s="30"/>
      <c r="C19" s="30"/>
      <c r="D19" s="30">
        <v>41.698250000000002</v>
      </c>
      <c r="E19" s="65">
        <v>53.174999999999997</v>
      </c>
      <c r="F19" s="30">
        <v>34.325386999999999</v>
      </c>
      <c r="G19" s="30">
        <v>74.023184999999998</v>
      </c>
      <c r="H19" s="30">
        <v>96.244720000000001</v>
      </c>
      <c r="I19" s="30"/>
      <c r="J19" s="30">
        <v>10.816891</v>
      </c>
      <c r="K19" s="65"/>
      <c r="L19" s="30">
        <v>34.239144000000003</v>
      </c>
      <c r="M19" s="30">
        <v>60.674199999999999</v>
      </c>
      <c r="N19" s="30"/>
      <c r="O19" s="30"/>
      <c r="P19" s="30"/>
      <c r="Q19" s="30">
        <v>81.464590000000001</v>
      </c>
    </row>
    <row r="20" spans="1:17" x14ac:dyDescent="0.3">
      <c r="A20" s="64">
        <v>11</v>
      </c>
      <c r="B20" s="30"/>
      <c r="C20" s="30"/>
      <c r="D20" s="30">
        <v>45.418019999999999</v>
      </c>
      <c r="E20" s="65">
        <v>27.016190999999999</v>
      </c>
      <c r="F20" s="30">
        <v>48.53678</v>
      </c>
      <c r="G20" s="30">
        <v>71.265000000000001</v>
      </c>
      <c r="H20" s="30">
        <v>64.422929999999994</v>
      </c>
      <c r="I20" s="30"/>
      <c r="J20" s="30">
        <v>17.486646</v>
      </c>
      <c r="K20" s="65"/>
      <c r="L20" s="30">
        <v>30.141776</v>
      </c>
      <c r="M20" s="30">
        <v>49.981594000000001</v>
      </c>
      <c r="N20" s="30"/>
      <c r="O20" s="30"/>
      <c r="P20" s="30"/>
      <c r="Q20" s="30">
        <v>68.048519999999996</v>
      </c>
    </row>
    <row r="21" spans="1:17" x14ac:dyDescent="0.3">
      <c r="A21" s="64">
        <v>12</v>
      </c>
      <c r="B21" s="30"/>
      <c r="C21" s="30"/>
      <c r="D21" s="30">
        <v>36.182760000000002</v>
      </c>
      <c r="E21" s="65">
        <v>2.9602802000000001</v>
      </c>
      <c r="F21" s="30">
        <v>18.884208999999998</v>
      </c>
      <c r="G21" s="30">
        <v>39.749839999999999</v>
      </c>
      <c r="H21" s="30">
        <v>70.896069999999995</v>
      </c>
      <c r="I21" s="30"/>
      <c r="J21" s="30">
        <v>19.671811000000002</v>
      </c>
      <c r="K21" s="65"/>
      <c r="L21" s="30">
        <v>26.900074</v>
      </c>
      <c r="M21" s="30">
        <v>65.196449999999999</v>
      </c>
      <c r="N21" s="30"/>
      <c r="O21" s="30"/>
      <c r="P21" s="30"/>
      <c r="Q21" s="30">
        <v>81.901939999999996</v>
      </c>
    </row>
    <row r="22" spans="1:17" x14ac:dyDescent="0.3">
      <c r="A22" s="64">
        <v>13</v>
      </c>
      <c r="B22" s="30"/>
      <c r="C22" s="30"/>
      <c r="D22" s="30">
        <v>9.3915869999999995</v>
      </c>
      <c r="E22" s="65">
        <v>19.995826000000001</v>
      </c>
      <c r="F22" s="30">
        <v>6.2450510000000001</v>
      </c>
      <c r="G22" s="30">
        <v>56.553525999999998</v>
      </c>
      <c r="H22" s="30">
        <v>77.763814999999994</v>
      </c>
      <c r="I22" s="30"/>
      <c r="J22" s="30">
        <v>13.741273</v>
      </c>
      <c r="K22" s="65"/>
      <c r="L22" s="30">
        <v>34.16592</v>
      </c>
      <c r="M22" s="30">
        <v>70.8352</v>
      </c>
      <c r="N22" s="30"/>
      <c r="O22" s="30"/>
      <c r="P22" s="30"/>
      <c r="Q22" s="30">
        <v>31.014697999999999</v>
      </c>
    </row>
    <row r="23" spans="1:17" x14ac:dyDescent="0.3">
      <c r="A23" s="64">
        <v>14</v>
      </c>
      <c r="B23" s="30"/>
      <c r="C23" s="30"/>
      <c r="D23" s="30">
        <v>33.514310000000002</v>
      </c>
      <c r="E23" s="65">
        <v>62.772199999999998</v>
      </c>
      <c r="F23" s="30"/>
      <c r="G23" s="30">
        <v>68.109226000000007</v>
      </c>
      <c r="H23" s="30">
        <v>76.846170000000001</v>
      </c>
      <c r="I23" s="30"/>
      <c r="J23" s="30">
        <v>8.5318769999999997</v>
      </c>
      <c r="K23" s="65"/>
      <c r="L23" s="30">
        <v>44.482039999999998</v>
      </c>
      <c r="M23" s="30">
        <v>58.394322000000003</v>
      </c>
      <c r="N23" s="30"/>
      <c r="O23" s="30"/>
      <c r="P23" s="30"/>
      <c r="Q23" s="30">
        <v>133.57597000000001</v>
      </c>
    </row>
    <row r="24" spans="1:17" x14ac:dyDescent="0.3">
      <c r="A24" s="64">
        <v>15</v>
      </c>
      <c r="B24" s="30"/>
      <c r="C24" s="30"/>
      <c r="D24" s="30">
        <v>42.370130000000003</v>
      </c>
      <c r="E24" s="65">
        <v>26.641228000000002</v>
      </c>
      <c r="F24" s="30"/>
      <c r="G24" s="30">
        <v>36.474955000000001</v>
      </c>
      <c r="H24" s="30">
        <v>73.883842999999999</v>
      </c>
      <c r="I24" s="30"/>
      <c r="J24" s="30">
        <v>2.8428792999999999</v>
      </c>
      <c r="K24" s="65"/>
      <c r="L24" s="30">
        <v>38.905970000000003</v>
      </c>
      <c r="M24" s="30">
        <v>47.702975000000002</v>
      </c>
      <c r="N24" s="30"/>
      <c r="O24" s="30"/>
      <c r="P24" s="30"/>
      <c r="Q24" s="30">
        <v>138.12284</v>
      </c>
    </row>
    <row r="25" spans="1:17" x14ac:dyDescent="0.3">
      <c r="A25" s="64">
        <v>16</v>
      </c>
      <c r="B25" s="30"/>
      <c r="C25" s="30"/>
      <c r="D25" s="30">
        <v>7.3532915000000001</v>
      </c>
      <c r="E25" s="65">
        <v>62.485247000000001</v>
      </c>
      <c r="F25" s="30"/>
      <c r="G25" s="30">
        <v>73.055124000000006</v>
      </c>
      <c r="H25" s="30">
        <v>61.242550000000001</v>
      </c>
      <c r="I25" s="30"/>
      <c r="J25" s="30">
        <v>14.289389999999999</v>
      </c>
      <c r="K25" s="65"/>
      <c r="L25" s="30">
        <v>19.765682000000002</v>
      </c>
      <c r="M25" s="30">
        <v>61.220483999999999</v>
      </c>
      <c r="N25" s="30"/>
      <c r="O25" s="30"/>
      <c r="P25" s="30"/>
      <c r="Q25" s="30">
        <v>85.868750000000006</v>
      </c>
    </row>
    <row r="26" spans="1:17" x14ac:dyDescent="0.3">
      <c r="A26" s="64">
        <v>17</v>
      </c>
      <c r="B26" s="30"/>
      <c r="C26" s="30"/>
      <c r="D26" s="30">
        <v>27.685400000000001</v>
      </c>
      <c r="E26" s="65">
        <v>42.212696000000001</v>
      </c>
      <c r="F26" s="30"/>
      <c r="G26" s="30">
        <v>78.182755</v>
      </c>
      <c r="H26" s="30">
        <v>80.54298</v>
      </c>
      <c r="I26" s="30"/>
      <c r="J26" s="30">
        <v>8.1853230000000003</v>
      </c>
      <c r="K26" s="65"/>
      <c r="L26" s="30">
        <v>49.904960000000003</v>
      </c>
      <c r="M26" s="30">
        <v>38.506138</v>
      </c>
      <c r="N26" s="30"/>
      <c r="O26" s="30"/>
      <c r="P26" s="30"/>
      <c r="Q26" s="30">
        <v>101.03861000000001</v>
      </c>
    </row>
    <row r="27" spans="1:17" x14ac:dyDescent="0.3">
      <c r="A27" s="64">
        <v>18</v>
      </c>
      <c r="B27" s="30"/>
      <c r="C27" s="30"/>
      <c r="D27" s="30">
        <v>33.755949000000001</v>
      </c>
      <c r="E27" s="65">
        <v>38.808900999999999</v>
      </c>
      <c r="F27" s="30"/>
      <c r="G27" s="30">
        <v>83.231570000000005</v>
      </c>
      <c r="H27" s="30">
        <v>88.509900000000002</v>
      </c>
      <c r="I27" s="30"/>
      <c r="J27" s="30">
        <v>4.2524417999999997</v>
      </c>
      <c r="K27" s="65"/>
      <c r="L27" s="30">
        <v>67.226805999999996</v>
      </c>
      <c r="M27" s="30">
        <v>44.887390000000003</v>
      </c>
      <c r="N27" s="30"/>
      <c r="O27" s="30"/>
      <c r="P27" s="30"/>
      <c r="Q27" s="30">
        <v>129.10423</v>
      </c>
    </row>
    <row r="28" spans="1:17" x14ac:dyDescent="0.3">
      <c r="A28" s="64">
        <v>19</v>
      </c>
      <c r="B28" s="30"/>
      <c r="C28" s="30"/>
      <c r="D28" s="30">
        <v>35.519387999999999</v>
      </c>
      <c r="E28" s="65">
        <v>12.845739</v>
      </c>
      <c r="F28" s="30"/>
      <c r="G28" s="30">
        <v>72.787310000000005</v>
      </c>
      <c r="H28" s="30">
        <v>82.59151</v>
      </c>
      <c r="I28" s="30"/>
      <c r="J28" s="30">
        <v>7.1436679999999999</v>
      </c>
      <c r="K28" s="65"/>
      <c r="L28" s="30">
        <v>27.884869999999999</v>
      </c>
      <c r="M28" s="30">
        <v>55.877885999999997</v>
      </c>
      <c r="N28" s="30"/>
      <c r="O28" s="30"/>
      <c r="P28" s="30"/>
      <c r="Q28" s="30">
        <v>116.867</v>
      </c>
    </row>
    <row r="29" spans="1:17" x14ac:dyDescent="0.3">
      <c r="A29" s="64">
        <v>20</v>
      </c>
      <c r="B29" s="30"/>
      <c r="C29" s="30"/>
      <c r="D29" s="30">
        <v>22.435234000000001</v>
      </c>
      <c r="E29" s="65">
        <v>47.152451999999997</v>
      </c>
      <c r="F29" s="30"/>
      <c r="G29" s="30">
        <v>69.569230000000005</v>
      </c>
      <c r="H29" s="30">
        <v>69.600830000000002</v>
      </c>
      <c r="I29" s="30"/>
      <c r="J29" s="30">
        <v>5.9420890000000002</v>
      </c>
      <c r="K29" s="65"/>
      <c r="L29" s="30">
        <v>42.240496</v>
      </c>
      <c r="M29" s="30">
        <v>43.415995000000002</v>
      </c>
      <c r="N29" s="30"/>
      <c r="O29" s="30"/>
      <c r="P29" s="30"/>
      <c r="Q29" s="30">
        <v>77.495255</v>
      </c>
    </row>
    <row r="30" spans="1:17" x14ac:dyDescent="0.3">
      <c r="A30" s="64">
        <v>21</v>
      </c>
      <c r="B30" s="30"/>
      <c r="C30" s="30"/>
      <c r="D30" s="30">
        <v>23.142420999999999</v>
      </c>
      <c r="E30" s="65">
        <v>8.1368849999999995</v>
      </c>
      <c r="F30" s="30"/>
      <c r="G30" s="30">
        <v>66.221957000000003</v>
      </c>
      <c r="H30" s="30">
        <v>85.421700000000001</v>
      </c>
      <c r="I30" s="30"/>
      <c r="J30" s="30">
        <v>9.0930324999999996</v>
      </c>
      <c r="K30" s="65"/>
      <c r="L30" s="30">
        <v>25.775210000000001</v>
      </c>
      <c r="M30" s="30">
        <v>36.697721000000001</v>
      </c>
      <c r="N30" s="30"/>
      <c r="O30" s="30"/>
      <c r="P30" s="30"/>
      <c r="Q30" s="30">
        <v>112.77703</v>
      </c>
    </row>
    <row r="31" spans="1:17" x14ac:dyDescent="0.3">
      <c r="A31" s="64">
        <v>22</v>
      </c>
      <c r="B31" s="30"/>
      <c r="C31" s="30"/>
      <c r="D31" s="30">
        <v>33.695571000000001</v>
      </c>
      <c r="E31" s="65">
        <v>19.360900000000001</v>
      </c>
      <c r="F31" s="30"/>
      <c r="G31" s="30">
        <v>49.969152999999999</v>
      </c>
      <c r="H31" s="30">
        <v>79.393090000000001</v>
      </c>
      <c r="I31" s="30"/>
      <c r="J31" s="30"/>
      <c r="K31" s="65"/>
      <c r="L31" s="30">
        <v>44.208919999999999</v>
      </c>
      <c r="M31" s="30">
        <v>63.224893000000002</v>
      </c>
      <c r="N31" s="30"/>
      <c r="O31" s="30"/>
      <c r="P31" s="30"/>
      <c r="Q31" s="30">
        <v>104.45610000000001</v>
      </c>
    </row>
    <row r="32" spans="1:17" x14ac:dyDescent="0.3">
      <c r="A32" s="64">
        <v>23</v>
      </c>
      <c r="B32" s="30"/>
      <c r="C32" s="30"/>
      <c r="D32" s="30"/>
      <c r="E32" s="65">
        <v>25.821884000000001</v>
      </c>
      <c r="F32" s="30"/>
      <c r="G32" s="30">
        <v>58.746743000000002</v>
      </c>
      <c r="H32" s="30">
        <v>69.637680000000003</v>
      </c>
      <c r="I32" s="30"/>
      <c r="J32" s="30"/>
      <c r="K32" s="65"/>
      <c r="L32" s="30"/>
      <c r="M32" s="30">
        <v>13.930322</v>
      </c>
      <c r="N32" s="30"/>
      <c r="O32" s="30"/>
      <c r="P32" s="30"/>
      <c r="Q32" s="30"/>
    </row>
    <row r="33" spans="1:17" x14ac:dyDescent="0.3">
      <c r="A33" s="64">
        <v>24</v>
      </c>
      <c r="B33" s="30"/>
      <c r="C33" s="30"/>
      <c r="D33" s="30"/>
      <c r="E33" s="65">
        <v>55.781260000000003</v>
      </c>
      <c r="F33" s="30"/>
      <c r="G33" s="30">
        <v>54.832790000000003</v>
      </c>
      <c r="H33" s="30">
        <v>76.217226999999994</v>
      </c>
      <c r="I33" s="30"/>
      <c r="J33" s="30"/>
      <c r="K33" s="65"/>
      <c r="L33" s="30"/>
      <c r="M33" s="30">
        <v>55.2258</v>
      </c>
      <c r="N33" s="30"/>
      <c r="O33" s="30"/>
      <c r="P33" s="30"/>
      <c r="Q33" s="30"/>
    </row>
    <row r="34" spans="1:17" x14ac:dyDescent="0.3">
      <c r="A34" s="64">
        <v>25</v>
      </c>
      <c r="B34" s="30"/>
      <c r="C34" s="30"/>
      <c r="D34" s="30"/>
      <c r="E34" s="65">
        <v>30.09911</v>
      </c>
      <c r="F34" s="30"/>
      <c r="G34" s="30">
        <v>58.037889999999997</v>
      </c>
      <c r="H34" s="30">
        <v>72.466693000000006</v>
      </c>
      <c r="I34" s="30"/>
      <c r="J34" s="30"/>
      <c r="K34" s="65"/>
      <c r="L34" s="30"/>
      <c r="M34" s="30">
        <v>40.099615999999997</v>
      </c>
      <c r="N34" s="30"/>
      <c r="O34" s="30"/>
      <c r="P34" s="30"/>
      <c r="Q34" s="30"/>
    </row>
    <row r="35" spans="1:17" x14ac:dyDescent="0.3">
      <c r="A35" s="64">
        <v>26</v>
      </c>
      <c r="B35" s="30"/>
      <c r="C35" s="30"/>
      <c r="D35" s="30"/>
      <c r="E35" s="65">
        <v>44.777189999999997</v>
      </c>
      <c r="F35" s="30"/>
      <c r="G35" s="30">
        <v>59.241810000000001</v>
      </c>
      <c r="H35" s="30">
        <v>66.946797000000004</v>
      </c>
      <c r="I35" s="30"/>
      <c r="J35" s="30"/>
      <c r="K35" s="65"/>
      <c r="L35" s="30"/>
      <c r="M35" s="30">
        <v>44.121102999999998</v>
      </c>
      <c r="N35" s="30"/>
      <c r="O35" s="30"/>
      <c r="P35" s="30"/>
      <c r="Q35" s="30"/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23.221637999999999</v>
      </c>
      <c r="H36" s="30">
        <v>72.910004000000001</v>
      </c>
      <c r="I36" s="30"/>
      <c r="J36" s="30"/>
      <c r="K36" s="65"/>
      <c r="L36" s="30"/>
      <c r="M36" s="30">
        <v>47.815246999999999</v>
      </c>
      <c r="N36" s="30"/>
      <c r="O36" s="30"/>
      <c r="P36" s="30"/>
      <c r="Q36" s="30"/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26.580164</v>
      </c>
      <c r="H37" s="30">
        <v>71.368046000000007</v>
      </c>
      <c r="I37" s="30"/>
      <c r="J37" s="30"/>
      <c r="K37" s="65"/>
      <c r="L37" s="30"/>
      <c r="M37" s="30">
        <v>69.108199999999997</v>
      </c>
      <c r="N37" s="30"/>
      <c r="O37" s="30"/>
      <c r="P37" s="30"/>
      <c r="Q37" s="30"/>
    </row>
    <row r="38" spans="1:17" x14ac:dyDescent="0.3">
      <c r="A38" s="64">
        <v>29</v>
      </c>
      <c r="B38" s="30"/>
      <c r="C38" s="30"/>
      <c r="D38" s="30"/>
      <c r="E38" s="65"/>
      <c r="F38" s="30"/>
      <c r="G38" s="30"/>
      <c r="H38" s="30">
        <v>75.218729999999994</v>
      </c>
      <c r="I38" s="30"/>
      <c r="J38" s="30"/>
      <c r="K38" s="65"/>
      <c r="L38" s="30"/>
      <c r="M38" s="30">
        <v>42.060070000000003</v>
      </c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/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2FB1-BE4A-4376-8DE8-4BA951487543}">
  <dimension ref="A1:S42"/>
  <sheetViews>
    <sheetView showGridLines="0" workbookViewId="0">
      <selection activeCell="G42" sqref="G41:H42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45504</v>
      </c>
      <c r="D3" s="7"/>
    </row>
    <row r="4" spans="1:19" x14ac:dyDescent="0.3">
      <c r="A4" s="7" t="s">
        <v>2</v>
      </c>
      <c r="B4" s="9" t="s">
        <v>98</v>
      </c>
      <c r="D4" s="7"/>
    </row>
    <row r="5" spans="1:19" x14ac:dyDescent="0.3">
      <c r="A5" s="7" t="s">
        <v>4</v>
      </c>
      <c r="B5" s="9" t="s">
        <v>97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2.2829000000000002</v>
      </c>
      <c r="E9" s="18">
        <v>7.0633999999999997</v>
      </c>
      <c r="F9" s="18">
        <v>13.881399999999999</v>
      </c>
      <c r="G9" s="18">
        <v>6.1902999999999997</v>
      </c>
      <c r="H9" s="18">
        <f>E9-D9</f>
        <v>4.7805</v>
      </c>
      <c r="I9" s="18">
        <f>G9-D9</f>
        <v>3.9073999999999995</v>
      </c>
      <c r="J9" s="19">
        <f>F9-E9</f>
        <v>6.8179999999999996</v>
      </c>
      <c r="K9" s="19">
        <f>J9/C9</f>
        <v>0.22726666666666664</v>
      </c>
      <c r="L9" s="19">
        <f>G9-F9</f>
        <v>-7.6910999999999996</v>
      </c>
      <c r="M9" s="19">
        <f>L9/C9</f>
        <v>-0.25636999999999999</v>
      </c>
      <c r="N9" s="20" t="s">
        <v>76</v>
      </c>
      <c r="O9" s="21">
        <v>0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2.2703000000000002</v>
      </c>
      <c r="E10" s="26">
        <v>7.9362000000000004</v>
      </c>
      <c r="F10" s="26">
        <v>16.132300000000001</v>
      </c>
      <c r="G10" s="26">
        <v>6.9987000000000004</v>
      </c>
      <c r="H10" s="18">
        <f t="shared" ref="H10:H24" si="0">E10-D10</f>
        <v>5.6659000000000006</v>
      </c>
      <c r="I10" s="18">
        <f t="shared" ref="I10:I24" si="1">G10-D10</f>
        <v>4.7284000000000006</v>
      </c>
      <c r="J10" s="27">
        <f t="shared" ref="J10:J24" si="2">F10-E10</f>
        <v>8.1961000000000013</v>
      </c>
      <c r="K10" s="27">
        <f t="shared" ref="K10:K24" si="3">J10/C10</f>
        <v>0.27320333333333335</v>
      </c>
      <c r="L10" s="27">
        <f t="shared" ref="L10:L24" si="4">G10-F10</f>
        <v>-9.1336000000000013</v>
      </c>
      <c r="M10" s="27">
        <f t="shared" ref="M10:M24" si="5">L10/C10</f>
        <v>-0.30445333333333335</v>
      </c>
      <c r="N10" s="28">
        <v>45506</v>
      </c>
      <c r="O10" s="29">
        <v>12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0.4052</v>
      </c>
      <c r="E11" s="26">
        <v>0.42659999999999998</v>
      </c>
      <c r="F11" s="26">
        <v>0.65400000000000003</v>
      </c>
      <c r="G11" s="26">
        <v>0.42280000000000001</v>
      </c>
      <c r="H11" s="18">
        <f t="shared" si="0"/>
        <v>2.1399999999999975E-2</v>
      </c>
      <c r="I11" s="18">
        <f t="shared" si="1"/>
        <v>1.7600000000000005E-2</v>
      </c>
      <c r="J11" s="27">
        <f t="shared" si="2"/>
        <v>0.22740000000000005</v>
      </c>
      <c r="K11" s="27">
        <f t="shared" si="3"/>
        <v>7.5800000000000017E-3</v>
      </c>
      <c r="L11" s="27">
        <f t="shared" si="4"/>
        <v>-0.23120000000000002</v>
      </c>
      <c r="M11" s="27">
        <f t="shared" si="5"/>
        <v>-7.7066666666666672E-3</v>
      </c>
      <c r="N11" s="28">
        <v>45506</v>
      </c>
      <c r="O11" s="29">
        <v>22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0.40670000000000001</v>
      </c>
      <c r="E12" s="26">
        <v>0.4592</v>
      </c>
      <c r="F12" s="26">
        <v>0.88400000000000001</v>
      </c>
      <c r="G12" s="26">
        <v>0.44919999999999999</v>
      </c>
      <c r="H12" s="18">
        <f t="shared" si="0"/>
        <v>5.2499999999999991E-2</v>
      </c>
      <c r="I12" s="18">
        <f t="shared" si="1"/>
        <v>4.2499999999999982E-2</v>
      </c>
      <c r="J12" s="27">
        <f t="shared" si="2"/>
        <v>0.42480000000000001</v>
      </c>
      <c r="K12" s="27">
        <f t="shared" si="3"/>
        <v>1.4160000000000001E-2</v>
      </c>
      <c r="L12" s="27">
        <f t="shared" si="4"/>
        <v>-0.43480000000000002</v>
      </c>
      <c r="M12" s="27">
        <f t="shared" si="5"/>
        <v>-1.4493333333333334E-2</v>
      </c>
      <c r="N12" s="28">
        <v>45505</v>
      </c>
      <c r="O12" s="29">
        <v>26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2.2315</v>
      </c>
      <c r="E13" s="26">
        <v>3.5598000000000001</v>
      </c>
      <c r="F13" s="26">
        <v>6.5362999999999998</v>
      </c>
      <c r="G13" s="26">
        <v>3.5059</v>
      </c>
      <c r="H13" s="18">
        <f t="shared" si="0"/>
        <v>1.3283</v>
      </c>
      <c r="I13" s="18">
        <f t="shared" si="1"/>
        <v>1.2744</v>
      </c>
      <c r="J13" s="27">
        <f t="shared" si="2"/>
        <v>2.9764999999999997</v>
      </c>
      <c r="K13" s="27">
        <f t="shared" si="3"/>
        <v>9.9216666666666661E-2</v>
      </c>
      <c r="L13" s="27">
        <f t="shared" si="4"/>
        <v>-3.0303999999999998</v>
      </c>
      <c r="M13" s="27">
        <f t="shared" si="5"/>
        <v>-0.10101333333333333</v>
      </c>
      <c r="N13" s="28">
        <v>45509</v>
      </c>
      <c r="O13" s="29">
        <v>15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2.2599</v>
      </c>
      <c r="E14" s="26">
        <v>3.1153</v>
      </c>
      <c r="F14" s="26">
        <v>7.6664000000000003</v>
      </c>
      <c r="G14" s="26">
        <v>2.9567000000000001</v>
      </c>
      <c r="H14" s="18">
        <f t="shared" si="0"/>
        <v>0.85539999999999994</v>
      </c>
      <c r="I14" s="18">
        <f t="shared" si="1"/>
        <v>0.69680000000000009</v>
      </c>
      <c r="J14" s="27">
        <f t="shared" si="2"/>
        <v>4.5510999999999999</v>
      </c>
      <c r="K14" s="27">
        <f t="shared" si="3"/>
        <v>0.15170333333333333</v>
      </c>
      <c r="L14" s="27">
        <f t="shared" si="4"/>
        <v>-4.7096999999999998</v>
      </c>
      <c r="M14" s="27">
        <f t="shared" si="5"/>
        <v>-0.15698999999999999</v>
      </c>
      <c r="N14" s="28">
        <v>45506</v>
      </c>
      <c r="O14" s="29">
        <v>29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2.2753999999999999</v>
      </c>
      <c r="E15" s="26">
        <v>3.2509000000000001</v>
      </c>
      <c r="F15" s="26">
        <v>10.776199999999999</v>
      </c>
      <c r="G15" s="26">
        <v>3.0857999999999999</v>
      </c>
      <c r="H15" s="18">
        <f t="shared" si="0"/>
        <v>0.97550000000000026</v>
      </c>
      <c r="I15" s="18">
        <f t="shared" si="1"/>
        <v>0.81040000000000001</v>
      </c>
      <c r="J15" s="27">
        <f t="shared" si="2"/>
        <v>7.5252999999999997</v>
      </c>
      <c r="K15" s="27">
        <f t="shared" si="3"/>
        <v>0.25084333333333331</v>
      </c>
      <c r="L15" s="27">
        <f t="shared" si="4"/>
        <v>-7.6903999999999995</v>
      </c>
      <c r="M15" s="27">
        <f t="shared" si="5"/>
        <v>-0.25634666666666667</v>
      </c>
      <c r="N15" s="28">
        <v>45506</v>
      </c>
      <c r="O15" s="29">
        <v>30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0.40639999999999998</v>
      </c>
      <c r="E16" s="26">
        <v>0.42720000000000002</v>
      </c>
      <c r="F16" s="26">
        <v>0.4597</v>
      </c>
      <c r="G16" s="26">
        <v>0.4264</v>
      </c>
      <c r="H16" s="18">
        <f t="shared" si="0"/>
        <v>2.0800000000000041E-2</v>
      </c>
      <c r="I16" s="18">
        <f t="shared" si="1"/>
        <v>2.0000000000000018E-2</v>
      </c>
      <c r="J16" s="27">
        <f t="shared" si="2"/>
        <v>3.2499999999999973E-2</v>
      </c>
      <c r="K16" s="27">
        <f t="shared" si="3"/>
        <v>1.0833333333333324E-3</v>
      </c>
      <c r="L16" s="27">
        <f t="shared" si="4"/>
        <v>-3.3299999999999996E-2</v>
      </c>
      <c r="M16" s="27">
        <f t="shared" si="5"/>
        <v>-1.1099999999999999E-3</v>
      </c>
      <c r="N16" s="28" t="s">
        <v>76</v>
      </c>
      <c r="O16" s="29">
        <v>0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0.40670000000000001</v>
      </c>
      <c r="E17" s="26">
        <v>0.43290000000000001</v>
      </c>
      <c r="F17" s="26">
        <v>0.55220000000000002</v>
      </c>
      <c r="G17" s="26">
        <v>0.43009999999999998</v>
      </c>
      <c r="H17" s="18">
        <f t="shared" si="0"/>
        <v>2.6200000000000001E-2</v>
      </c>
      <c r="I17" s="18">
        <f t="shared" si="1"/>
        <v>2.3399999999999976E-2</v>
      </c>
      <c r="J17" s="27">
        <f t="shared" si="2"/>
        <v>0.11930000000000002</v>
      </c>
      <c r="K17" s="27">
        <f t="shared" si="3"/>
        <v>3.9766666666666674E-3</v>
      </c>
      <c r="L17" s="27">
        <f t="shared" si="4"/>
        <v>-0.12210000000000004</v>
      </c>
      <c r="M17" s="27">
        <f t="shared" si="5"/>
        <v>-4.0700000000000016E-3</v>
      </c>
      <c r="N17" s="28">
        <v>45509</v>
      </c>
      <c r="O17" s="29">
        <v>29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0.4042</v>
      </c>
      <c r="E18" s="26">
        <v>0.41870000000000002</v>
      </c>
      <c r="F18" s="26">
        <v>0.49919999999999998</v>
      </c>
      <c r="G18" s="26">
        <v>0.41970000000000002</v>
      </c>
      <c r="H18" s="18">
        <f t="shared" si="0"/>
        <v>1.4500000000000013E-2</v>
      </c>
      <c r="I18" s="18">
        <f t="shared" si="1"/>
        <v>1.5500000000000014E-2</v>
      </c>
      <c r="J18" s="27">
        <f t="shared" si="2"/>
        <v>8.049999999999996E-2</v>
      </c>
      <c r="K18" s="27">
        <f t="shared" si="3"/>
        <v>2.6833333333333318E-3</v>
      </c>
      <c r="L18" s="27">
        <f t="shared" si="4"/>
        <v>-7.949999999999996E-2</v>
      </c>
      <c r="M18" s="27">
        <f t="shared" si="5"/>
        <v>-2.6499999999999987E-3</v>
      </c>
      <c r="N18" s="28" t="s">
        <v>76</v>
      </c>
      <c r="O18" s="29">
        <v>0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2.2645</v>
      </c>
      <c r="E19" s="26">
        <v>2.8730000000000002</v>
      </c>
      <c r="F19" s="26">
        <v>4.3952999999999998</v>
      </c>
      <c r="G19" s="26">
        <v>2.8586999999999998</v>
      </c>
      <c r="H19" s="18">
        <f t="shared" si="0"/>
        <v>0.60850000000000026</v>
      </c>
      <c r="I19" s="18">
        <f t="shared" si="1"/>
        <v>0.59419999999999984</v>
      </c>
      <c r="J19" s="27">
        <f t="shared" si="2"/>
        <v>1.5222999999999995</v>
      </c>
      <c r="K19" s="27">
        <f t="shared" si="3"/>
        <v>5.0743333333333321E-2</v>
      </c>
      <c r="L19" s="27">
        <f t="shared" si="4"/>
        <v>-1.5366</v>
      </c>
      <c r="M19" s="27">
        <f t="shared" si="5"/>
        <v>-5.1220000000000002E-2</v>
      </c>
      <c r="N19" s="28">
        <v>45506</v>
      </c>
      <c r="O19" s="29">
        <v>26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0.40589999999999998</v>
      </c>
      <c r="E20" s="26">
        <v>0.43709999999999999</v>
      </c>
      <c r="F20" s="26">
        <v>1.1518999999999999</v>
      </c>
      <c r="G20" s="26">
        <v>0.43619999999999998</v>
      </c>
      <c r="H20" s="18">
        <f t="shared" si="0"/>
        <v>3.1200000000000006E-2</v>
      </c>
      <c r="I20" s="18">
        <f t="shared" si="1"/>
        <v>3.0299999999999994E-2</v>
      </c>
      <c r="J20" s="27">
        <f t="shared" si="2"/>
        <v>0.71479999999999988</v>
      </c>
      <c r="K20" s="27">
        <f t="shared" si="3"/>
        <v>2.3826666666666663E-2</v>
      </c>
      <c r="L20" s="27">
        <f t="shared" si="4"/>
        <v>-0.7157</v>
      </c>
      <c r="M20" s="27">
        <f t="shared" si="5"/>
        <v>-2.3856666666666668E-2</v>
      </c>
      <c r="N20" s="28">
        <v>45505</v>
      </c>
      <c r="O20" s="29">
        <v>28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0.40500000000000003</v>
      </c>
      <c r="E21" s="26">
        <v>0.44369999999999998</v>
      </c>
      <c r="F21" s="26">
        <v>0.47899999999999998</v>
      </c>
      <c r="G21" s="26">
        <v>0.44180000000000003</v>
      </c>
      <c r="H21" s="18">
        <f t="shared" si="0"/>
        <v>3.8699999999999957E-2</v>
      </c>
      <c r="I21" s="18">
        <f t="shared" si="1"/>
        <v>3.6799999999999999E-2</v>
      </c>
      <c r="J21" s="27">
        <f t="shared" si="2"/>
        <v>3.5299999999999998E-2</v>
      </c>
      <c r="K21" s="27">
        <f t="shared" si="3"/>
        <v>1.1766666666666666E-3</v>
      </c>
      <c r="L21" s="27">
        <f t="shared" si="4"/>
        <v>-3.7199999999999955E-2</v>
      </c>
      <c r="M21" s="27">
        <f t="shared" si="5"/>
        <v>-1.2399999999999985E-3</v>
      </c>
      <c r="N21" s="28" t="s">
        <v>76</v>
      </c>
      <c r="O21" s="29">
        <v>0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0.40260000000000001</v>
      </c>
      <c r="E22" s="26">
        <v>0.41760000000000003</v>
      </c>
      <c r="F22" s="26">
        <v>0.47889999999999999</v>
      </c>
      <c r="G22" s="26">
        <v>0.41649999999999998</v>
      </c>
      <c r="H22" s="18">
        <f t="shared" si="0"/>
        <v>1.5000000000000013E-2</v>
      </c>
      <c r="I22" s="18">
        <f t="shared" si="1"/>
        <v>1.3899999999999968E-2</v>
      </c>
      <c r="J22" s="27">
        <f t="shared" si="2"/>
        <v>6.1299999999999966E-2</v>
      </c>
      <c r="K22" s="27">
        <f t="shared" si="3"/>
        <v>2.0433333333333323E-3</v>
      </c>
      <c r="L22" s="27">
        <f t="shared" si="4"/>
        <v>-6.2400000000000011E-2</v>
      </c>
      <c r="M22" s="27">
        <f t="shared" si="5"/>
        <v>-2.0800000000000003E-3</v>
      </c>
      <c r="N22" s="28">
        <v>45510</v>
      </c>
      <c r="O22" s="29">
        <v>4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0.40749999999999997</v>
      </c>
      <c r="E23" s="26">
        <v>0.4733</v>
      </c>
      <c r="F23" s="26">
        <v>0.65949999999999998</v>
      </c>
      <c r="G23" s="26">
        <v>0.4713</v>
      </c>
      <c r="H23" s="18">
        <f t="shared" si="0"/>
        <v>6.5800000000000025E-2</v>
      </c>
      <c r="I23" s="18">
        <f t="shared" si="1"/>
        <v>6.3800000000000023E-2</v>
      </c>
      <c r="J23" s="27">
        <f t="shared" si="2"/>
        <v>0.18619999999999998</v>
      </c>
      <c r="K23" s="27">
        <f t="shared" si="3"/>
        <v>6.2066666666666659E-3</v>
      </c>
      <c r="L23" s="27">
        <f t="shared" si="4"/>
        <v>-0.18819999999999998</v>
      </c>
      <c r="M23" s="27">
        <f t="shared" si="5"/>
        <v>-6.273333333333333E-3</v>
      </c>
      <c r="N23" s="28">
        <v>45506</v>
      </c>
      <c r="O23" s="29">
        <v>7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2.2627999999999999</v>
      </c>
      <c r="E24" s="34">
        <v>2.2387999999999999</v>
      </c>
      <c r="F24" s="34">
        <v>3.714</v>
      </c>
      <c r="G24" s="34">
        <v>2.3866999999999998</v>
      </c>
      <c r="H24" s="18">
        <f t="shared" si="0"/>
        <v>-2.4000000000000021E-2</v>
      </c>
      <c r="I24" s="18">
        <f t="shared" si="1"/>
        <v>0.1238999999999999</v>
      </c>
      <c r="J24" s="35">
        <f t="shared" si="2"/>
        <v>1.4752000000000001</v>
      </c>
      <c r="K24" s="35">
        <f t="shared" si="3"/>
        <v>4.9173333333333333E-2</v>
      </c>
      <c r="L24" s="35">
        <f t="shared" si="4"/>
        <v>-1.3273000000000001</v>
      </c>
      <c r="M24" s="35">
        <f t="shared" si="5"/>
        <v>-4.4243333333333336E-2</v>
      </c>
      <c r="N24" s="36">
        <v>45505</v>
      </c>
      <c r="O24" s="37">
        <v>27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-0.87310000000000043</v>
      </c>
      <c r="H27" s="42">
        <f>I9</f>
        <v>3.9073999999999995</v>
      </c>
    </row>
    <row r="28" spans="1:19" x14ac:dyDescent="0.3">
      <c r="F28" s="9" t="s">
        <v>38</v>
      </c>
      <c r="G28" s="42">
        <f t="shared" ref="G28:G42" si="6">I10-H10</f>
        <v>-0.9375</v>
      </c>
      <c r="H28" s="42">
        <f t="shared" ref="H28:H42" si="7">I10</f>
        <v>4.7284000000000006</v>
      </c>
    </row>
    <row r="29" spans="1:19" x14ac:dyDescent="0.3">
      <c r="F29" s="9" t="s">
        <v>39</v>
      </c>
      <c r="G29" s="42">
        <f t="shared" si="6"/>
        <v>-3.7999999999999701E-3</v>
      </c>
      <c r="H29" s="42">
        <f t="shared" si="7"/>
        <v>1.7600000000000005E-2</v>
      </c>
    </row>
    <row r="30" spans="1:19" x14ac:dyDescent="0.3">
      <c r="F30" s="9" t="s">
        <v>40</v>
      </c>
      <c r="G30" s="42">
        <f t="shared" si="6"/>
        <v>-1.0000000000000009E-2</v>
      </c>
      <c r="H30" s="42">
        <f t="shared" si="7"/>
        <v>4.2499999999999982E-2</v>
      </c>
    </row>
    <row r="31" spans="1:19" x14ac:dyDescent="0.3">
      <c r="F31" s="9" t="s">
        <v>42</v>
      </c>
      <c r="G31" s="42">
        <f t="shared" si="6"/>
        <v>-5.3900000000000059E-2</v>
      </c>
      <c r="H31" s="42">
        <f t="shared" si="7"/>
        <v>1.2744</v>
      </c>
    </row>
    <row r="32" spans="1:19" x14ac:dyDescent="0.3">
      <c r="F32" s="9" t="s">
        <v>43</v>
      </c>
      <c r="G32" s="42">
        <f t="shared" si="6"/>
        <v>-0.15859999999999985</v>
      </c>
      <c r="H32" s="42">
        <f t="shared" si="7"/>
        <v>0.69680000000000009</v>
      </c>
    </row>
    <row r="33" spans="6:8" x14ac:dyDescent="0.3">
      <c r="F33" s="9" t="s">
        <v>44</v>
      </c>
      <c r="G33" s="42">
        <f t="shared" si="6"/>
        <v>-0.16510000000000025</v>
      </c>
      <c r="H33" s="42">
        <f t="shared" si="7"/>
        <v>0.81040000000000001</v>
      </c>
    </row>
    <row r="34" spans="6:8" x14ac:dyDescent="0.3">
      <c r="F34" s="9" t="s">
        <v>45</v>
      </c>
      <c r="G34" s="42">
        <f t="shared" si="6"/>
        <v>-8.0000000000002292E-4</v>
      </c>
      <c r="H34" s="42">
        <f t="shared" si="7"/>
        <v>2.0000000000000018E-2</v>
      </c>
    </row>
    <row r="35" spans="6:8" x14ac:dyDescent="0.3">
      <c r="F35" s="9" t="s">
        <v>46</v>
      </c>
      <c r="G35" s="42">
        <f t="shared" si="6"/>
        <v>-2.8000000000000247E-3</v>
      </c>
      <c r="H35" s="42">
        <f t="shared" si="7"/>
        <v>2.3399999999999976E-2</v>
      </c>
    </row>
    <row r="36" spans="6:8" x14ac:dyDescent="0.3">
      <c r="F36" s="9" t="s">
        <v>47</v>
      </c>
      <c r="G36" s="42">
        <f t="shared" si="6"/>
        <v>1.0000000000000009E-3</v>
      </c>
      <c r="H36" s="42">
        <f t="shared" si="7"/>
        <v>1.5500000000000014E-2</v>
      </c>
    </row>
    <row r="37" spans="6:8" x14ac:dyDescent="0.3">
      <c r="F37" s="43" t="s">
        <v>49</v>
      </c>
      <c r="G37" s="44">
        <f>I19-H19</f>
        <v>-1.4300000000000423E-2</v>
      </c>
      <c r="H37" s="44">
        <f t="shared" si="7"/>
        <v>0.59419999999999984</v>
      </c>
    </row>
    <row r="38" spans="6:8" x14ac:dyDescent="0.3">
      <c r="F38" s="9" t="s">
        <v>50</v>
      </c>
      <c r="G38" s="42">
        <f t="shared" si="6"/>
        <v>-9.000000000000119E-4</v>
      </c>
      <c r="H38" s="42">
        <f t="shared" si="7"/>
        <v>3.0299999999999994E-2</v>
      </c>
    </row>
    <row r="39" spans="6:8" x14ac:dyDescent="0.3">
      <c r="F39" s="43" t="s">
        <v>51</v>
      </c>
      <c r="G39" s="44">
        <f t="shared" si="6"/>
        <v>-1.8999999999999573E-3</v>
      </c>
      <c r="H39" s="44">
        <f t="shared" si="7"/>
        <v>3.6799999999999999E-2</v>
      </c>
    </row>
    <row r="40" spans="6:8" x14ac:dyDescent="0.3">
      <c r="F40" s="9" t="s">
        <v>52</v>
      </c>
      <c r="G40" s="42">
        <f t="shared" si="6"/>
        <v>-1.1000000000000454E-3</v>
      </c>
      <c r="H40" s="42">
        <f t="shared" si="7"/>
        <v>1.3899999999999968E-2</v>
      </c>
    </row>
    <row r="41" spans="6:8" x14ac:dyDescent="0.3">
      <c r="F41" s="9" t="s">
        <v>53</v>
      </c>
      <c r="G41" s="42">
        <f t="shared" si="6"/>
        <v>-2.0000000000000018E-3</v>
      </c>
      <c r="H41" s="42">
        <f t="shared" si="7"/>
        <v>6.3800000000000023E-2</v>
      </c>
    </row>
    <row r="42" spans="6:8" x14ac:dyDescent="0.3">
      <c r="F42" s="9" t="s">
        <v>54</v>
      </c>
      <c r="G42" s="42">
        <f t="shared" si="6"/>
        <v>0.14789999999999992</v>
      </c>
      <c r="H42" s="42">
        <f t="shared" si="7"/>
        <v>0.1238999999999999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60A28-8471-4214-BBC2-6488A9C432BC}">
  <dimension ref="A1:Q39"/>
  <sheetViews>
    <sheetView topLeftCell="A2" workbookViewId="0">
      <selection activeCell="E10" sqref="E10:E21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28.8" x14ac:dyDescent="0.3">
      <c r="A1" s="6" t="s">
        <v>57</v>
      </c>
    </row>
    <row r="3" spans="1:17" ht="14.4" x14ac:dyDescent="0.3">
      <c r="A3" s="45" t="s">
        <v>2</v>
      </c>
      <c r="B3" s="9" t="s">
        <v>3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37.567026529411756</v>
      </c>
      <c r="C7" s="53">
        <f t="shared" ref="C7:Q7" si="0">AVERAGE(C10:C39)</f>
        <v>27.938254210526313</v>
      </c>
      <c r="D7" s="53">
        <f t="shared" si="0"/>
        <v>39.061310037037039</v>
      </c>
      <c r="E7" s="54">
        <f t="shared" si="0"/>
        <v>37.832565499999994</v>
      </c>
      <c r="F7" s="53">
        <f t="shared" si="0"/>
        <v>29.955901749999999</v>
      </c>
      <c r="G7" s="53">
        <f t="shared" si="0"/>
        <v>63.657936517241374</v>
      </c>
      <c r="H7" s="53">
        <f t="shared" si="0"/>
        <v>74.57819241379309</v>
      </c>
      <c r="I7" s="53">
        <f t="shared" si="0"/>
        <v>3.0784967999999999</v>
      </c>
      <c r="J7" s="53">
        <f t="shared" si="0"/>
        <v>17.626063883999997</v>
      </c>
      <c r="K7" s="54">
        <f t="shared" si="0"/>
        <v>6.5202790000000004</v>
      </c>
      <c r="L7" s="53">
        <f t="shared" si="0"/>
        <v>42.573246857142863</v>
      </c>
      <c r="M7" s="53">
        <f t="shared" si="0"/>
        <v>58.144204479999992</v>
      </c>
      <c r="N7" s="53">
        <f t="shared" si="0"/>
        <v>4.8061280833333333</v>
      </c>
      <c r="O7" s="53">
        <f t="shared" si="0"/>
        <v>10.40793495</v>
      </c>
      <c r="P7" s="53">
        <f t="shared" si="0"/>
        <v>10.830745</v>
      </c>
      <c r="Q7" s="53">
        <f t="shared" si="0"/>
        <v>90.49326768965517</v>
      </c>
    </row>
    <row r="8" spans="1:17" x14ac:dyDescent="0.3">
      <c r="A8" s="55" t="s">
        <v>72</v>
      </c>
      <c r="B8" s="56">
        <f>MIN(B10:B39)</f>
        <v>11.069889</v>
      </c>
      <c r="C8" s="56">
        <f t="shared" ref="C8:Q8" si="1">MIN(C10:C39)</f>
        <v>10.840185999999999</v>
      </c>
      <c r="D8" s="56">
        <f t="shared" si="1"/>
        <v>27.613109999999999</v>
      </c>
      <c r="E8" s="57">
        <f t="shared" si="1"/>
        <v>6.7746510000000004</v>
      </c>
      <c r="F8" s="56">
        <f t="shared" si="1"/>
        <v>5.8199909999999999</v>
      </c>
      <c r="G8" s="56">
        <f t="shared" si="1"/>
        <v>22.349117</v>
      </c>
      <c r="H8" s="56">
        <f t="shared" si="1"/>
        <v>55.320086000000003</v>
      </c>
      <c r="I8" s="56">
        <f t="shared" si="1"/>
        <v>3.0784967999999999</v>
      </c>
      <c r="J8" s="56">
        <f t="shared" si="1"/>
        <v>4.0837298000000004</v>
      </c>
      <c r="K8" s="57">
        <f t="shared" si="1"/>
        <v>6.5202790000000004</v>
      </c>
      <c r="L8" s="56">
        <f t="shared" si="1"/>
        <v>10.698866000000001</v>
      </c>
      <c r="M8" s="56">
        <f t="shared" si="1"/>
        <v>32.543073</v>
      </c>
      <c r="N8" s="56">
        <f t="shared" si="1"/>
        <v>2.0577915</v>
      </c>
      <c r="O8" s="56">
        <f t="shared" si="1"/>
        <v>3.7946333999999999</v>
      </c>
      <c r="P8" s="56">
        <f t="shared" si="1"/>
        <v>6.894272</v>
      </c>
      <c r="Q8" s="56">
        <f t="shared" si="1"/>
        <v>39.050190000000001</v>
      </c>
    </row>
    <row r="9" spans="1:17" x14ac:dyDescent="0.3">
      <c r="A9" s="58" t="s">
        <v>73</v>
      </c>
      <c r="B9" s="59">
        <f>MAX(B10:B39)</f>
        <v>79.329269999999994</v>
      </c>
      <c r="C9" s="59">
        <f t="shared" ref="C9:Q9" si="2">MAX(C10:C39)</f>
        <v>59.084992</v>
      </c>
      <c r="D9" s="59">
        <f t="shared" si="2"/>
        <v>50.095300000000002</v>
      </c>
      <c r="E9" s="60">
        <f t="shared" si="2"/>
        <v>55.540165999999999</v>
      </c>
      <c r="F9" s="59">
        <f t="shared" si="2"/>
        <v>52.819853000000002</v>
      </c>
      <c r="G9" s="59">
        <f t="shared" si="2"/>
        <v>80.459819999999993</v>
      </c>
      <c r="H9" s="59">
        <f t="shared" si="2"/>
        <v>92.600620000000006</v>
      </c>
      <c r="I9" s="59">
        <f t="shared" si="2"/>
        <v>3.0784967999999999</v>
      </c>
      <c r="J9" s="59">
        <f t="shared" si="2"/>
        <v>27.235233999999998</v>
      </c>
      <c r="K9" s="60">
        <f t="shared" si="2"/>
        <v>6.5202790000000004</v>
      </c>
      <c r="L9" s="59">
        <f t="shared" si="2"/>
        <v>87.271360000000001</v>
      </c>
      <c r="M9" s="59">
        <f t="shared" si="2"/>
        <v>81.358795000000001</v>
      </c>
      <c r="N9" s="59">
        <f t="shared" si="2"/>
        <v>8.7004800000000007</v>
      </c>
      <c r="O9" s="59">
        <f t="shared" si="2"/>
        <v>23.118545999999998</v>
      </c>
      <c r="P9" s="59">
        <f t="shared" si="2"/>
        <v>14.767218</v>
      </c>
      <c r="Q9" s="59">
        <f t="shared" si="2"/>
        <v>165.10525000000001</v>
      </c>
    </row>
    <row r="10" spans="1:17" x14ac:dyDescent="0.3">
      <c r="A10" s="61">
        <v>1</v>
      </c>
      <c r="B10" s="62">
        <v>69.247399999999999</v>
      </c>
      <c r="C10" s="62">
        <v>22.797495999999999</v>
      </c>
      <c r="D10" s="62">
        <v>28.340626</v>
      </c>
      <c r="E10" s="63">
        <v>52.728960000000001</v>
      </c>
      <c r="F10" s="62">
        <v>48.068600000000004</v>
      </c>
      <c r="G10" s="62">
        <v>65.989614000000003</v>
      </c>
      <c r="H10" s="62">
        <v>69.461912999999996</v>
      </c>
      <c r="I10" s="62">
        <v>3.0784967999999999</v>
      </c>
      <c r="J10" s="62">
        <v>18.912088000000001</v>
      </c>
      <c r="K10" s="63">
        <v>6.5202790000000004</v>
      </c>
      <c r="L10" s="62">
        <v>51.164546000000001</v>
      </c>
      <c r="M10" s="62">
        <v>74.180983999999995</v>
      </c>
      <c r="N10" s="62">
        <v>6.2948620000000002</v>
      </c>
      <c r="O10" s="62">
        <v>3.7946333999999999</v>
      </c>
      <c r="P10" s="62">
        <v>6.894272</v>
      </c>
      <c r="Q10" s="62">
        <v>95.286349999999999</v>
      </c>
    </row>
    <row r="11" spans="1:17" x14ac:dyDescent="0.3">
      <c r="A11" s="64">
        <v>2</v>
      </c>
      <c r="B11" s="30">
        <v>26.98789</v>
      </c>
      <c r="C11" s="30">
        <v>13.035052</v>
      </c>
      <c r="D11" s="30">
        <v>50.095300000000002</v>
      </c>
      <c r="E11" s="65">
        <v>53.991503999999999</v>
      </c>
      <c r="F11" s="30">
        <v>52.819853000000002</v>
      </c>
      <c r="G11" s="30">
        <v>56.783394999999999</v>
      </c>
      <c r="H11" s="30">
        <v>83.374195</v>
      </c>
      <c r="I11" s="30"/>
      <c r="J11" s="30">
        <v>4.6034223000000001</v>
      </c>
      <c r="K11" s="65"/>
      <c r="L11" s="30">
        <v>37.390006</v>
      </c>
      <c r="M11" s="30">
        <v>39.475409999999997</v>
      </c>
      <c r="N11" s="30">
        <v>5.0870319999999998</v>
      </c>
      <c r="O11" s="30">
        <v>23.118545999999998</v>
      </c>
      <c r="P11" s="30">
        <v>14.767218</v>
      </c>
      <c r="Q11" s="30">
        <v>70.943179999999998</v>
      </c>
    </row>
    <row r="12" spans="1:17" x14ac:dyDescent="0.3">
      <c r="A12" s="64">
        <v>3</v>
      </c>
      <c r="B12" s="30">
        <v>29.579692000000001</v>
      </c>
      <c r="C12" s="30">
        <v>15.616152</v>
      </c>
      <c r="D12" s="30">
        <v>45.842570000000002</v>
      </c>
      <c r="E12" s="65">
        <v>31.525058999999999</v>
      </c>
      <c r="F12" s="30">
        <v>5.8199909999999999</v>
      </c>
      <c r="G12" s="30">
        <v>62.43694</v>
      </c>
      <c r="H12" s="30">
        <v>73.651213999999996</v>
      </c>
      <c r="I12" s="30"/>
      <c r="J12" s="30">
        <v>18.002016999999999</v>
      </c>
      <c r="K12" s="65"/>
      <c r="L12" s="30">
        <v>59.037185000000001</v>
      </c>
      <c r="M12" s="30">
        <v>81.358795000000001</v>
      </c>
      <c r="N12" s="30">
        <v>3.0237319999999999</v>
      </c>
      <c r="O12" s="30">
        <v>7.4060214000000002</v>
      </c>
      <c r="P12" s="30"/>
      <c r="Q12" s="30">
        <v>129.42570000000001</v>
      </c>
    </row>
    <row r="13" spans="1:17" x14ac:dyDescent="0.3">
      <c r="A13" s="64">
        <v>4</v>
      </c>
      <c r="B13" s="30">
        <v>54.452286000000001</v>
      </c>
      <c r="C13" s="30">
        <v>33.536417</v>
      </c>
      <c r="D13" s="30">
        <v>43.968910000000001</v>
      </c>
      <c r="E13" s="65">
        <v>40.404069999999997</v>
      </c>
      <c r="F13" s="30">
        <v>13.115163000000001</v>
      </c>
      <c r="G13" s="30">
        <v>60.963473</v>
      </c>
      <c r="H13" s="30">
        <v>92.600620000000006</v>
      </c>
      <c r="I13" s="30"/>
      <c r="J13" s="30">
        <v>16.306947000000001</v>
      </c>
      <c r="K13" s="65"/>
      <c r="L13" s="30">
        <v>46.731296</v>
      </c>
      <c r="M13" s="30">
        <v>48.664589999999997</v>
      </c>
      <c r="N13" s="30">
        <v>3.6728710000000002</v>
      </c>
      <c r="O13" s="30">
        <v>7.3125390000000001</v>
      </c>
      <c r="P13" s="30"/>
      <c r="Q13" s="30">
        <v>81.169030000000006</v>
      </c>
    </row>
    <row r="14" spans="1:17" x14ac:dyDescent="0.3">
      <c r="A14" s="64">
        <v>5</v>
      </c>
      <c r="B14" s="30">
        <v>69.499144999999999</v>
      </c>
      <c r="C14" s="30">
        <v>23.421939999999999</v>
      </c>
      <c r="D14" s="30">
        <v>42.497459999999997</v>
      </c>
      <c r="E14" s="65">
        <v>55.540165999999999</v>
      </c>
      <c r="F14" s="30"/>
      <c r="G14" s="30">
        <v>62.116666000000002</v>
      </c>
      <c r="H14" s="30">
        <v>71.215096000000003</v>
      </c>
      <c r="I14" s="30"/>
      <c r="J14" s="30">
        <v>10.543042</v>
      </c>
      <c r="K14" s="65"/>
      <c r="L14" s="30">
        <v>32.419631000000003</v>
      </c>
      <c r="M14" s="30">
        <v>64.934725999999998</v>
      </c>
      <c r="N14" s="30">
        <v>8.7004800000000007</v>
      </c>
      <c r="O14" s="30"/>
      <c r="P14" s="30"/>
      <c r="Q14" s="30">
        <v>111.14623</v>
      </c>
    </row>
    <row r="15" spans="1:17" x14ac:dyDescent="0.3">
      <c r="A15" s="64">
        <v>6</v>
      </c>
      <c r="B15" s="30">
        <v>26.938113999999999</v>
      </c>
      <c r="C15" s="30">
        <v>25.768204000000001</v>
      </c>
      <c r="D15" s="30">
        <v>35.599594000000003</v>
      </c>
      <c r="E15" s="65">
        <v>22.857766000000002</v>
      </c>
      <c r="F15" s="30"/>
      <c r="G15" s="30">
        <v>72.651825000000002</v>
      </c>
      <c r="H15" s="30">
        <v>82.35754</v>
      </c>
      <c r="I15" s="30"/>
      <c r="J15" s="30">
        <v>21.868690999999998</v>
      </c>
      <c r="K15" s="65"/>
      <c r="L15" s="30">
        <v>45.410220000000002</v>
      </c>
      <c r="M15" s="30">
        <v>35.282156000000001</v>
      </c>
      <c r="N15" s="30">
        <v>2.0577915</v>
      </c>
      <c r="O15" s="30"/>
      <c r="P15" s="30"/>
      <c r="Q15" s="30">
        <v>41.377360000000003</v>
      </c>
    </row>
    <row r="16" spans="1:17" x14ac:dyDescent="0.3">
      <c r="A16" s="64">
        <v>7</v>
      </c>
      <c r="B16" s="30">
        <v>16.578251999999999</v>
      </c>
      <c r="C16" s="30">
        <v>51.621623</v>
      </c>
      <c r="D16" s="30">
        <v>46.067079999999997</v>
      </c>
      <c r="E16" s="65">
        <v>29.053445</v>
      </c>
      <c r="F16" s="30"/>
      <c r="G16" s="30">
        <v>40.240555000000001</v>
      </c>
      <c r="H16" s="30">
        <v>58.529487000000003</v>
      </c>
      <c r="I16" s="30"/>
      <c r="J16" s="30">
        <v>20.589426</v>
      </c>
      <c r="K16" s="65"/>
      <c r="L16" s="30">
        <v>66.080290000000005</v>
      </c>
      <c r="M16" s="30">
        <v>34.466230000000003</v>
      </c>
      <c r="N16" s="30"/>
      <c r="O16" s="30"/>
      <c r="P16" s="30"/>
      <c r="Q16" s="30">
        <v>95.439869999999999</v>
      </c>
    </row>
    <row r="17" spans="1:17" x14ac:dyDescent="0.3">
      <c r="A17" s="64">
        <v>8</v>
      </c>
      <c r="B17" s="30">
        <v>30.297803999999999</v>
      </c>
      <c r="C17" s="30">
        <v>24.434640000000002</v>
      </c>
      <c r="D17" s="30">
        <v>27.613109999999999</v>
      </c>
      <c r="E17" s="65">
        <v>46.901836000000003</v>
      </c>
      <c r="F17" s="30"/>
      <c r="G17" s="30">
        <v>78.589590000000001</v>
      </c>
      <c r="H17" s="30">
        <v>79.206723999999994</v>
      </c>
      <c r="I17" s="30"/>
      <c r="J17" s="30">
        <v>16.562296</v>
      </c>
      <c r="K17" s="65"/>
      <c r="L17" s="30">
        <v>38.737811999999998</v>
      </c>
      <c r="M17" s="30">
        <v>76.363816</v>
      </c>
      <c r="N17" s="30"/>
      <c r="O17" s="30"/>
      <c r="P17" s="30"/>
      <c r="Q17" s="30">
        <v>76.476935999999995</v>
      </c>
    </row>
    <row r="18" spans="1:17" x14ac:dyDescent="0.3">
      <c r="A18" s="64">
        <v>9</v>
      </c>
      <c r="B18" s="30">
        <v>25.139778</v>
      </c>
      <c r="C18" s="30">
        <v>39.307412999999997</v>
      </c>
      <c r="D18" s="30">
        <v>37.310192999999998</v>
      </c>
      <c r="E18" s="65">
        <v>28.677575999999998</v>
      </c>
      <c r="F18" s="30"/>
      <c r="G18" s="30">
        <v>72.539762999999994</v>
      </c>
      <c r="H18" s="30">
        <v>80.794409999999999</v>
      </c>
      <c r="I18" s="30"/>
      <c r="J18" s="30">
        <v>4.0837298000000004</v>
      </c>
      <c r="K18" s="65"/>
      <c r="L18" s="30">
        <v>10.698866000000001</v>
      </c>
      <c r="M18" s="30">
        <v>67.98751</v>
      </c>
      <c r="N18" s="30"/>
      <c r="O18" s="30"/>
      <c r="P18" s="30"/>
      <c r="Q18" s="30">
        <v>83.579329999999999</v>
      </c>
    </row>
    <row r="19" spans="1:17" x14ac:dyDescent="0.3">
      <c r="A19" s="64">
        <v>10</v>
      </c>
      <c r="B19" s="30">
        <v>44.119352999999997</v>
      </c>
      <c r="C19" s="30">
        <v>13.718807</v>
      </c>
      <c r="D19" s="30">
        <v>43.49756</v>
      </c>
      <c r="E19" s="65">
        <v>6.7746510000000004</v>
      </c>
      <c r="F19" s="30"/>
      <c r="G19" s="30">
        <v>80.459819999999993</v>
      </c>
      <c r="H19" s="30">
        <v>71.88597</v>
      </c>
      <c r="I19" s="30"/>
      <c r="J19" s="30">
        <v>25.861799999999999</v>
      </c>
      <c r="K19" s="65"/>
      <c r="L19" s="30">
        <v>62.952146999999997</v>
      </c>
      <c r="M19" s="30">
        <v>66.351704999999995</v>
      </c>
      <c r="N19" s="30"/>
      <c r="O19" s="30"/>
      <c r="P19" s="30"/>
      <c r="Q19" s="30">
        <v>95.585440000000006</v>
      </c>
    </row>
    <row r="20" spans="1:17" x14ac:dyDescent="0.3">
      <c r="A20" s="64">
        <v>11</v>
      </c>
      <c r="B20" s="30">
        <v>12.185468999999999</v>
      </c>
      <c r="C20" s="30">
        <v>19.487597999999998</v>
      </c>
      <c r="D20" s="30">
        <v>37.822384999999997</v>
      </c>
      <c r="E20" s="65">
        <v>51.407995</v>
      </c>
      <c r="F20" s="30"/>
      <c r="G20" s="30">
        <v>68.059044</v>
      </c>
      <c r="H20" s="30">
        <v>79.438090000000003</v>
      </c>
      <c r="I20" s="30"/>
      <c r="J20" s="30">
        <v>22.014005000000001</v>
      </c>
      <c r="K20" s="65"/>
      <c r="L20" s="30">
        <v>58.618893999999997</v>
      </c>
      <c r="M20" s="30">
        <v>56.369767000000003</v>
      </c>
      <c r="N20" s="30"/>
      <c r="O20" s="30"/>
      <c r="P20" s="30"/>
      <c r="Q20" s="30">
        <v>122.22776</v>
      </c>
    </row>
    <row r="21" spans="1:17" x14ac:dyDescent="0.3">
      <c r="A21" s="64">
        <v>12</v>
      </c>
      <c r="B21" s="30">
        <v>11.069889</v>
      </c>
      <c r="C21" s="30">
        <v>33.624814000000001</v>
      </c>
      <c r="D21" s="30">
        <v>31.311275999999999</v>
      </c>
      <c r="E21" s="65">
        <v>34.127758</v>
      </c>
      <c r="F21" s="30"/>
      <c r="G21" s="30">
        <v>70.422160000000005</v>
      </c>
      <c r="H21" s="30">
        <v>62.218823</v>
      </c>
      <c r="I21" s="30"/>
      <c r="J21" s="30">
        <v>21.700994999999999</v>
      </c>
      <c r="K21" s="65"/>
      <c r="L21" s="30">
        <v>87.271360000000001</v>
      </c>
      <c r="M21" s="30">
        <v>73.783649999999994</v>
      </c>
      <c r="N21" s="30"/>
      <c r="O21" s="30"/>
      <c r="P21" s="30"/>
      <c r="Q21" s="30">
        <v>87.069059999999993</v>
      </c>
    </row>
    <row r="22" spans="1:17" x14ac:dyDescent="0.3">
      <c r="A22" s="64">
        <v>13</v>
      </c>
      <c r="B22" s="30">
        <v>53.805064999999999</v>
      </c>
      <c r="C22" s="30">
        <v>29.344159999999999</v>
      </c>
      <c r="D22" s="30">
        <v>36.827170000000002</v>
      </c>
      <c r="E22" s="65"/>
      <c r="F22" s="30"/>
      <c r="G22" s="30">
        <v>68.075557000000003</v>
      </c>
      <c r="H22" s="30">
        <v>63.473844999999997</v>
      </c>
      <c r="I22" s="30"/>
      <c r="J22" s="30">
        <v>17.720656000000002</v>
      </c>
      <c r="K22" s="65"/>
      <c r="L22" s="30">
        <v>41.537933000000002</v>
      </c>
      <c r="M22" s="30">
        <v>62.480792999999998</v>
      </c>
      <c r="N22" s="30"/>
      <c r="O22" s="30"/>
      <c r="P22" s="30"/>
      <c r="Q22" s="30">
        <v>57.65108</v>
      </c>
    </row>
    <row r="23" spans="1:17" x14ac:dyDescent="0.3">
      <c r="A23" s="64">
        <v>14</v>
      </c>
      <c r="B23" s="30">
        <v>42.370424</v>
      </c>
      <c r="C23" s="30">
        <v>10.840185999999999</v>
      </c>
      <c r="D23" s="30">
        <v>43.282870000000003</v>
      </c>
      <c r="E23" s="65"/>
      <c r="F23" s="30"/>
      <c r="G23" s="30">
        <v>76.916610000000006</v>
      </c>
      <c r="H23" s="30">
        <v>80.96566</v>
      </c>
      <c r="I23" s="30"/>
      <c r="J23" s="30">
        <v>12.884423999999999</v>
      </c>
      <c r="K23" s="65"/>
      <c r="L23" s="30">
        <v>30.326145</v>
      </c>
      <c r="M23" s="30">
        <v>58.337502000000001</v>
      </c>
      <c r="N23" s="30"/>
      <c r="O23" s="30"/>
      <c r="P23" s="30"/>
      <c r="Q23" s="30">
        <v>90.15401</v>
      </c>
    </row>
    <row r="24" spans="1:17" x14ac:dyDescent="0.3">
      <c r="A24" s="64">
        <v>15</v>
      </c>
      <c r="B24" s="30">
        <v>27.837627000000001</v>
      </c>
      <c r="C24" s="30">
        <v>20.435777000000002</v>
      </c>
      <c r="D24" s="30">
        <v>44.718494</v>
      </c>
      <c r="E24" s="65"/>
      <c r="F24" s="30"/>
      <c r="G24" s="30">
        <v>36.440489999999997</v>
      </c>
      <c r="H24" s="30">
        <v>81.864609999999999</v>
      </c>
      <c r="I24" s="30"/>
      <c r="J24" s="30">
        <v>10.308987</v>
      </c>
      <c r="K24" s="65"/>
      <c r="L24" s="30">
        <v>34.842606000000004</v>
      </c>
      <c r="M24" s="30">
        <v>32.839064999999998</v>
      </c>
      <c r="N24" s="30"/>
      <c r="O24" s="30"/>
      <c r="P24" s="30"/>
      <c r="Q24" s="30">
        <v>96.287090000000006</v>
      </c>
    </row>
    <row r="25" spans="1:17" x14ac:dyDescent="0.3">
      <c r="A25" s="64">
        <v>16</v>
      </c>
      <c r="B25" s="30">
        <v>79.329269999999994</v>
      </c>
      <c r="C25" s="30">
        <v>59.084992</v>
      </c>
      <c r="D25" s="30">
        <v>46.610039999999998</v>
      </c>
      <c r="E25" s="65"/>
      <c r="F25" s="30"/>
      <c r="G25" s="30">
        <v>49.695897000000002</v>
      </c>
      <c r="H25" s="30">
        <v>55.320086000000003</v>
      </c>
      <c r="I25" s="30"/>
      <c r="J25" s="30">
        <v>17.723368000000001</v>
      </c>
      <c r="K25" s="65"/>
      <c r="L25" s="30">
        <v>11.311601</v>
      </c>
      <c r="M25" s="30">
        <v>45.261209999999998</v>
      </c>
      <c r="N25" s="30"/>
      <c r="O25" s="30"/>
      <c r="P25" s="30"/>
      <c r="Q25" s="30">
        <v>80.449669999999998</v>
      </c>
    </row>
    <row r="26" spans="1:17" x14ac:dyDescent="0.3">
      <c r="A26" s="64">
        <v>17</v>
      </c>
      <c r="B26" s="30">
        <v>19.201993000000002</v>
      </c>
      <c r="C26" s="30">
        <v>41.707726000000001</v>
      </c>
      <c r="D26" s="30">
        <v>48.076495999999999</v>
      </c>
      <c r="E26" s="65"/>
      <c r="F26" s="30"/>
      <c r="G26" s="30">
        <v>70.859112999999994</v>
      </c>
      <c r="H26" s="30">
        <v>75.492000000000004</v>
      </c>
      <c r="I26" s="30"/>
      <c r="J26" s="30">
        <v>25.632245999999999</v>
      </c>
      <c r="K26" s="65"/>
      <c r="L26" s="30">
        <v>46.125073</v>
      </c>
      <c r="M26" s="30">
        <v>68.931899999999999</v>
      </c>
      <c r="N26" s="30"/>
      <c r="O26" s="30"/>
      <c r="P26" s="30"/>
      <c r="Q26" s="30">
        <v>82.144970000000001</v>
      </c>
    </row>
    <row r="27" spans="1:17" x14ac:dyDescent="0.3">
      <c r="A27" s="64">
        <v>18</v>
      </c>
      <c r="B27" s="30"/>
      <c r="C27" s="30">
        <v>29.839217999999999</v>
      </c>
      <c r="D27" s="30">
        <v>44.352155000000003</v>
      </c>
      <c r="E27" s="65"/>
      <c r="F27" s="30"/>
      <c r="G27" s="30">
        <v>22.349117</v>
      </c>
      <c r="H27" s="30">
        <v>81.117440000000002</v>
      </c>
      <c r="I27" s="30"/>
      <c r="J27" s="30">
        <v>17.981569</v>
      </c>
      <c r="K27" s="65"/>
      <c r="L27" s="30">
        <v>41.182913999999997</v>
      </c>
      <c r="M27" s="30">
        <v>72.749275999999995</v>
      </c>
      <c r="N27" s="30"/>
      <c r="O27" s="30"/>
      <c r="P27" s="30"/>
      <c r="Q27" s="30">
        <v>125.44511</v>
      </c>
    </row>
    <row r="28" spans="1:17" x14ac:dyDescent="0.3">
      <c r="A28" s="64">
        <v>19</v>
      </c>
      <c r="B28" s="30"/>
      <c r="C28" s="30">
        <v>23.204615</v>
      </c>
      <c r="D28" s="30">
        <v>32.380946000000002</v>
      </c>
      <c r="E28" s="65"/>
      <c r="F28" s="30"/>
      <c r="G28" s="30">
        <v>75.640339999999995</v>
      </c>
      <c r="H28" s="30">
        <v>68.469194999999999</v>
      </c>
      <c r="I28" s="30"/>
      <c r="J28" s="30">
        <v>15.350662</v>
      </c>
      <c r="K28" s="65"/>
      <c r="L28" s="30">
        <v>11.635657999999999</v>
      </c>
      <c r="M28" s="30">
        <v>69.965369999999993</v>
      </c>
      <c r="N28" s="30"/>
      <c r="O28" s="30"/>
      <c r="P28" s="30"/>
      <c r="Q28" s="30">
        <v>65.733547000000002</v>
      </c>
    </row>
    <row r="29" spans="1:17" x14ac:dyDescent="0.3">
      <c r="A29" s="64">
        <v>20</v>
      </c>
      <c r="B29" s="30"/>
      <c r="C29" s="30"/>
      <c r="D29" s="30">
        <v>30.885169999999999</v>
      </c>
      <c r="E29" s="65"/>
      <c r="F29" s="30"/>
      <c r="G29" s="30">
        <v>63.372920000000001</v>
      </c>
      <c r="H29" s="30">
        <v>56.901829999999997</v>
      </c>
      <c r="I29" s="30"/>
      <c r="J29" s="30">
        <v>20.923572</v>
      </c>
      <c r="K29" s="65"/>
      <c r="L29" s="30">
        <v>34.521386999999997</v>
      </c>
      <c r="M29" s="30">
        <v>77.231290000000001</v>
      </c>
      <c r="N29" s="30"/>
      <c r="O29" s="30"/>
      <c r="P29" s="30"/>
      <c r="Q29" s="30">
        <v>116.29989999999999</v>
      </c>
    </row>
    <row r="30" spans="1:17" x14ac:dyDescent="0.3">
      <c r="A30" s="64">
        <v>21</v>
      </c>
      <c r="B30" s="30"/>
      <c r="C30" s="30"/>
      <c r="D30" s="30">
        <v>39.927871000000003</v>
      </c>
      <c r="E30" s="65"/>
      <c r="F30" s="30"/>
      <c r="G30" s="30">
        <v>61.920720000000003</v>
      </c>
      <c r="H30" s="30">
        <v>64.059978000000001</v>
      </c>
      <c r="I30" s="30"/>
      <c r="J30" s="30">
        <v>14.786972</v>
      </c>
      <c r="K30" s="65"/>
      <c r="L30" s="30">
        <v>46.042614</v>
      </c>
      <c r="M30" s="30">
        <v>47.281016999999999</v>
      </c>
      <c r="N30" s="30"/>
      <c r="O30" s="30"/>
      <c r="P30" s="30"/>
      <c r="Q30" s="30">
        <v>93.65034</v>
      </c>
    </row>
    <row r="31" spans="1:17" x14ac:dyDescent="0.3">
      <c r="A31" s="64">
        <v>22</v>
      </c>
      <c r="B31" s="30"/>
      <c r="C31" s="30"/>
      <c r="D31" s="30">
        <v>32.104170000000003</v>
      </c>
      <c r="E31" s="65"/>
      <c r="F31" s="30"/>
      <c r="G31" s="30">
        <v>74.199179999999998</v>
      </c>
      <c r="H31" s="30">
        <v>76.414659999999998</v>
      </c>
      <c r="I31" s="30"/>
      <c r="J31" s="30">
        <v>27.235233999999998</v>
      </c>
      <c r="K31" s="65"/>
      <c r="L31" s="30"/>
      <c r="M31" s="30">
        <v>57.949590000000001</v>
      </c>
      <c r="N31" s="30"/>
      <c r="O31" s="30"/>
      <c r="P31" s="30"/>
      <c r="Q31" s="30">
        <v>57.083109999999998</v>
      </c>
    </row>
    <row r="32" spans="1:17" x14ac:dyDescent="0.3">
      <c r="A32" s="64">
        <v>23</v>
      </c>
      <c r="B32" s="30"/>
      <c r="C32" s="30"/>
      <c r="D32" s="30">
        <v>38.555644000000001</v>
      </c>
      <c r="E32" s="65"/>
      <c r="F32" s="30"/>
      <c r="G32" s="30">
        <v>67.474249999999998</v>
      </c>
      <c r="H32" s="30">
        <v>63.974513999999999</v>
      </c>
      <c r="I32" s="30"/>
      <c r="J32" s="30">
        <v>21.940715999999998</v>
      </c>
      <c r="K32" s="65"/>
      <c r="L32" s="30"/>
      <c r="M32" s="30">
        <v>49.718029999999999</v>
      </c>
      <c r="N32" s="30"/>
      <c r="O32" s="30"/>
      <c r="P32" s="30"/>
      <c r="Q32" s="30">
        <v>91.498800000000003</v>
      </c>
    </row>
    <row r="33" spans="1:17" x14ac:dyDescent="0.3">
      <c r="A33" s="64">
        <v>24</v>
      </c>
      <c r="B33" s="30"/>
      <c r="C33" s="30"/>
      <c r="D33" s="30">
        <v>45.59413</v>
      </c>
      <c r="E33" s="65"/>
      <c r="F33" s="30"/>
      <c r="G33" s="30">
        <v>61.297829999999998</v>
      </c>
      <c r="H33" s="30">
        <v>81.071179999999998</v>
      </c>
      <c r="I33" s="30"/>
      <c r="J33" s="30">
        <v>14.245507</v>
      </c>
      <c r="K33" s="65"/>
      <c r="L33" s="30"/>
      <c r="M33" s="30">
        <v>59.097656999999998</v>
      </c>
      <c r="N33" s="30"/>
      <c r="O33" s="30"/>
      <c r="P33" s="30"/>
      <c r="Q33" s="30">
        <v>95.169359999999998</v>
      </c>
    </row>
    <row r="34" spans="1:17" x14ac:dyDescent="0.3">
      <c r="A34" s="64">
        <v>25</v>
      </c>
      <c r="B34" s="30"/>
      <c r="C34" s="30"/>
      <c r="D34" s="30">
        <v>35.810921</v>
      </c>
      <c r="E34" s="65"/>
      <c r="F34" s="30"/>
      <c r="G34" s="30">
        <v>76.609849999999994</v>
      </c>
      <c r="H34" s="30">
        <v>79.861608000000004</v>
      </c>
      <c r="I34" s="30"/>
      <c r="J34" s="30">
        <v>22.869225</v>
      </c>
      <c r="K34" s="65"/>
      <c r="L34" s="30"/>
      <c r="M34" s="30">
        <v>32.543073</v>
      </c>
      <c r="N34" s="30"/>
      <c r="O34" s="30"/>
      <c r="P34" s="30"/>
      <c r="Q34" s="30">
        <v>165.10525000000001</v>
      </c>
    </row>
    <row r="35" spans="1:17" x14ac:dyDescent="0.3">
      <c r="A35" s="64">
        <v>26</v>
      </c>
      <c r="B35" s="30"/>
      <c r="C35" s="30"/>
      <c r="D35" s="30">
        <v>36.683292000000002</v>
      </c>
      <c r="E35" s="65"/>
      <c r="F35" s="30"/>
      <c r="G35" s="30">
        <v>73.475520000000003</v>
      </c>
      <c r="H35" s="30">
        <v>90.573490000000007</v>
      </c>
      <c r="I35" s="30"/>
      <c r="J35" s="30"/>
      <c r="K35" s="65"/>
      <c r="L35" s="30"/>
      <c r="M35" s="30"/>
      <c r="N35" s="30"/>
      <c r="O35" s="30"/>
      <c r="P35" s="30"/>
      <c r="Q35" s="30">
        <v>73.756330000000005</v>
      </c>
    </row>
    <row r="36" spans="1:17" x14ac:dyDescent="0.3">
      <c r="A36" s="64">
        <v>27</v>
      </c>
      <c r="B36" s="30"/>
      <c r="C36" s="30"/>
      <c r="D36" s="30">
        <v>28.879937999999999</v>
      </c>
      <c r="E36" s="65"/>
      <c r="F36" s="30"/>
      <c r="G36" s="30">
        <v>47.032490000000003</v>
      </c>
      <c r="H36" s="30">
        <v>72.874227000000005</v>
      </c>
      <c r="I36" s="30"/>
      <c r="J36" s="30"/>
      <c r="K36" s="65"/>
      <c r="L36" s="30"/>
      <c r="M36" s="30"/>
      <c r="N36" s="30"/>
      <c r="O36" s="30"/>
      <c r="P36" s="30"/>
      <c r="Q36" s="30">
        <v>39.050190000000001</v>
      </c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59.286650000000002</v>
      </c>
      <c r="H37" s="30">
        <v>83.171329999999998</v>
      </c>
      <c r="I37" s="30"/>
      <c r="J37" s="30"/>
      <c r="K37" s="65"/>
      <c r="L37" s="30"/>
      <c r="M37" s="30"/>
      <c r="N37" s="30"/>
      <c r="O37" s="30"/>
      <c r="P37" s="30"/>
      <c r="Q37" s="30">
        <v>107.30212</v>
      </c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70.180779999999999</v>
      </c>
      <c r="H38" s="30">
        <v>82.427845000000005</v>
      </c>
      <c r="I38" s="30"/>
      <c r="J38" s="30"/>
      <c r="K38" s="65"/>
      <c r="L38" s="30"/>
      <c r="M38" s="30"/>
      <c r="N38" s="30"/>
      <c r="O38" s="30"/>
      <c r="P38" s="30"/>
      <c r="Q38" s="30">
        <v>97.797640000000001</v>
      </c>
    </row>
    <row r="39" spans="1:17" x14ac:dyDescent="0.3">
      <c r="A39" s="66">
        <v>30</v>
      </c>
      <c r="B39" s="38"/>
      <c r="C39" s="38"/>
      <c r="D39" s="38"/>
      <c r="E39" s="67"/>
      <c r="F39" s="38"/>
      <c r="G39" s="38"/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59FA-F5BB-4395-842C-03CC9DD1B485}">
  <dimension ref="A1:Q39"/>
  <sheetViews>
    <sheetView topLeftCell="F12" workbookViewId="0">
      <selection activeCell="Q10" sqref="Q10:Q36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43.2" x14ac:dyDescent="0.3">
      <c r="A1" s="6" t="s">
        <v>78</v>
      </c>
    </row>
    <row r="3" spans="1:17" ht="14.4" x14ac:dyDescent="0.3">
      <c r="A3" s="45" t="s">
        <v>2</v>
      </c>
      <c r="B3" s="9" t="s">
        <v>98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0</v>
      </c>
      <c r="C7" s="53">
        <f t="shared" ref="C7:Q7" si="0">AVERAGE(C10:C39)</f>
        <v>17.080057083333333</v>
      </c>
      <c r="D7" s="53">
        <f t="shared" si="0"/>
        <v>36.00758551818182</v>
      </c>
      <c r="E7" s="54">
        <f t="shared" si="0"/>
        <v>47.053817988461532</v>
      </c>
      <c r="F7" s="53">
        <f t="shared" si="0"/>
        <v>29.621563293333331</v>
      </c>
      <c r="G7" s="53">
        <f t="shared" si="0"/>
        <v>65.037959551724143</v>
      </c>
      <c r="H7" s="53">
        <f t="shared" si="0"/>
        <v>76.040070699999987</v>
      </c>
      <c r="I7" s="53">
        <f t="shared" si="0"/>
        <v>0</v>
      </c>
      <c r="J7" s="53">
        <f t="shared" si="0"/>
        <v>11.164333803448276</v>
      </c>
      <c r="K7" s="54">
        <f t="shared" si="0"/>
        <v>0</v>
      </c>
      <c r="L7" s="53">
        <f t="shared" si="0"/>
        <v>23.503081211538465</v>
      </c>
      <c r="M7" s="53">
        <f t="shared" si="0"/>
        <v>60.809989892857139</v>
      </c>
      <c r="N7" s="53">
        <f t="shared" si="0"/>
        <v>0</v>
      </c>
      <c r="O7" s="53">
        <f t="shared" si="0"/>
        <v>8.7950342500000005</v>
      </c>
      <c r="P7" s="53">
        <f t="shared" si="0"/>
        <v>25.532488571428569</v>
      </c>
      <c r="Q7" s="53">
        <f t="shared" si="0"/>
        <v>85.697372111111108</v>
      </c>
    </row>
    <row r="8" spans="1:17" x14ac:dyDescent="0.3">
      <c r="A8" s="55" t="s">
        <v>72</v>
      </c>
      <c r="B8" s="56">
        <f>MIN(B10:B39)</f>
        <v>0</v>
      </c>
      <c r="C8" s="56">
        <f t="shared" ref="C8:Q8" si="1">MIN(C10:C39)</f>
        <v>4.7805669999999996</v>
      </c>
      <c r="D8" s="56">
        <f t="shared" si="1"/>
        <v>3.3025554000000001</v>
      </c>
      <c r="E8" s="57">
        <f t="shared" si="1"/>
        <v>7.9678667000000001</v>
      </c>
      <c r="F8" s="56">
        <f t="shared" si="1"/>
        <v>4.1517824000000001</v>
      </c>
      <c r="G8" s="56">
        <f t="shared" si="1"/>
        <v>34.081704999999999</v>
      </c>
      <c r="H8" s="56">
        <f t="shared" si="1"/>
        <v>59.494314000000003</v>
      </c>
      <c r="I8" s="56">
        <f t="shared" si="1"/>
        <v>0</v>
      </c>
      <c r="J8" s="56">
        <f t="shared" si="1"/>
        <v>3.2162592000000001</v>
      </c>
      <c r="K8" s="57">
        <f t="shared" si="1"/>
        <v>0</v>
      </c>
      <c r="L8" s="56">
        <f t="shared" si="1"/>
        <v>3.1649378000000001</v>
      </c>
      <c r="M8" s="56">
        <f t="shared" si="1"/>
        <v>16.936978</v>
      </c>
      <c r="N8" s="56">
        <f t="shared" si="1"/>
        <v>0</v>
      </c>
      <c r="O8" s="56">
        <f t="shared" si="1"/>
        <v>2.4722249999999999</v>
      </c>
      <c r="P8" s="56">
        <f t="shared" si="1"/>
        <v>4.0982089999999998</v>
      </c>
      <c r="Q8" s="56">
        <f t="shared" si="1"/>
        <v>5.3416670000000002</v>
      </c>
    </row>
    <row r="9" spans="1:17" x14ac:dyDescent="0.3">
      <c r="A9" s="58" t="s">
        <v>73</v>
      </c>
      <c r="B9" s="59">
        <f>MAX(B10:B39)</f>
        <v>0</v>
      </c>
      <c r="C9" s="59">
        <f t="shared" ref="C9:Q9" si="2">MAX(C10:C39)</f>
        <v>48.534300000000002</v>
      </c>
      <c r="D9" s="59">
        <f t="shared" si="2"/>
        <v>57.37961</v>
      </c>
      <c r="E9" s="60">
        <f t="shared" si="2"/>
        <v>74.962119999999999</v>
      </c>
      <c r="F9" s="59">
        <f t="shared" si="2"/>
        <v>65.626345000000001</v>
      </c>
      <c r="G9" s="59">
        <f t="shared" si="2"/>
        <v>76.980485999999999</v>
      </c>
      <c r="H9" s="59">
        <f t="shared" si="2"/>
        <v>96.899500000000003</v>
      </c>
      <c r="I9" s="59">
        <f t="shared" si="2"/>
        <v>0</v>
      </c>
      <c r="J9" s="59">
        <f t="shared" si="2"/>
        <v>22.280843000000001</v>
      </c>
      <c r="K9" s="60">
        <f t="shared" si="2"/>
        <v>0</v>
      </c>
      <c r="L9" s="59">
        <f t="shared" si="2"/>
        <v>68.940624999999997</v>
      </c>
      <c r="M9" s="59">
        <f t="shared" si="2"/>
        <v>85.659599999999998</v>
      </c>
      <c r="N9" s="59">
        <f t="shared" si="2"/>
        <v>0</v>
      </c>
      <c r="O9" s="59">
        <f t="shared" si="2"/>
        <v>13.719642</v>
      </c>
      <c r="P9" s="59">
        <f t="shared" si="2"/>
        <v>37.986424</v>
      </c>
      <c r="Q9" s="59">
        <f t="shared" si="2"/>
        <v>159.35017999999999</v>
      </c>
    </row>
    <row r="10" spans="1:17" x14ac:dyDescent="0.3">
      <c r="A10" s="61">
        <v>1</v>
      </c>
      <c r="B10" s="62">
        <v>0</v>
      </c>
      <c r="C10" s="62">
        <v>12.515131</v>
      </c>
      <c r="D10" s="62">
        <v>41.807966</v>
      </c>
      <c r="E10" s="63">
        <v>42.195909999999998</v>
      </c>
      <c r="F10" s="62">
        <v>35.189594999999997</v>
      </c>
      <c r="G10" s="62">
        <v>67.980294000000001</v>
      </c>
      <c r="H10" s="62">
        <v>94.416780000000003</v>
      </c>
      <c r="I10" s="62">
        <v>0</v>
      </c>
      <c r="J10" s="62">
        <v>7.0963989999999999</v>
      </c>
      <c r="K10" s="63">
        <v>0</v>
      </c>
      <c r="L10" s="62">
        <v>59.355539999999998</v>
      </c>
      <c r="M10" s="62">
        <v>71.764764999999997</v>
      </c>
      <c r="N10" s="62">
        <v>0</v>
      </c>
      <c r="O10" s="62">
        <v>6.4762760000000004</v>
      </c>
      <c r="P10" s="62">
        <v>4.0982089999999998</v>
      </c>
      <c r="Q10" s="62">
        <v>120.583</v>
      </c>
    </row>
    <row r="11" spans="1:17" x14ac:dyDescent="0.3">
      <c r="A11" s="64">
        <v>2</v>
      </c>
      <c r="B11" s="30"/>
      <c r="C11" s="30">
        <v>10.580835</v>
      </c>
      <c r="D11" s="30">
        <v>34.932741999999998</v>
      </c>
      <c r="E11" s="65">
        <v>30.301784999999999</v>
      </c>
      <c r="F11" s="30">
        <v>11.171892</v>
      </c>
      <c r="G11" s="30">
        <v>67.020263999999997</v>
      </c>
      <c r="H11" s="30">
        <v>76.77346</v>
      </c>
      <c r="I11" s="30"/>
      <c r="J11" s="30">
        <v>8.4321359999999999</v>
      </c>
      <c r="K11" s="65"/>
      <c r="L11" s="30">
        <v>17.138380000000002</v>
      </c>
      <c r="M11" s="30">
        <v>57.019910000000003</v>
      </c>
      <c r="N11" s="30"/>
      <c r="O11" s="30">
        <v>2.4722249999999999</v>
      </c>
      <c r="P11" s="30">
        <v>13.556842</v>
      </c>
      <c r="Q11" s="30">
        <v>93.958280000000002</v>
      </c>
    </row>
    <row r="12" spans="1:17" x14ac:dyDescent="0.3">
      <c r="A12" s="64">
        <v>3</v>
      </c>
      <c r="B12" s="30"/>
      <c r="C12" s="30">
        <v>18.871108</v>
      </c>
      <c r="D12" s="30">
        <v>37.408456999999999</v>
      </c>
      <c r="E12" s="65">
        <v>55.42024</v>
      </c>
      <c r="F12" s="30">
        <v>4.1517824000000001</v>
      </c>
      <c r="G12" s="30">
        <v>61.516860000000001</v>
      </c>
      <c r="H12" s="30">
        <v>70.931650000000005</v>
      </c>
      <c r="I12" s="30"/>
      <c r="J12" s="30">
        <v>16.300720999999999</v>
      </c>
      <c r="K12" s="65"/>
      <c r="L12" s="30">
        <v>4.9637443000000001</v>
      </c>
      <c r="M12" s="30">
        <v>16.936978</v>
      </c>
      <c r="N12" s="30"/>
      <c r="O12" s="30">
        <v>13.719642</v>
      </c>
      <c r="P12" s="30">
        <v>23.138362999999998</v>
      </c>
      <c r="Q12" s="30">
        <v>22.224221</v>
      </c>
    </row>
    <row r="13" spans="1:17" x14ac:dyDescent="0.3">
      <c r="A13" s="64">
        <v>4</v>
      </c>
      <c r="B13" s="30"/>
      <c r="C13" s="30">
        <v>17.465043999999999</v>
      </c>
      <c r="D13" s="30">
        <v>24.047471999999999</v>
      </c>
      <c r="E13" s="65">
        <v>63.316916999999997</v>
      </c>
      <c r="F13" s="30">
        <v>65.626345000000001</v>
      </c>
      <c r="G13" s="30">
        <v>66.009827000000001</v>
      </c>
      <c r="H13" s="30">
        <v>78.962264000000005</v>
      </c>
      <c r="I13" s="30"/>
      <c r="J13" s="30">
        <v>3.5413888</v>
      </c>
      <c r="K13" s="65"/>
      <c r="L13" s="30">
        <v>22.695886999999999</v>
      </c>
      <c r="M13" s="30">
        <v>50.282606999999999</v>
      </c>
      <c r="N13" s="30"/>
      <c r="O13" s="30">
        <v>12.511994</v>
      </c>
      <c r="P13" s="30">
        <v>36.264327000000002</v>
      </c>
      <c r="Q13" s="30">
        <v>71.202209999999994</v>
      </c>
    </row>
    <row r="14" spans="1:17" x14ac:dyDescent="0.3">
      <c r="A14" s="64">
        <v>5</v>
      </c>
      <c r="B14" s="30"/>
      <c r="C14" s="30">
        <v>4.7805669999999996</v>
      </c>
      <c r="D14" s="30">
        <v>46.564410000000002</v>
      </c>
      <c r="E14" s="65">
        <v>64.379786999999993</v>
      </c>
      <c r="F14" s="30">
        <v>6.9646670000000004</v>
      </c>
      <c r="G14" s="30">
        <v>68.210790000000003</v>
      </c>
      <c r="H14" s="30">
        <v>64.816303000000005</v>
      </c>
      <c r="I14" s="30"/>
      <c r="J14" s="30">
        <v>17.256388999999999</v>
      </c>
      <c r="K14" s="65"/>
      <c r="L14" s="30">
        <v>26.35444</v>
      </c>
      <c r="M14" s="30">
        <v>27.225099</v>
      </c>
      <c r="N14" s="30"/>
      <c r="O14" s="30"/>
      <c r="P14" s="30">
        <v>36.308832000000002</v>
      </c>
      <c r="Q14" s="30">
        <v>51.948284999999998</v>
      </c>
    </row>
    <row r="15" spans="1:17" x14ac:dyDescent="0.3">
      <c r="A15" s="64">
        <v>6</v>
      </c>
      <c r="B15" s="30"/>
      <c r="C15" s="30">
        <v>11.168163</v>
      </c>
      <c r="D15" s="30">
        <v>48.272770000000001</v>
      </c>
      <c r="E15" s="65">
        <v>30.526726</v>
      </c>
      <c r="F15" s="30">
        <v>61.630800000000001</v>
      </c>
      <c r="G15" s="30">
        <v>68.164839999999998</v>
      </c>
      <c r="H15" s="30">
        <v>70.135345000000001</v>
      </c>
      <c r="I15" s="30"/>
      <c r="J15" s="30">
        <v>3.2162592000000001</v>
      </c>
      <c r="K15" s="65"/>
      <c r="L15" s="30">
        <v>6.8009919999999999</v>
      </c>
      <c r="M15" s="30">
        <v>72.804174000000003</v>
      </c>
      <c r="N15" s="30"/>
      <c r="O15" s="30"/>
      <c r="P15" s="30">
        <v>27.374423</v>
      </c>
      <c r="Q15" s="30">
        <v>87.093339999999998</v>
      </c>
    </row>
    <row r="16" spans="1:17" x14ac:dyDescent="0.3">
      <c r="A16" s="64">
        <v>7</v>
      </c>
      <c r="B16" s="30"/>
      <c r="C16" s="30">
        <v>10.653065</v>
      </c>
      <c r="D16" s="30">
        <v>47.786790000000003</v>
      </c>
      <c r="E16" s="65">
        <v>55.201673999999997</v>
      </c>
      <c r="F16" s="30">
        <v>6.7003269999999997</v>
      </c>
      <c r="G16" s="30">
        <v>34.081704999999999</v>
      </c>
      <c r="H16" s="30">
        <v>72.755674999999997</v>
      </c>
      <c r="I16" s="30"/>
      <c r="J16" s="30">
        <v>14.172561999999999</v>
      </c>
      <c r="K16" s="65"/>
      <c r="L16" s="30">
        <v>6.4796424000000004</v>
      </c>
      <c r="M16" s="30">
        <v>74.048150000000007</v>
      </c>
      <c r="N16" s="30"/>
      <c r="O16" s="30"/>
      <c r="P16" s="30">
        <v>37.986424</v>
      </c>
      <c r="Q16" s="30">
        <v>108.03169</v>
      </c>
    </row>
    <row r="17" spans="1:17" x14ac:dyDescent="0.3">
      <c r="A17" s="64">
        <v>8</v>
      </c>
      <c r="B17" s="30"/>
      <c r="C17" s="30">
        <v>19.860007</v>
      </c>
      <c r="D17" s="30">
        <v>35.970329999999997</v>
      </c>
      <c r="E17" s="65">
        <v>50.955669999999998</v>
      </c>
      <c r="F17" s="30">
        <v>16.191590999999999</v>
      </c>
      <c r="G17" s="30">
        <v>76.360463999999993</v>
      </c>
      <c r="H17" s="30">
        <v>96.899500000000003</v>
      </c>
      <c r="I17" s="30"/>
      <c r="J17" s="30">
        <v>7.3757039999999998</v>
      </c>
      <c r="K17" s="65"/>
      <c r="L17" s="30">
        <v>18.506869999999999</v>
      </c>
      <c r="M17" s="30">
        <v>85.659599999999998</v>
      </c>
      <c r="N17" s="30"/>
      <c r="O17" s="30"/>
      <c r="P17" s="30"/>
      <c r="Q17" s="30">
        <v>10.418604999999999</v>
      </c>
    </row>
    <row r="18" spans="1:17" x14ac:dyDescent="0.3">
      <c r="A18" s="64">
        <v>9</v>
      </c>
      <c r="B18" s="30"/>
      <c r="C18" s="30">
        <v>48.534300000000002</v>
      </c>
      <c r="D18" s="30">
        <v>36.660215999999998</v>
      </c>
      <c r="E18" s="65">
        <v>54.421849999999999</v>
      </c>
      <c r="F18" s="30">
        <v>25.319327999999999</v>
      </c>
      <c r="G18" s="30">
        <v>72.113004000000004</v>
      </c>
      <c r="H18" s="30">
        <v>59.494314000000003</v>
      </c>
      <c r="I18" s="30"/>
      <c r="J18" s="30">
        <v>9.5897559999999995</v>
      </c>
      <c r="K18" s="65"/>
      <c r="L18" s="30">
        <v>19.886289999999999</v>
      </c>
      <c r="M18" s="30">
        <v>28.411173999999999</v>
      </c>
      <c r="N18" s="30"/>
      <c r="O18" s="30"/>
      <c r="P18" s="30"/>
      <c r="Q18" s="30">
        <v>5.3416670000000002</v>
      </c>
    </row>
    <row r="19" spans="1:17" x14ac:dyDescent="0.3">
      <c r="A19" s="64">
        <v>10</v>
      </c>
      <c r="B19" s="30"/>
      <c r="C19" s="30">
        <v>23.495888999999998</v>
      </c>
      <c r="D19" s="30">
        <v>56.529145</v>
      </c>
      <c r="E19" s="65">
        <v>17.685355999999999</v>
      </c>
      <c r="F19" s="30">
        <v>51.833224000000001</v>
      </c>
      <c r="G19" s="30">
        <v>56.973624000000001</v>
      </c>
      <c r="H19" s="30">
        <v>67.855553999999998</v>
      </c>
      <c r="I19" s="30"/>
      <c r="J19" s="30">
        <v>15.030975</v>
      </c>
      <c r="K19" s="65"/>
      <c r="L19" s="30">
        <v>15.133086</v>
      </c>
      <c r="M19" s="30">
        <v>78.834429999999998</v>
      </c>
      <c r="N19" s="30"/>
      <c r="O19" s="30"/>
      <c r="P19" s="30"/>
      <c r="Q19" s="30">
        <v>23.775262999999999</v>
      </c>
    </row>
    <row r="20" spans="1:17" x14ac:dyDescent="0.3">
      <c r="A20" s="64">
        <v>11</v>
      </c>
      <c r="B20" s="30"/>
      <c r="C20" s="30">
        <v>5.865011</v>
      </c>
      <c r="D20" s="30">
        <v>3.3025554000000001</v>
      </c>
      <c r="E20" s="65">
        <v>26.883106000000002</v>
      </c>
      <c r="F20" s="30">
        <v>37.283875999999999</v>
      </c>
      <c r="G20" s="30">
        <v>67.466669999999993</v>
      </c>
      <c r="H20" s="30">
        <v>96.071389999999994</v>
      </c>
      <c r="I20" s="30"/>
      <c r="J20" s="30">
        <v>9.1620504999999994</v>
      </c>
      <c r="K20" s="65"/>
      <c r="L20" s="30">
        <v>29.665749999999999</v>
      </c>
      <c r="M20" s="30">
        <v>79.457355000000007</v>
      </c>
      <c r="N20" s="30"/>
      <c r="O20" s="30"/>
      <c r="P20" s="30"/>
      <c r="Q20" s="30">
        <v>106.58043000000001</v>
      </c>
    </row>
    <row r="21" spans="1:17" x14ac:dyDescent="0.3">
      <c r="A21" s="64">
        <v>12</v>
      </c>
      <c r="B21" s="30"/>
      <c r="C21" s="30">
        <v>21.171565000000001</v>
      </c>
      <c r="D21" s="30">
        <v>31.814454000000001</v>
      </c>
      <c r="E21" s="65">
        <v>48.419759999999997</v>
      </c>
      <c r="F21" s="30">
        <v>50.518937000000001</v>
      </c>
      <c r="G21" s="30">
        <v>59.76435</v>
      </c>
      <c r="H21" s="30">
        <v>70.526650000000004</v>
      </c>
      <c r="I21" s="30"/>
      <c r="J21" s="30">
        <v>6.2434405000000002</v>
      </c>
      <c r="K21" s="65"/>
      <c r="L21" s="30">
        <v>12.126504000000001</v>
      </c>
      <c r="M21" s="30">
        <v>66.690179999999998</v>
      </c>
      <c r="N21" s="30"/>
      <c r="O21" s="30"/>
      <c r="P21" s="30"/>
      <c r="Q21" s="30">
        <v>121.417055</v>
      </c>
    </row>
    <row r="22" spans="1:17" x14ac:dyDescent="0.3">
      <c r="A22" s="64">
        <v>13</v>
      </c>
      <c r="B22" s="30"/>
      <c r="C22" s="30"/>
      <c r="D22" s="30">
        <v>34.832152999999998</v>
      </c>
      <c r="E22" s="65">
        <v>74.962119999999999</v>
      </c>
      <c r="F22" s="30">
        <v>21.415445999999999</v>
      </c>
      <c r="G22" s="30">
        <v>67.165413000000001</v>
      </c>
      <c r="H22" s="30">
        <v>85.41413</v>
      </c>
      <c r="I22" s="30"/>
      <c r="J22" s="30">
        <v>10.734351</v>
      </c>
      <c r="K22" s="65"/>
      <c r="L22" s="30">
        <v>8.3886810000000001</v>
      </c>
      <c r="M22" s="30">
        <v>70.030726999999999</v>
      </c>
      <c r="N22" s="30"/>
      <c r="O22" s="30"/>
      <c r="P22" s="30"/>
      <c r="Q22" s="30">
        <v>102.87482</v>
      </c>
    </row>
    <row r="23" spans="1:17" x14ac:dyDescent="0.3">
      <c r="A23" s="64">
        <v>14</v>
      </c>
      <c r="B23" s="30"/>
      <c r="C23" s="30"/>
      <c r="D23" s="30">
        <v>37.761242000000003</v>
      </c>
      <c r="E23" s="65">
        <v>56.121263999999996</v>
      </c>
      <c r="F23" s="30">
        <v>25.791833</v>
      </c>
      <c r="G23" s="30">
        <v>58.019813999999997</v>
      </c>
      <c r="H23" s="30">
        <v>69.477687000000003</v>
      </c>
      <c r="I23" s="30"/>
      <c r="J23" s="30">
        <v>10.809604999999999</v>
      </c>
      <c r="K23" s="65"/>
      <c r="L23" s="30">
        <v>20.678609999999999</v>
      </c>
      <c r="M23" s="30">
        <v>74.996486000000004</v>
      </c>
      <c r="N23" s="30"/>
      <c r="O23" s="30"/>
      <c r="P23" s="30"/>
      <c r="Q23" s="30">
        <v>79.337997000000001</v>
      </c>
    </row>
    <row r="24" spans="1:17" x14ac:dyDescent="0.3">
      <c r="A24" s="64">
        <v>15</v>
      </c>
      <c r="B24" s="30"/>
      <c r="C24" s="30"/>
      <c r="D24" s="30">
        <v>57.37961</v>
      </c>
      <c r="E24" s="65">
        <v>44.335769999999997</v>
      </c>
      <c r="F24" s="30">
        <v>24.533805999999998</v>
      </c>
      <c r="G24" s="30">
        <v>76.980485999999999</v>
      </c>
      <c r="H24" s="30">
        <v>79.495625000000004</v>
      </c>
      <c r="I24" s="30"/>
      <c r="J24" s="30">
        <v>7.4728770000000004</v>
      </c>
      <c r="K24" s="65"/>
      <c r="L24" s="30">
        <v>38.527932</v>
      </c>
      <c r="M24" s="30">
        <v>37.331721999999999</v>
      </c>
      <c r="N24" s="30"/>
      <c r="O24" s="30"/>
      <c r="P24" s="30"/>
      <c r="Q24" s="30">
        <v>111.17216000000001</v>
      </c>
    </row>
    <row r="25" spans="1:17" x14ac:dyDescent="0.3">
      <c r="A25" s="64">
        <v>16</v>
      </c>
      <c r="B25" s="30"/>
      <c r="C25" s="30"/>
      <c r="D25" s="30">
        <v>6.9120699999999999</v>
      </c>
      <c r="E25" s="65">
        <v>7.9678667000000001</v>
      </c>
      <c r="F25" s="30"/>
      <c r="G25" s="30">
        <v>75.242859999999993</v>
      </c>
      <c r="H25" s="30">
        <v>77.510109999999997</v>
      </c>
      <c r="I25" s="30"/>
      <c r="J25" s="30">
        <v>12.783004</v>
      </c>
      <c r="K25" s="65"/>
      <c r="L25" s="30">
        <v>18.415109999999999</v>
      </c>
      <c r="M25" s="30">
        <v>75.170019999999994</v>
      </c>
      <c r="N25" s="30"/>
      <c r="O25" s="30"/>
      <c r="P25" s="30"/>
      <c r="Q25" s="30">
        <v>92.036469999999994</v>
      </c>
    </row>
    <row r="26" spans="1:17" x14ac:dyDescent="0.3">
      <c r="A26" s="64">
        <v>17</v>
      </c>
      <c r="B26" s="30"/>
      <c r="C26" s="30"/>
      <c r="D26" s="30">
        <v>37.833714000000001</v>
      </c>
      <c r="E26" s="65">
        <v>30.474532</v>
      </c>
      <c r="F26" s="30"/>
      <c r="G26" s="30">
        <v>71.328272999999996</v>
      </c>
      <c r="H26" s="30">
        <v>65.004396</v>
      </c>
      <c r="I26" s="30"/>
      <c r="J26" s="30">
        <v>10.868441000000001</v>
      </c>
      <c r="K26" s="65"/>
      <c r="L26" s="30">
        <v>8.9512026000000002</v>
      </c>
      <c r="M26" s="30">
        <v>66.425466999999998</v>
      </c>
      <c r="N26" s="30"/>
      <c r="O26" s="30"/>
      <c r="P26" s="30"/>
      <c r="Q26" s="30">
        <v>123.50914</v>
      </c>
    </row>
    <row r="27" spans="1:17" x14ac:dyDescent="0.3">
      <c r="A27" s="64">
        <v>18</v>
      </c>
      <c r="B27" s="30"/>
      <c r="C27" s="30"/>
      <c r="D27" s="30">
        <v>41.152439999999999</v>
      </c>
      <c r="E27" s="65">
        <v>41.672992999999998</v>
      </c>
      <c r="F27" s="30"/>
      <c r="G27" s="30">
        <v>66.364136000000002</v>
      </c>
      <c r="H27" s="30">
        <v>85.110060000000004</v>
      </c>
      <c r="I27" s="30"/>
      <c r="J27" s="30">
        <v>7.1059770000000002</v>
      </c>
      <c r="K27" s="65"/>
      <c r="L27" s="30">
        <v>5.0012314</v>
      </c>
      <c r="M27" s="30">
        <v>75.299160000000001</v>
      </c>
      <c r="N27" s="30"/>
      <c r="O27" s="30"/>
      <c r="P27" s="30"/>
      <c r="Q27" s="30">
        <v>87.466179999999994</v>
      </c>
    </row>
    <row r="28" spans="1:17" x14ac:dyDescent="0.3">
      <c r="A28" s="64">
        <v>19</v>
      </c>
      <c r="B28" s="30"/>
      <c r="C28" s="30"/>
      <c r="D28" s="30">
        <v>48.561244000000002</v>
      </c>
      <c r="E28" s="65">
        <v>67.414580000000001</v>
      </c>
      <c r="F28" s="30"/>
      <c r="G28" s="30">
        <v>65.178003000000004</v>
      </c>
      <c r="H28" s="30">
        <v>75.919430000000006</v>
      </c>
      <c r="I28" s="30"/>
      <c r="J28" s="30">
        <v>10.527202000000001</v>
      </c>
      <c r="K28" s="65"/>
      <c r="L28" s="30">
        <v>39.339804999999998</v>
      </c>
      <c r="M28" s="30">
        <v>57.733449999999998</v>
      </c>
      <c r="N28" s="30"/>
      <c r="O28" s="30"/>
      <c r="P28" s="30"/>
      <c r="Q28" s="30">
        <v>93.769189999999995</v>
      </c>
    </row>
    <row r="29" spans="1:17" x14ac:dyDescent="0.3">
      <c r="A29" s="64">
        <v>20</v>
      </c>
      <c r="B29" s="30"/>
      <c r="C29" s="30"/>
      <c r="D29" s="30">
        <v>22.040257</v>
      </c>
      <c r="E29" s="65">
        <v>60.016159999999999</v>
      </c>
      <c r="F29" s="30"/>
      <c r="G29" s="30">
        <v>69.970765</v>
      </c>
      <c r="H29" s="30">
        <v>67.969984999999994</v>
      </c>
      <c r="I29" s="30"/>
      <c r="J29" s="30">
        <v>21.231718000000001</v>
      </c>
      <c r="K29" s="65"/>
      <c r="L29" s="30">
        <v>3.1649378000000001</v>
      </c>
      <c r="M29" s="30">
        <v>43.005446999999997</v>
      </c>
      <c r="N29" s="30"/>
      <c r="O29" s="30"/>
      <c r="P29" s="30"/>
      <c r="Q29" s="30">
        <v>94.148269999999997</v>
      </c>
    </row>
    <row r="30" spans="1:17" x14ac:dyDescent="0.3">
      <c r="A30" s="64">
        <v>21</v>
      </c>
      <c r="B30" s="30"/>
      <c r="C30" s="30"/>
      <c r="D30" s="30">
        <v>46.508670000000002</v>
      </c>
      <c r="E30" s="65">
        <v>22.565248</v>
      </c>
      <c r="F30" s="30"/>
      <c r="G30" s="30">
        <v>64.986815000000007</v>
      </c>
      <c r="H30" s="30">
        <v>68.272210000000001</v>
      </c>
      <c r="I30" s="30"/>
      <c r="J30" s="30">
        <v>7.2297500000000001</v>
      </c>
      <c r="K30" s="65"/>
      <c r="L30" s="30">
        <v>59.026933</v>
      </c>
      <c r="M30" s="30">
        <v>56.275105000000003</v>
      </c>
      <c r="N30" s="30"/>
      <c r="O30" s="30"/>
      <c r="P30" s="30"/>
      <c r="Q30" s="30">
        <v>75.892989999999998</v>
      </c>
    </row>
    <row r="31" spans="1:17" x14ac:dyDescent="0.3">
      <c r="A31" s="64">
        <v>22</v>
      </c>
      <c r="B31" s="30"/>
      <c r="C31" s="30"/>
      <c r="D31" s="30">
        <v>14.088174</v>
      </c>
      <c r="E31" s="65">
        <v>49.633159999999997</v>
      </c>
      <c r="F31" s="30"/>
      <c r="G31" s="30">
        <v>52.075389999999999</v>
      </c>
      <c r="H31" s="30">
        <v>91.77122</v>
      </c>
      <c r="I31" s="30"/>
      <c r="J31" s="30">
        <v>14.996763</v>
      </c>
      <c r="K31" s="65"/>
      <c r="L31" s="30">
        <v>68.940624999999997</v>
      </c>
      <c r="M31" s="30">
        <v>72.565690000000004</v>
      </c>
      <c r="N31" s="30"/>
      <c r="O31" s="30"/>
      <c r="P31" s="30"/>
      <c r="Q31" s="30">
        <v>77.638254000000003</v>
      </c>
    </row>
    <row r="32" spans="1:17" x14ac:dyDescent="0.3">
      <c r="A32" s="64">
        <v>23</v>
      </c>
      <c r="B32" s="30"/>
      <c r="C32" s="30"/>
      <c r="D32" s="30"/>
      <c r="E32" s="65">
        <v>61.552095000000001</v>
      </c>
      <c r="F32" s="30"/>
      <c r="G32" s="30">
        <v>71.415409999999994</v>
      </c>
      <c r="H32" s="30">
        <v>80.997979999999998</v>
      </c>
      <c r="I32" s="30"/>
      <c r="J32" s="30">
        <v>22.280843000000001</v>
      </c>
      <c r="K32" s="65"/>
      <c r="L32" s="30">
        <v>20.416132999999999</v>
      </c>
      <c r="M32" s="30">
        <v>26.329128999999998</v>
      </c>
      <c r="N32" s="30"/>
      <c r="O32" s="30"/>
      <c r="P32" s="30"/>
      <c r="Q32" s="30">
        <v>102.63932</v>
      </c>
    </row>
    <row r="33" spans="1:17" x14ac:dyDescent="0.3">
      <c r="A33" s="64">
        <v>24</v>
      </c>
      <c r="B33" s="30"/>
      <c r="C33" s="30"/>
      <c r="D33" s="30"/>
      <c r="E33" s="65">
        <v>60.103119999999997</v>
      </c>
      <c r="F33" s="30"/>
      <c r="G33" s="30">
        <v>70.447789999999998</v>
      </c>
      <c r="H33" s="30">
        <v>90.030670000000001</v>
      </c>
      <c r="I33" s="30"/>
      <c r="J33" s="30">
        <v>13.682041</v>
      </c>
      <c r="K33" s="65"/>
      <c r="L33" s="30">
        <v>42.194960000000002</v>
      </c>
      <c r="M33" s="30">
        <v>81.627700000000004</v>
      </c>
      <c r="N33" s="30"/>
      <c r="O33" s="30"/>
      <c r="P33" s="30"/>
      <c r="Q33" s="30">
        <v>92.655670000000001</v>
      </c>
    </row>
    <row r="34" spans="1:17" x14ac:dyDescent="0.3">
      <c r="A34" s="64">
        <v>25</v>
      </c>
      <c r="B34" s="30"/>
      <c r="C34" s="30"/>
      <c r="D34" s="30"/>
      <c r="E34" s="65">
        <v>55.80979</v>
      </c>
      <c r="F34" s="30"/>
      <c r="G34" s="30">
        <v>53.723125000000003</v>
      </c>
      <c r="H34" s="30">
        <v>69.857960000000006</v>
      </c>
      <c r="I34" s="30"/>
      <c r="J34" s="30">
        <v>18.343228</v>
      </c>
      <c r="K34" s="65"/>
      <c r="L34" s="30">
        <v>22.036556999999998</v>
      </c>
      <c r="M34" s="30">
        <v>53.245564000000002</v>
      </c>
      <c r="N34" s="30"/>
      <c r="O34" s="30"/>
      <c r="P34" s="30"/>
      <c r="Q34" s="30">
        <v>128.65326999999999</v>
      </c>
    </row>
    <row r="35" spans="1:17" x14ac:dyDescent="0.3">
      <c r="A35" s="64">
        <v>26</v>
      </c>
      <c r="B35" s="30"/>
      <c r="C35" s="30"/>
      <c r="D35" s="30"/>
      <c r="E35" s="65">
        <v>51.061788</v>
      </c>
      <c r="F35" s="30"/>
      <c r="G35" s="30">
        <v>61.722589999999997</v>
      </c>
      <c r="H35" s="30">
        <v>72.175245000000004</v>
      </c>
      <c r="I35" s="30"/>
      <c r="J35" s="30">
        <v>14.279596</v>
      </c>
      <c r="K35" s="65"/>
      <c r="L35" s="30">
        <v>16.890267999999999</v>
      </c>
      <c r="M35" s="30">
        <v>74.166713000000001</v>
      </c>
      <c r="N35" s="30"/>
      <c r="O35" s="30"/>
      <c r="P35" s="30"/>
      <c r="Q35" s="30">
        <v>70.111090000000004</v>
      </c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66.466025999999999</v>
      </c>
      <c r="H36" s="30">
        <v>74.773196999999996</v>
      </c>
      <c r="I36" s="30"/>
      <c r="J36" s="30">
        <v>12.121714000000001</v>
      </c>
      <c r="K36" s="65"/>
      <c r="L36" s="30"/>
      <c r="M36" s="30">
        <v>58.336424999999998</v>
      </c>
      <c r="N36" s="30"/>
      <c r="O36" s="30"/>
      <c r="P36" s="30"/>
      <c r="Q36" s="30">
        <v>159.35017999999999</v>
      </c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73.201865999999995</v>
      </c>
      <c r="H37" s="30">
        <v>76.838335999999998</v>
      </c>
      <c r="I37" s="30"/>
      <c r="J37" s="30">
        <v>5.7624839999999997</v>
      </c>
      <c r="K37" s="65"/>
      <c r="L37" s="30"/>
      <c r="M37" s="30">
        <v>71.006489999999999</v>
      </c>
      <c r="N37" s="30"/>
      <c r="O37" s="30"/>
      <c r="P37" s="30"/>
      <c r="Q37" s="30"/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56.149372999999997</v>
      </c>
      <c r="H38" s="30">
        <v>62.803392000000002</v>
      </c>
      <c r="I38" s="30"/>
      <c r="J38" s="30">
        <v>6.1183053000000003</v>
      </c>
      <c r="K38" s="65"/>
      <c r="L38" s="30"/>
      <c r="M38" s="30"/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/>
      <c r="H39" s="38">
        <v>68.141603000000003</v>
      </c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DD67-69BE-41D1-AF59-0107FF3CEA43}">
  <dimension ref="A1:T42"/>
  <sheetViews>
    <sheetView showGridLines="0" topLeftCell="B1" workbookViewId="0">
      <selection activeCell="G42" sqref="G42:H42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7" width="11.6640625" style="9" customWidth="1"/>
    <col min="8" max="14" width="13.6640625" style="9" customWidth="1"/>
    <col min="15" max="15" width="12" style="9" customWidth="1"/>
    <col min="16" max="19" width="11.6640625" style="9" customWidth="1"/>
    <col min="20" max="20" width="35.6640625" style="9" customWidth="1"/>
    <col min="21" max="16384" width="9.109375" style="9"/>
  </cols>
  <sheetData>
    <row r="1" spans="1:20" ht="30.75" customHeight="1" x14ac:dyDescent="0.3">
      <c r="A1" s="6" t="s">
        <v>0</v>
      </c>
    </row>
    <row r="3" spans="1:20" x14ac:dyDescent="0.3">
      <c r="A3" s="7" t="s">
        <v>1</v>
      </c>
      <c r="B3" s="8">
        <v>45518</v>
      </c>
      <c r="D3" s="7"/>
    </row>
    <row r="4" spans="1:20" x14ac:dyDescent="0.3">
      <c r="A4" s="7" t="s">
        <v>2</v>
      </c>
      <c r="B4" s="9" t="s">
        <v>99</v>
      </c>
      <c r="D4" s="7"/>
    </row>
    <row r="5" spans="1:20" x14ac:dyDescent="0.3">
      <c r="A5" s="7" t="s">
        <v>4</v>
      </c>
      <c r="B5" s="9" t="s">
        <v>100</v>
      </c>
    </row>
    <row r="7" spans="1:20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76" t="s">
        <v>101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2" t="s">
        <v>22</v>
      </c>
      <c r="S7" s="12" t="s">
        <v>23</v>
      </c>
      <c r="T7" s="12" t="s">
        <v>24</v>
      </c>
    </row>
    <row r="8" spans="1:20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102</v>
      </c>
      <c r="G8" s="15" t="s">
        <v>27</v>
      </c>
      <c r="H8" s="15" t="s">
        <v>28</v>
      </c>
      <c r="I8" s="15" t="s">
        <v>29</v>
      </c>
      <c r="J8" s="15" t="s">
        <v>30</v>
      </c>
      <c r="K8" s="15" t="s">
        <v>31</v>
      </c>
      <c r="L8" s="15" t="s">
        <v>32</v>
      </c>
      <c r="M8" s="15" t="s">
        <v>33</v>
      </c>
      <c r="N8" s="15" t="s">
        <v>34</v>
      </c>
      <c r="O8" s="15" t="s">
        <v>35</v>
      </c>
      <c r="P8" s="15"/>
      <c r="Q8" s="15"/>
      <c r="R8" s="15"/>
      <c r="S8" s="15"/>
      <c r="T8" s="15"/>
    </row>
    <row r="9" spans="1:20" x14ac:dyDescent="0.3">
      <c r="A9" s="5" t="s">
        <v>36</v>
      </c>
      <c r="B9" s="16" t="s">
        <v>37</v>
      </c>
      <c r="C9" s="17">
        <v>30</v>
      </c>
      <c r="D9" s="18">
        <v>2.2618</v>
      </c>
      <c r="E9" s="18">
        <v>6.9465000000000003</v>
      </c>
      <c r="F9" s="18">
        <v>12.9354</v>
      </c>
      <c r="G9" s="18">
        <v>14.0966</v>
      </c>
      <c r="H9" s="18">
        <v>5.7619999999999996</v>
      </c>
      <c r="I9" s="18">
        <f>E9-D9</f>
        <v>4.6847000000000003</v>
      </c>
      <c r="J9" s="18">
        <f>H9-D9</f>
        <v>3.5001999999999995</v>
      </c>
      <c r="K9" s="19">
        <f t="shared" ref="K9:K24" si="0">G9-E9</f>
        <v>7.1501000000000001</v>
      </c>
      <c r="L9" s="19">
        <f t="shared" ref="L9:L24" si="1">K9/C9</f>
        <v>0.23833666666666667</v>
      </c>
      <c r="M9" s="19">
        <f>H9-G9</f>
        <v>-8.3346000000000018</v>
      </c>
      <c r="N9" s="19">
        <f t="shared" ref="N9:N24" si="2">M9/C9</f>
        <v>-0.27782000000000007</v>
      </c>
      <c r="O9" s="20">
        <v>45523</v>
      </c>
      <c r="P9" s="21">
        <v>1</v>
      </c>
      <c r="Q9" s="22">
        <f>'[1]Radicle measurements'!B7</f>
        <v>0</v>
      </c>
      <c r="R9" s="22">
        <f>'[1]Radicle measurements'!B8</f>
        <v>0</v>
      </c>
      <c r="S9" s="22">
        <f>'[1]Radicle measurements'!B9</f>
        <v>0</v>
      </c>
      <c r="T9" s="23"/>
    </row>
    <row r="10" spans="1:20" x14ac:dyDescent="0.3">
      <c r="A10" s="5"/>
      <c r="B10" s="24" t="s">
        <v>38</v>
      </c>
      <c r="C10" s="25">
        <v>30</v>
      </c>
      <c r="D10" s="26">
        <v>2.2677999999999998</v>
      </c>
      <c r="E10" s="26">
        <v>8.3817000000000004</v>
      </c>
      <c r="F10" s="26">
        <v>15.4893</v>
      </c>
      <c r="G10" s="26">
        <v>17.245100000000001</v>
      </c>
      <c r="H10" s="26">
        <v>7.0688000000000004</v>
      </c>
      <c r="I10" s="18">
        <f t="shared" ref="I10:I24" si="3">E10-D10</f>
        <v>6.113900000000001</v>
      </c>
      <c r="J10" s="18">
        <f t="shared" ref="J10:J24" si="4">H10-D10</f>
        <v>4.8010000000000002</v>
      </c>
      <c r="K10" s="27">
        <f t="shared" si="0"/>
        <v>8.8634000000000004</v>
      </c>
      <c r="L10" s="27">
        <f t="shared" si="1"/>
        <v>0.29544666666666669</v>
      </c>
      <c r="M10" s="27">
        <f t="shared" ref="M10:M24" si="5">H10-G10</f>
        <v>-10.176300000000001</v>
      </c>
      <c r="N10" s="27">
        <f t="shared" si="2"/>
        <v>-0.33921000000000007</v>
      </c>
      <c r="O10" s="28">
        <v>45520</v>
      </c>
      <c r="P10" s="29">
        <v>8</v>
      </c>
      <c r="Q10" s="30">
        <f>'[1]Radicle measurements'!C7</f>
        <v>0</v>
      </c>
      <c r="R10" s="30">
        <f>'[1]Radicle measurements'!C8</f>
        <v>0</v>
      </c>
      <c r="S10" s="30">
        <f>'[1]Radicle measurements'!C9</f>
        <v>0</v>
      </c>
      <c r="T10" s="31"/>
    </row>
    <row r="11" spans="1:20" x14ac:dyDescent="0.3">
      <c r="A11" s="5"/>
      <c r="B11" s="24" t="s">
        <v>39</v>
      </c>
      <c r="C11" s="25">
        <v>30</v>
      </c>
      <c r="D11" s="26">
        <v>0.40450000000000003</v>
      </c>
      <c r="E11" s="26">
        <v>0.42580000000000001</v>
      </c>
      <c r="F11" s="26">
        <v>0.58789999999999998</v>
      </c>
      <c r="G11" s="26">
        <v>0.61029999999999995</v>
      </c>
      <c r="H11" s="26">
        <v>0.4199</v>
      </c>
      <c r="I11" s="18">
        <f t="shared" si="3"/>
        <v>2.1299999999999986E-2</v>
      </c>
      <c r="J11" s="18">
        <f t="shared" si="4"/>
        <v>1.5399999999999969E-2</v>
      </c>
      <c r="K11" s="27">
        <f t="shared" si="0"/>
        <v>0.18449999999999994</v>
      </c>
      <c r="L11" s="27">
        <f t="shared" si="1"/>
        <v>6.1499999999999983E-3</v>
      </c>
      <c r="M11" s="27">
        <f t="shared" si="5"/>
        <v>-0.19039999999999996</v>
      </c>
      <c r="N11" s="27">
        <f t="shared" si="2"/>
        <v>-6.3466666666666654E-3</v>
      </c>
      <c r="O11" s="28">
        <v>45519</v>
      </c>
      <c r="P11" s="29">
        <v>23</v>
      </c>
      <c r="Q11" s="30">
        <f>'[1]Radicle measurements'!D7</f>
        <v>0</v>
      </c>
      <c r="R11" s="30">
        <f>'[1]Radicle measurements'!D8</f>
        <v>0</v>
      </c>
      <c r="S11" s="30">
        <f>'[1]Radicle measurements'!D9</f>
        <v>0</v>
      </c>
      <c r="T11" s="31"/>
    </row>
    <row r="12" spans="1:20" x14ac:dyDescent="0.3">
      <c r="A12" s="5"/>
      <c r="B12" s="24" t="s">
        <v>40</v>
      </c>
      <c r="C12" s="25">
        <v>30</v>
      </c>
      <c r="D12" s="26">
        <v>0.40710000000000002</v>
      </c>
      <c r="E12" s="26">
        <v>0.45939999999999998</v>
      </c>
      <c r="F12" s="26">
        <v>0.70369999999999999</v>
      </c>
      <c r="G12" s="26">
        <v>0.78859999999999997</v>
      </c>
      <c r="H12" s="26">
        <v>0.4471</v>
      </c>
      <c r="I12" s="18">
        <f t="shared" si="3"/>
        <v>5.2299999999999958E-2</v>
      </c>
      <c r="J12" s="18">
        <f t="shared" si="4"/>
        <v>3.999999999999998E-2</v>
      </c>
      <c r="K12" s="27">
        <f t="shared" si="0"/>
        <v>0.32919999999999999</v>
      </c>
      <c r="L12" s="27">
        <f t="shared" si="1"/>
        <v>1.0973333333333333E-2</v>
      </c>
      <c r="M12" s="27">
        <f t="shared" si="5"/>
        <v>-0.34149999999999997</v>
      </c>
      <c r="N12" s="27">
        <f t="shared" si="2"/>
        <v>-1.1383333333333332E-2</v>
      </c>
      <c r="O12" s="28">
        <v>45519</v>
      </c>
      <c r="P12" s="29">
        <v>20</v>
      </c>
      <c r="Q12" s="30">
        <f>'[1]Radicle measurements'!E7</f>
        <v>0</v>
      </c>
      <c r="R12" s="30">
        <f>'[1]Radicle measurements'!E8</f>
        <v>0</v>
      </c>
      <c r="S12" s="30">
        <f>'[1]Radicle measurements'!E9</f>
        <v>0</v>
      </c>
      <c r="T12" s="31"/>
    </row>
    <row r="13" spans="1:20" x14ac:dyDescent="0.3">
      <c r="A13" s="5" t="s">
        <v>41</v>
      </c>
      <c r="B13" s="24" t="s">
        <v>42</v>
      </c>
      <c r="C13" s="25">
        <v>30</v>
      </c>
      <c r="D13" s="26">
        <v>2.2820999999999998</v>
      </c>
      <c r="E13" s="26">
        <v>3.7347999999999999</v>
      </c>
      <c r="F13" s="26">
        <v>5.0694999999999997</v>
      </c>
      <c r="G13" s="26">
        <v>5.6513999999999998</v>
      </c>
      <c r="H13" s="26">
        <v>3.5962999999999998</v>
      </c>
      <c r="I13" s="18">
        <f t="shared" si="3"/>
        <v>1.4527000000000001</v>
      </c>
      <c r="J13" s="18">
        <f t="shared" si="4"/>
        <v>1.3142</v>
      </c>
      <c r="K13" s="27">
        <f t="shared" si="0"/>
        <v>1.9165999999999999</v>
      </c>
      <c r="L13" s="27">
        <f t="shared" si="1"/>
        <v>6.3886666666666661E-2</v>
      </c>
      <c r="M13" s="27">
        <f t="shared" si="5"/>
        <v>-2.0550999999999999</v>
      </c>
      <c r="N13" s="27">
        <f t="shared" si="2"/>
        <v>-6.8503333333333333E-2</v>
      </c>
      <c r="O13" s="28">
        <v>45523</v>
      </c>
      <c r="P13" s="29">
        <v>8</v>
      </c>
      <c r="Q13" s="30">
        <f>'[1]Radicle measurements'!F7</f>
        <v>0</v>
      </c>
      <c r="R13" s="30">
        <f>'[1]Radicle measurements'!F8</f>
        <v>0</v>
      </c>
      <c r="S13" s="30">
        <f>'[1]Radicle measurements'!F9</f>
        <v>0</v>
      </c>
      <c r="T13" s="31"/>
    </row>
    <row r="14" spans="1:20" x14ac:dyDescent="0.3">
      <c r="A14" s="5"/>
      <c r="B14" s="24" t="s">
        <v>43</v>
      </c>
      <c r="C14" s="25">
        <v>30</v>
      </c>
      <c r="D14" s="26">
        <v>2.2715999999999998</v>
      </c>
      <c r="E14" s="26">
        <v>3.1998000000000002</v>
      </c>
      <c r="F14" s="26">
        <v>4.0736999999999997</v>
      </c>
      <c r="G14" s="26">
        <v>6.7808999999999999</v>
      </c>
      <c r="H14" s="26">
        <v>2.9784000000000002</v>
      </c>
      <c r="I14" s="18">
        <f t="shared" si="3"/>
        <v>0.92820000000000036</v>
      </c>
      <c r="J14" s="18">
        <f t="shared" si="4"/>
        <v>0.70680000000000032</v>
      </c>
      <c r="K14" s="27">
        <f t="shared" si="0"/>
        <v>3.5810999999999997</v>
      </c>
      <c r="L14" s="27">
        <f t="shared" si="1"/>
        <v>0.11936999999999999</v>
      </c>
      <c r="M14" s="27">
        <f t="shared" si="5"/>
        <v>-3.8024999999999998</v>
      </c>
      <c r="N14" s="27">
        <f t="shared" si="2"/>
        <v>-0.12675</v>
      </c>
      <c r="O14" s="28">
        <v>45520</v>
      </c>
      <c r="P14" s="29">
        <v>30</v>
      </c>
      <c r="Q14" s="30">
        <f>'[1]Radicle measurements'!G7</f>
        <v>0</v>
      </c>
      <c r="R14" s="30">
        <f>'[1]Radicle measurements'!G8</f>
        <v>0</v>
      </c>
      <c r="S14" s="30">
        <f>'[1]Radicle measurements'!G9</f>
        <v>0</v>
      </c>
      <c r="T14" s="31"/>
    </row>
    <row r="15" spans="1:20" x14ac:dyDescent="0.3">
      <c r="A15" s="5"/>
      <c r="B15" s="24" t="s">
        <v>44</v>
      </c>
      <c r="C15" s="25">
        <v>30</v>
      </c>
      <c r="D15" s="26">
        <v>2.2738999999999998</v>
      </c>
      <c r="E15" s="26">
        <v>3.2869999999999999</v>
      </c>
      <c r="F15" s="26">
        <v>4.8470000000000004</v>
      </c>
      <c r="G15" s="26">
        <v>9.6554000000000002</v>
      </c>
      <c r="H15" s="26">
        <v>3.0510000000000002</v>
      </c>
      <c r="I15" s="18">
        <f t="shared" si="3"/>
        <v>1.0131000000000001</v>
      </c>
      <c r="J15" s="18">
        <f t="shared" si="4"/>
        <v>0.77710000000000035</v>
      </c>
      <c r="K15" s="27">
        <f t="shared" si="0"/>
        <v>6.3684000000000003</v>
      </c>
      <c r="L15" s="27">
        <f t="shared" si="1"/>
        <v>0.21228</v>
      </c>
      <c r="M15" s="27">
        <f t="shared" si="5"/>
        <v>-6.6044</v>
      </c>
      <c r="N15" s="27">
        <f t="shared" si="2"/>
        <v>-0.22014666666666666</v>
      </c>
      <c r="O15" s="28">
        <v>45520</v>
      </c>
      <c r="P15" s="29">
        <v>29</v>
      </c>
      <c r="Q15" s="30">
        <f>'[1]Radicle measurements'!H7</f>
        <v>0</v>
      </c>
      <c r="R15" s="30">
        <f>'[1]Radicle measurements'!H8</f>
        <v>0</v>
      </c>
      <c r="S15" s="30">
        <f>'[1]Radicle measurements'!H9</f>
        <v>0</v>
      </c>
      <c r="T15" s="31"/>
    </row>
    <row r="16" spans="1:20" x14ac:dyDescent="0.3">
      <c r="A16" s="5"/>
      <c r="B16" s="24" t="s">
        <v>45</v>
      </c>
      <c r="C16" s="25">
        <v>30</v>
      </c>
      <c r="D16" s="26">
        <v>0.40649999999999997</v>
      </c>
      <c r="E16" s="26">
        <v>0.42870000000000003</v>
      </c>
      <c r="F16" s="26">
        <v>0.44990000000000002</v>
      </c>
      <c r="G16" s="26">
        <v>0.45129999999999998</v>
      </c>
      <c r="H16" s="26">
        <v>0.42609999999999998</v>
      </c>
      <c r="I16" s="18">
        <f t="shared" si="3"/>
        <v>2.2200000000000053E-2</v>
      </c>
      <c r="J16" s="18">
        <f t="shared" si="4"/>
        <v>1.9600000000000006E-2</v>
      </c>
      <c r="K16" s="27">
        <f t="shared" si="0"/>
        <v>2.2599999999999953E-2</v>
      </c>
      <c r="L16" s="27">
        <f t="shared" si="1"/>
        <v>7.5333333333333177E-4</v>
      </c>
      <c r="M16" s="27">
        <f t="shared" si="5"/>
        <v>-2.52E-2</v>
      </c>
      <c r="N16" s="27">
        <f t="shared" si="2"/>
        <v>-8.4000000000000003E-4</v>
      </c>
      <c r="O16" s="28" t="s">
        <v>76</v>
      </c>
      <c r="P16" s="29">
        <v>0</v>
      </c>
      <c r="Q16" s="30">
        <f>'[1]Radicle measurements'!I7</f>
        <v>0</v>
      </c>
      <c r="R16" s="30">
        <f>'[1]Radicle measurements'!I8</f>
        <v>0</v>
      </c>
      <c r="S16" s="30">
        <f>'[1]Radicle measurements'!I9</f>
        <v>0</v>
      </c>
      <c r="T16" s="31"/>
    </row>
    <row r="17" spans="1:20" x14ac:dyDescent="0.3">
      <c r="A17" s="5"/>
      <c r="B17" s="24" t="s">
        <v>46</v>
      </c>
      <c r="C17" s="25">
        <v>30</v>
      </c>
      <c r="D17" s="26">
        <v>0.40450000000000003</v>
      </c>
      <c r="E17" s="26">
        <v>0.4294</v>
      </c>
      <c r="F17" s="26">
        <v>0.43780000000000002</v>
      </c>
      <c r="G17" s="26">
        <v>0.51959999999999995</v>
      </c>
      <c r="H17" s="26">
        <v>0.42530000000000001</v>
      </c>
      <c r="I17" s="18">
        <f t="shared" si="3"/>
        <v>2.4899999999999978E-2</v>
      </c>
      <c r="J17" s="18">
        <f t="shared" si="4"/>
        <v>2.0799999999999985E-2</v>
      </c>
      <c r="K17" s="27">
        <f t="shared" si="0"/>
        <v>9.0199999999999947E-2</v>
      </c>
      <c r="L17" s="27">
        <f t="shared" si="1"/>
        <v>3.0066666666666649E-3</v>
      </c>
      <c r="M17" s="27">
        <f t="shared" si="5"/>
        <v>-9.4299999999999939E-2</v>
      </c>
      <c r="N17" s="27">
        <f t="shared" si="2"/>
        <v>-3.1433333333333313E-3</v>
      </c>
      <c r="O17" s="28">
        <v>45523</v>
      </c>
      <c r="P17" s="29">
        <v>26</v>
      </c>
      <c r="Q17" s="30">
        <f>'[1]Radicle measurements'!J7</f>
        <v>0</v>
      </c>
      <c r="R17" s="30">
        <f>'[1]Radicle measurements'!J8</f>
        <v>0</v>
      </c>
      <c r="S17" s="30">
        <f>'[1]Radicle measurements'!J9</f>
        <v>0</v>
      </c>
      <c r="T17" s="31"/>
    </row>
    <row r="18" spans="1:20" x14ac:dyDescent="0.3">
      <c r="A18" s="5"/>
      <c r="B18" s="24" t="s">
        <v>47</v>
      </c>
      <c r="C18" s="25">
        <v>30</v>
      </c>
      <c r="D18" s="26">
        <v>0.40710000000000002</v>
      </c>
      <c r="E18" s="26">
        <v>0.43330000000000002</v>
      </c>
      <c r="F18" s="26">
        <v>0.68779999999999997</v>
      </c>
      <c r="G18" s="26">
        <v>0.56040000000000001</v>
      </c>
      <c r="H18" s="26">
        <v>0.43020000000000003</v>
      </c>
      <c r="I18" s="18">
        <f t="shared" si="3"/>
        <v>2.6200000000000001E-2</v>
      </c>
      <c r="J18" s="18">
        <f t="shared" si="4"/>
        <v>2.3100000000000009E-2</v>
      </c>
      <c r="K18" s="27">
        <f t="shared" si="0"/>
        <v>0.12709999999999999</v>
      </c>
      <c r="L18" s="27">
        <f t="shared" si="1"/>
        <v>4.2366666666666664E-3</v>
      </c>
      <c r="M18" s="27">
        <f t="shared" si="5"/>
        <v>-0.13019999999999998</v>
      </c>
      <c r="N18" s="27">
        <f t="shared" si="2"/>
        <v>-4.3399999999999992E-3</v>
      </c>
      <c r="O18" s="28">
        <v>45525</v>
      </c>
      <c r="P18" s="29">
        <v>2</v>
      </c>
      <c r="Q18" s="30">
        <f>'[1]Radicle measurements'!K7</f>
        <v>0</v>
      </c>
      <c r="R18" s="30">
        <f>'[1]Radicle measurements'!K8</f>
        <v>0</v>
      </c>
      <c r="S18" s="30">
        <f>'[1]Radicle measurements'!K9</f>
        <v>0</v>
      </c>
      <c r="T18" s="31"/>
    </row>
    <row r="19" spans="1:20" x14ac:dyDescent="0.3">
      <c r="A19" s="5" t="s">
        <v>48</v>
      </c>
      <c r="B19" s="24" t="s">
        <v>49</v>
      </c>
      <c r="C19" s="25">
        <v>30</v>
      </c>
      <c r="D19" s="26">
        <v>2.2528000000000001</v>
      </c>
      <c r="E19" s="26">
        <v>2.8136000000000001</v>
      </c>
      <c r="F19" s="26">
        <v>3.2389000000000001</v>
      </c>
      <c r="G19" s="26">
        <v>4.9789000000000003</v>
      </c>
      <c r="H19" s="26">
        <v>2.7804000000000002</v>
      </c>
      <c r="I19" s="18">
        <f t="shared" si="3"/>
        <v>0.56079999999999997</v>
      </c>
      <c r="J19" s="18">
        <f t="shared" si="4"/>
        <v>0.52760000000000007</v>
      </c>
      <c r="K19" s="27">
        <f t="shared" si="0"/>
        <v>2.1653000000000002</v>
      </c>
      <c r="L19" s="27">
        <f t="shared" si="1"/>
        <v>7.2176666666666681E-2</v>
      </c>
      <c r="M19" s="27">
        <f t="shared" si="5"/>
        <v>-2.1985000000000001</v>
      </c>
      <c r="N19" s="27">
        <f t="shared" si="2"/>
        <v>-7.3283333333333339E-2</v>
      </c>
      <c r="O19" s="28">
        <v>45520</v>
      </c>
      <c r="P19" s="29">
        <v>24</v>
      </c>
      <c r="Q19" s="30">
        <f>'[1]Radicle measurements'!L7</f>
        <v>0</v>
      </c>
      <c r="R19" s="30">
        <f>'[1]Radicle measurements'!L8</f>
        <v>0</v>
      </c>
      <c r="S19" s="30">
        <f>'[1]Radicle measurements'!L9</f>
        <v>0</v>
      </c>
      <c r="T19" s="31"/>
    </row>
    <row r="20" spans="1:20" x14ac:dyDescent="0.3">
      <c r="A20" s="5"/>
      <c r="B20" s="24" t="s">
        <v>50</v>
      </c>
      <c r="C20" s="25">
        <v>30</v>
      </c>
      <c r="D20" s="26">
        <v>0.4032</v>
      </c>
      <c r="E20" s="26">
        <v>0.43480000000000002</v>
      </c>
      <c r="F20" s="26">
        <v>0.4899</v>
      </c>
      <c r="G20" s="26">
        <v>1.0109999999999999</v>
      </c>
      <c r="H20" s="26">
        <v>0.43070000000000003</v>
      </c>
      <c r="I20" s="18">
        <f t="shared" si="3"/>
        <v>3.1600000000000017E-2</v>
      </c>
      <c r="J20" s="18">
        <f t="shared" si="4"/>
        <v>2.7500000000000024E-2</v>
      </c>
      <c r="K20" s="27">
        <f t="shared" si="0"/>
        <v>0.57619999999999982</v>
      </c>
      <c r="L20" s="27">
        <f t="shared" si="1"/>
        <v>1.920666666666666E-2</v>
      </c>
      <c r="M20" s="27">
        <f t="shared" si="5"/>
        <v>-0.58029999999999982</v>
      </c>
      <c r="N20" s="27">
        <f t="shared" si="2"/>
        <v>-1.9343333333333327E-2</v>
      </c>
      <c r="O20" s="28">
        <v>45519</v>
      </c>
      <c r="P20" s="29">
        <v>26</v>
      </c>
      <c r="Q20" s="30">
        <f>'[1]Radicle measurements'!M7</f>
        <v>0</v>
      </c>
      <c r="R20" s="30">
        <f>'[1]Radicle measurements'!M8</f>
        <v>0</v>
      </c>
      <c r="S20" s="30">
        <f>'[1]Radicle measurements'!M9</f>
        <v>0</v>
      </c>
      <c r="T20" s="31"/>
    </row>
    <row r="21" spans="1:20" x14ac:dyDescent="0.3">
      <c r="A21" s="5"/>
      <c r="B21" s="24" t="s">
        <v>51</v>
      </c>
      <c r="C21" s="25">
        <v>30</v>
      </c>
      <c r="D21" s="26">
        <v>0.40439999999999998</v>
      </c>
      <c r="E21" s="26">
        <v>0.44629999999999997</v>
      </c>
      <c r="F21" s="26">
        <v>0.48309999999999997</v>
      </c>
      <c r="G21" s="26">
        <v>0.47820000000000001</v>
      </c>
      <c r="H21" s="26">
        <v>0.44230000000000003</v>
      </c>
      <c r="I21" s="18">
        <f t="shared" si="3"/>
        <v>4.1899999999999993E-2</v>
      </c>
      <c r="J21" s="18">
        <f t="shared" si="4"/>
        <v>3.7900000000000045E-2</v>
      </c>
      <c r="K21" s="27">
        <f t="shared" si="0"/>
        <v>3.1900000000000039E-2</v>
      </c>
      <c r="L21" s="27">
        <f t="shared" si="1"/>
        <v>1.0633333333333347E-3</v>
      </c>
      <c r="M21" s="27">
        <f t="shared" si="5"/>
        <v>-3.5899999999999987E-2</v>
      </c>
      <c r="N21" s="27">
        <f t="shared" si="2"/>
        <v>-1.1966666666666662E-3</v>
      </c>
      <c r="O21" s="28" t="s">
        <v>76</v>
      </c>
      <c r="P21" s="29">
        <v>0</v>
      </c>
      <c r="Q21" s="30">
        <f>'[1]Radicle measurements'!N7</f>
        <v>0</v>
      </c>
      <c r="R21" s="30">
        <f>'[1]Radicle measurements'!N8</f>
        <v>0</v>
      </c>
      <c r="S21" s="30">
        <f>'[1]Radicle measurements'!N9</f>
        <v>0</v>
      </c>
      <c r="T21" s="31"/>
    </row>
    <row r="22" spans="1:20" x14ac:dyDescent="0.3">
      <c r="A22" s="5"/>
      <c r="B22" s="24" t="s">
        <v>52</v>
      </c>
      <c r="C22" s="25">
        <v>30</v>
      </c>
      <c r="D22" s="26">
        <v>0.40820000000000001</v>
      </c>
      <c r="E22" s="26">
        <v>0.42409999999999998</v>
      </c>
      <c r="F22" s="26">
        <v>0.48580000000000001</v>
      </c>
      <c r="G22" s="26">
        <v>0.46479999999999999</v>
      </c>
      <c r="H22" s="26">
        <v>0.4224</v>
      </c>
      <c r="I22" s="18">
        <f t="shared" si="3"/>
        <v>1.589999999999997E-2</v>
      </c>
      <c r="J22" s="18">
        <f t="shared" si="4"/>
        <v>1.419999999999999E-2</v>
      </c>
      <c r="K22" s="27">
        <f t="shared" si="0"/>
        <v>4.0700000000000014E-2</v>
      </c>
      <c r="L22" s="27">
        <f t="shared" si="1"/>
        <v>1.356666666666667E-3</v>
      </c>
      <c r="M22" s="27">
        <f t="shared" si="5"/>
        <v>-4.2399999999999993E-2</v>
      </c>
      <c r="N22" s="27">
        <f t="shared" si="2"/>
        <v>-1.4133333333333331E-3</v>
      </c>
      <c r="O22" s="28">
        <v>45524</v>
      </c>
      <c r="P22" s="29">
        <v>1</v>
      </c>
      <c r="Q22" s="30">
        <f>'[1]Radicle measurements'!O7</f>
        <v>0</v>
      </c>
      <c r="R22" s="30">
        <f>'[1]Radicle measurements'!O8</f>
        <v>0</v>
      </c>
      <c r="S22" s="30">
        <f>'[1]Radicle measurements'!O9</f>
        <v>0</v>
      </c>
      <c r="T22" s="31"/>
    </row>
    <row r="23" spans="1:20" x14ac:dyDescent="0.3">
      <c r="A23" s="5"/>
      <c r="B23" s="24" t="s">
        <v>53</v>
      </c>
      <c r="C23" s="25">
        <v>30</v>
      </c>
      <c r="D23" s="26">
        <v>0.40649999999999997</v>
      </c>
      <c r="E23" s="26">
        <v>0.4718</v>
      </c>
      <c r="F23" s="26">
        <v>0.62270000000000003</v>
      </c>
      <c r="G23" s="26">
        <v>0.89270000000000005</v>
      </c>
      <c r="H23" s="26">
        <v>0.4677</v>
      </c>
      <c r="I23" s="18">
        <f t="shared" si="3"/>
        <v>6.5300000000000025E-2</v>
      </c>
      <c r="J23" s="18">
        <f t="shared" si="4"/>
        <v>6.1200000000000032E-2</v>
      </c>
      <c r="K23" s="27">
        <f t="shared" si="0"/>
        <v>0.42090000000000005</v>
      </c>
      <c r="L23" s="27">
        <f t="shared" si="1"/>
        <v>1.4030000000000003E-2</v>
      </c>
      <c r="M23" s="27">
        <f t="shared" si="5"/>
        <v>-0.42500000000000004</v>
      </c>
      <c r="N23" s="27">
        <f t="shared" si="2"/>
        <v>-1.4166666666666668E-2</v>
      </c>
      <c r="O23" s="28">
        <v>45520</v>
      </c>
      <c r="P23" s="29">
        <v>16</v>
      </c>
      <c r="Q23" s="30">
        <f>'[1]Radicle measurements'!P7</f>
        <v>0</v>
      </c>
      <c r="R23" s="30">
        <f>'[1]Radicle measurements'!P8</f>
        <v>0</v>
      </c>
      <c r="S23" s="30">
        <f>'[1]Radicle measurements'!P9</f>
        <v>0</v>
      </c>
      <c r="T23" s="31"/>
    </row>
    <row r="24" spans="1:20" x14ac:dyDescent="0.3">
      <c r="A24" s="4"/>
      <c r="B24" s="32" t="s">
        <v>54</v>
      </c>
      <c r="C24" s="33">
        <v>30</v>
      </c>
      <c r="D24" s="34">
        <v>2.2812999999999999</v>
      </c>
      <c r="E24" s="34">
        <v>2.4163999999999999</v>
      </c>
      <c r="F24" s="34">
        <v>3.2353000000000001</v>
      </c>
      <c r="G24" s="34">
        <v>3.6659999999999999</v>
      </c>
      <c r="H24" s="34">
        <v>2.4091999999999998</v>
      </c>
      <c r="I24" s="18">
        <f t="shared" si="3"/>
        <v>0.1351</v>
      </c>
      <c r="J24" s="18">
        <f t="shared" si="4"/>
        <v>0.1278999999999999</v>
      </c>
      <c r="K24" s="35">
        <f t="shared" si="0"/>
        <v>1.2496</v>
      </c>
      <c r="L24" s="35">
        <f t="shared" si="1"/>
        <v>4.1653333333333334E-2</v>
      </c>
      <c r="M24" s="35">
        <f t="shared" si="5"/>
        <v>-1.2568000000000001</v>
      </c>
      <c r="N24" s="35">
        <f t="shared" si="2"/>
        <v>-4.1893333333333338E-2</v>
      </c>
      <c r="O24" s="36">
        <v>45520</v>
      </c>
      <c r="P24" s="37">
        <v>25</v>
      </c>
      <c r="Q24" s="38">
        <f>'[1]Radicle measurements'!Q7</f>
        <v>0</v>
      </c>
      <c r="R24" s="38">
        <f>'[1]Radicle measurements'!Q8</f>
        <v>0</v>
      </c>
      <c r="S24" s="38">
        <f>'[1]Radicle measurements'!Q9</f>
        <v>0</v>
      </c>
      <c r="T24" s="39"/>
    </row>
    <row r="26" spans="1:20" x14ac:dyDescent="0.3">
      <c r="G26" s="40" t="s">
        <v>55</v>
      </c>
      <c r="H26" s="40" t="s">
        <v>56</v>
      </c>
    </row>
    <row r="27" spans="1:20" x14ac:dyDescent="0.3">
      <c r="D27" s="41"/>
      <c r="F27" s="9" t="s">
        <v>37</v>
      </c>
      <c r="G27" s="42">
        <f>J9-I9</f>
        <v>-1.1845000000000008</v>
      </c>
      <c r="H27" s="42">
        <f>J9</f>
        <v>3.5001999999999995</v>
      </c>
    </row>
    <row r="28" spans="1:20" x14ac:dyDescent="0.3">
      <c r="F28" s="9" t="s">
        <v>38</v>
      </c>
      <c r="G28" s="42">
        <f t="shared" ref="G28:G42" si="6">J10-I10</f>
        <v>-1.3129000000000008</v>
      </c>
      <c r="H28" s="42">
        <f t="shared" ref="H28:H42" si="7">J10</f>
        <v>4.8010000000000002</v>
      </c>
    </row>
    <row r="29" spans="1:20" x14ac:dyDescent="0.3">
      <c r="F29" s="9" t="s">
        <v>39</v>
      </c>
      <c r="G29" s="42">
        <f t="shared" si="6"/>
        <v>-5.9000000000000163E-3</v>
      </c>
      <c r="H29" s="42">
        <f t="shared" si="7"/>
        <v>1.5399999999999969E-2</v>
      </c>
    </row>
    <row r="30" spans="1:20" x14ac:dyDescent="0.3">
      <c r="F30" s="9" t="s">
        <v>40</v>
      </c>
      <c r="G30" s="42">
        <f t="shared" si="6"/>
        <v>-1.2299999999999978E-2</v>
      </c>
      <c r="H30" s="42">
        <f t="shared" si="7"/>
        <v>3.999999999999998E-2</v>
      </c>
    </row>
    <row r="31" spans="1:20" x14ac:dyDescent="0.3">
      <c r="F31" s="9" t="s">
        <v>42</v>
      </c>
      <c r="G31" s="42">
        <f t="shared" si="6"/>
        <v>-0.13850000000000007</v>
      </c>
      <c r="H31" s="42">
        <f t="shared" si="7"/>
        <v>1.3142</v>
      </c>
    </row>
    <row r="32" spans="1:20" x14ac:dyDescent="0.3">
      <c r="F32" s="9" t="s">
        <v>43</v>
      </c>
      <c r="G32" s="42">
        <f t="shared" si="6"/>
        <v>-0.22140000000000004</v>
      </c>
      <c r="H32" s="42">
        <f t="shared" si="7"/>
        <v>0.70680000000000032</v>
      </c>
    </row>
    <row r="33" spans="6:8" x14ac:dyDescent="0.3">
      <c r="F33" s="9" t="s">
        <v>44</v>
      </c>
      <c r="G33" s="42">
        <f t="shared" si="6"/>
        <v>-0.23599999999999977</v>
      </c>
      <c r="H33" s="42">
        <f t="shared" si="7"/>
        <v>0.77710000000000035</v>
      </c>
    </row>
    <row r="34" spans="6:8" x14ac:dyDescent="0.3">
      <c r="F34" s="9" t="s">
        <v>45</v>
      </c>
      <c r="G34" s="42">
        <f t="shared" si="6"/>
        <v>-2.6000000000000467E-3</v>
      </c>
      <c r="H34" s="42">
        <f t="shared" si="7"/>
        <v>1.9600000000000006E-2</v>
      </c>
    </row>
    <row r="35" spans="6:8" x14ac:dyDescent="0.3">
      <c r="F35" s="9" t="s">
        <v>46</v>
      </c>
      <c r="G35" s="42">
        <f t="shared" si="6"/>
        <v>-4.0999999999999925E-3</v>
      </c>
      <c r="H35" s="42">
        <f t="shared" si="7"/>
        <v>2.0799999999999985E-2</v>
      </c>
    </row>
    <row r="36" spans="6:8" x14ac:dyDescent="0.3">
      <c r="F36" s="9" t="s">
        <v>47</v>
      </c>
      <c r="G36" s="42">
        <f t="shared" si="6"/>
        <v>-3.0999999999999917E-3</v>
      </c>
      <c r="H36" s="42">
        <f t="shared" si="7"/>
        <v>2.3100000000000009E-2</v>
      </c>
    </row>
    <row r="37" spans="6:8" x14ac:dyDescent="0.3">
      <c r="F37" s="43" t="s">
        <v>49</v>
      </c>
      <c r="G37" s="44">
        <f t="shared" si="6"/>
        <v>-3.3199999999999896E-2</v>
      </c>
      <c r="H37" s="44">
        <f t="shared" si="7"/>
        <v>0.52760000000000007</v>
      </c>
    </row>
    <row r="38" spans="6:8" x14ac:dyDescent="0.3">
      <c r="F38" s="9" t="s">
        <v>50</v>
      </c>
      <c r="G38" s="42">
        <f t="shared" si="6"/>
        <v>-4.0999999999999925E-3</v>
      </c>
      <c r="H38" s="42">
        <f t="shared" si="7"/>
        <v>2.7500000000000024E-2</v>
      </c>
    </row>
    <row r="39" spans="6:8" x14ac:dyDescent="0.3">
      <c r="F39" s="43" t="s">
        <v>51</v>
      </c>
      <c r="G39" s="44">
        <f t="shared" si="6"/>
        <v>-3.999999999999948E-3</v>
      </c>
      <c r="H39" s="44">
        <f t="shared" si="7"/>
        <v>3.7900000000000045E-2</v>
      </c>
    </row>
    <row r="40" spans="6:8" x14ac:dyDescent="0.3">
      <c r="F40" s="9" t="s">
        <v>52</v>
      </c>
      <c r="G40" s="42">
        <f t="shared" si="6"/>
        <v>-1.6999999999999793E-3</v>
      </c>
      <c r="H40" s="42">
        <f t="shared" si="7"/>
        <v>1.419999999999999E-2</v>
      </c>
    </row>
    <row r="41" spans="6:8" x14ac:dyDescent="0.3">
      <c r="F41" s="9" t="s">
        <v>53</v>
      </c>
      <c r="G41" s="42">
        <f t="shared" si="6"/>
        <v>-4.0999999999999925E-3</v>
      </c>
      <c r="H41" s="42">
        <f t="shared" si="7"/>
        <v>6.1200000000000032E-2</v>
      </c>
    </row>
    <row r="42" spans="6:8" x14ac:dyDescent="0.3">
      <c r="F42" s="9" t="s">
        <v>54</v>
      </c>
      <c r="G42" s="42">
        <f t="shared" si="6"/>
        <v>-7.2000000000000952E-3</v>
      </c>
      <c r="H42" s="42">
        <f t="shared" si="7"/>
        <v>0.1278999999999999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4BB5-68FA-4719-B559-0B9F4F136DEB}">
  <dimension ref="A1:Q39"/>
  <sheetViews>
    <sheetView tabSelected="1" workbookViewId="0">
      <selection activeCell="S34" sqref="S34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43.2" x14ac:dyDescent="0.3">
      <c r="A1" s="6" t="s">
        <v>78</v>
      </c>
    </row>
    <row r="3" spans="1:17" ht="14.4" x14ac:dyDescent="0.3">
      <c r="A3" s="45" t="s">
        <v>2</v>
      </c>
      <c r="B3" s="9" t="s">
        <v>99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22.654703000000001</v>
      </c>
      <c r="C7" s="53">
        <f t="shared" ref="C7:Q7" si="0">AVERAGE(C10:C39)</f>
        <v>24.470831125</v>
      </c>
      <c r="D7" s="53">
        <f t="shared" si="0"/>
        <v>35.307945608695661</v>
      </c>
      <c r="E7" s="54">
        <f t="shared" si="0"/>
        <v>39.899911800000005</v>
      </c>
      <c r="F7" s="53">
        <f t="shared" si="0"/>
        <v>22.572563662499999</v>
      </c>
      <c r="G7" s="53">
        <f t="shared" si="0"/>
        <v>54.634449933333336</v>
      </c>
      <c r="H7" s="53">
        <f t="shared" si="0"/>
        <v>67.001957310344807</v>
      </c>
      <c r="I7" s="53">
        <f t="shared" si="0"/>
        <v>0</v>
      </c>
      <c r="J7" s="53">
        <f t="shared" si="0"/>
        <v>14.684924503846153</v>
      </c>
      <c r="K7" s="54">
        <f t="shared" si="0"/>
        <v>1.6756955</v>
      </c>
      <c r="L7" s="53">
        <f t="shared" si="0"/>
        <v>43.187036791666664</v>
      </c>
      <c r="M7" s="53">
        <f t="shared" si="0"/>
        <v>55.404846361538461</v>
      </c>
      <c r="N7" s="53">
        <f t="shared" si="0"/>
        <v>0</v>
      </c>
      <c r="O7" s="53">
        <f t="shared" si="0"/>
        <v>3.3995666999999998</v>
      </c>
      <c r="P7" s="53">
        <f t="shared" si="0"/>
        <v>29.838933375</v>
      </c>
      <c r="Q7" s="53">
        <f t="shared" si="0"/>
        <v>82.284046538461538</v>
      </c>
    </row>
    <row r="8" spans="1:17" x14ac:dyDescent="0.3">
      <c r="A8" s="55" t="s">
        <v>72</v>
      </c>
      <c r="B8" s="56">
        <f>MIN(B10:B39)</f>
        <v>22.654703000000001</v>
      </c>
      <c r="C8" s="56">
        <f t="shared" ref="C8:Q8" si="1">MIN(C10:C39)</f>
        <v>9.6468170000000004</v>
      </c>
      <c r="D8" s="56">
        <f t="shared" si="1"/>
        <v>6.0984239999999996</v>
      </c>
      <c r="E8" s="57">
        <f t="shared" si="1"/>
        <v>9.6847320000000003</v>
      </c>
      <c r="F8" s="56">
        <f t="shared" si="1"/>
        <v>3.4098480000000002</v>
      </c>
      <c r="G8" s="56">
        <f t="shared" si="1"/>
        <v>13.318932999999999</v>
      </c>
      <c r="H8" s="56">
        <f t="shared" si="1"/>
        <v>34.374744999999997</v>
      </c>
      <c r="I8" s="56">
        <f t="shared" si="1"/>
        <v>0</v>
      </c>
      <c r="J8" s="56">
        <f t="shared" si="1"/>
        <v>5.4303780000000001</v>
      </c>
      <c r="K8" s="57">
        <f t="shared" si="1"/>
        <v>1.3929567</v>
      </c>
      <c r="L8" s="56">
        <f t="shared" si="1"/>
        <v>12.519515</v>
      </c>
      <c r="M8" s="56">
        <f t="shared" si="1"/>
        <v>4.0524417000000001</v>
      </c>
      <c r="N8" s="56">
        <f t="shared" si="1"/>
        <v>0</v>
      </c>
      <c r="O8" s="56">
        <f t="shared" si="1"/>
        <v>3.3995666999999998</v>
      </c>
      <c r="P8" s="56">
        <f t="shared" si="1"/>
        <v>12.16615</v>
      </c>
      <c r="Q8" s="56">
        <f t="shared" si="1"/>
        <v>14.340118</v>
      </c>
    </row>
    <row r="9" spans="1:17" x14ac:dyDescent="0.3">
      <c r="A9" s="58" t="s">
        <v>73</v>
      </c>
      <c r="B9" s="59">
        <f>MAX(B10:B39)</f>
        <v>22.654703000000001</v>
      </c>
      <c r="C9" s="59">
        <f t="shared" ref="C9:Q9" si="2">MAX(C10:C39)</f>
        <v>34.874665999999998</v>
      </c>
      <c r="D9" s="59">
        <f t="shared" si="2"/>
        <v>47.835073000000001</v>
      </c>
      <c r="E9" s="60">
        <f t="shared" si="2"/>
        <v>67.913984999999997</v>
      </c>
      <c r="F9" s="59">
        <f t="shared" si="2"/>
        <v>43.662013999999999</v>
      </c>
      <c r="G9" s="59">
        <f t="shared" si="2"/>
        <v>81.485249999999994</v>
      </c>
      <c r="H9" s="59">
        <f t="shared" si="2"/>
        <v>92.218900000000005</v>
      </c>
      <c r="I9" s="59">
        <f t="shared" si="2"/>
        <v>0</v>
      </c>
      <c r="J9" s="59">
        <f t="shared" si="2"/>
        <v>28.056249999999999</v>
      </c>
      <c r="K9" s="60">
        <f t="shared" si="2"/>
        <v>1.9584343</v>
      </c>
      <c r="L9" s="59">
        <f t="shared" si="2"/>
        <v>78.896460000000005</v>
      </c>
      <c r="M9" s="59">
        <f t="shared" si="2"/>
        <v>88.703130000000002</v>
      </c>
      <c r="N9" s="59">
        <f t="shared" si="2"/>
        <v>0</v>
      </c>
      <c r="O9" s="59">
        <f t="shared" si="2"/>
        <v>3.3995666999999998</v>
      </c>
      <c r="P9" s="59">
        <f t="shared" si="2"/>
        <v>49.948929999999997</v>
      </c>
      <c r="Q9" s="59">
        <f t="shared" si="2"/>
        <v>160.35507000000001</v>
      </c>
    </row>
    <row r="10" spans="1:17" x14ac:dyDescent="0.3">
      <c r="A10" s="61">
        <v>1</v>
      </c>
      <c r="B10" s="62">
        <v>22.654703000000001</v>
      </c>
      <c r="C10" s="62">
        <v>18.334256</v>
      </c>
      <c r="D10" s="62">
        <v>30.790987000000001</v>
      </c>
      <c r="E10" s="63">
        <v>18.470359999999999</v>
      </c>
      <c r="F10" s="62">
        <v>26.57546</v>
      </c>
      <c r="G10" s="62">
        <v>53.970875999999997</v>
      </c>
      <c r="H10" s="62">
        <v>71.165850000000006</v>
      </c>
      <c r="I10" s="62">
        <v>0</v>
      </c>
      <c r="J10" s="62">
        <v>17.978767999999999</v>
      </c>
      <c r="K10" s="63">
        <v>1.9584343</v>
      </c>
      <c r="L10" s="62">
        <v>30.999744</v>
      </c>
      <c r="M10" s="62">
        <v>8.5396456999999995</v>
      </c>
      <c r="N10" s="62">
        <v>0</v>
      </c>
      <c r="O10" s="62">
        <v>3.3995666999999998</v>
      </c>
      <c r="P10" s="62">
        <v>41.545960000000001</v>
      </c>
      <c r="Q10" s="62">
        <v>95.255619999999993</v>
      </c>
    </row>
    <row r="11" spans="1:17" x14ac:dyDescent="0.3">
      <c r="A11" s="64">
        <v>2</v>
      </c>
      <c r="B11" s="30"/>
      <c r="C11" s="30">
        <v>25.719539999999999</v>
      </c>
      <c r="D11" s="30">
        <v>47.835073000000001</v>
      </c>
      <c r="E11" s="65">
        <v>16.760867999999999</v>
      </c>
      <c r="F11" s="30">
        <v>43.662013999999999</v>
      </c>
      <c r="G11" s="30">
        <v>35.970106000000001</v>
      </c>
      <c r="H11" s="30">
        <v>59.883847000000003</v>
      </c>
      <c r="I11" s="30"/>
      <c r="J11" s="30">
        <v>10.190873</v>
      </c>
      <c r="K11" s="65">
        <v>1.3929567</v>
      </c>
      <c r="L11" s="30">
        <v>62.217382999999998</v>
      </c>
      <c r="M11" s="30">
        <v>37.675400000000003</v>
      </c>
      <c r="N11" s="30"/>
      <c r="O11" s="30"/>
      <c r="P11" s="30">
        <v>12.33175</v>
      </c>
      <c r="Q11" s="30">
        <v>77.97569</v>
      </c>
    </row>
    <row r="12" spans="1:17" x14ac:dyDescent="0.3">
      <c r="A12" s="64">
        <v>3</v>
      </c>
      <c r="B12" s="30"/>
      <c r="C12" s="30">
        <v>27.984524</v>
      </c>
      <c r="D12" s="30">
        <v>37.989928999999997</v>
      </c>
      <c r="E12" s="65">
        <v>17.757255000000001</v>
      </c>
      <c r="F12" s="30">
        <v>22.468138</v>
      </c>
      <c r="G12" s="30">
        <v>66.253386000000006</v>
      </c>
      <c r="H12" s="30">
        <v>80.418580000000006</v>
      </c>
      <c r="I12" s="30"/>
      <c r="J12" s="30">
        <v>18.305762000000001</v>
      </c>
      <c r="K12" s="65"/>
      <c r="L12" s="30">
        <v>28.302703000000001</v>
      </c>
      <c r="M12" s="30">
        <v>75.933805000000007</v>
      </c>
      <c r="N12" s="30"/>
      <c r="O12" s="30"/>
      <c r="P12" s="30">
        <v>35.665649999999999</v>
      </c>
      <c r="Q12" s="30">
        <v>14.340118</v>
      </c>
    </row>
    <row r="13" spans="1:17" x14ac:dyDescent="0.3">
      <c r="A13" s="64">
        <v>4</v>
      </c>
      <c r="B13" s="30"/>
      <c r="C13" s="30">
        <v>9.6468170000000004</v>
      </c>
      <c r="D13" s="30">
        <v>22.762241</v>
      </c>
      <c r="E13" s="65">
        <v>27.179534</v>
      </c>
      <c r="F13" s="30">
        <v>25.161054</v>
      </c>
      <c r="G13" s="30">
        <v>81.485249999999994</v>
      </c>
      <c r="H13" s="30">
        <v>80.799880000000002</v>
      </c>
      <c r="I13" s="30"/>
      <c r="J13" s="30">
        <v>11.392747</v>
      </c>
      <c r="K13" s="65"/>
      <c r="L13" s="30">
        <v>63.410800000000002</v>
      </c>
      <c r="M13" s="30">
        <v>54.119239999999998</v>
      </c>
      <c r="N13" s="30"/>
      <c r="O13" s="30"/>
      <c r="P13" s="30">
        <v>44.328713</v>
      </c>
      <c r="Q13" s="30">
        <v>76.388197000000005</v>
      </c>
    </row>
    <row r="14" spans="1:17" x14ac:dyDescent="0.3">
      <c r="A14" s="64">
        <v>5</v>
      </c>
      <c r="B14" s="30"/>
      <c r="C14" s="30">
        <v>34.135094000000002</v>
      </c>
      <c r="D14" s="30">
        <v>44.382962999999997</v>
      </c>
      <c r="E14" s="65">
        <v>12.294145</v>
      </c>
      <c r="F14" s="30">
        <v>18.735391</v>
      </c>
      <c r="G14" s="30">
        <v>26.161783</v>
      </c>
      <c r="H14" s="30">
        <v>56.113815000000002</v>
      </c>
      <c r="I14" s="30"/>
      <c r="J14" s="30">
        <v>16.682644</v>
      </c>
      <c r="K14" s="65"/>
      <c r="L14" s="30">
        <v>17.739598999999998</v>
      </c>
      <c r="M14" s="30">
        <v>17.002148999999999</v>
      </c>
      <c r="N14" s="30"/>
      <c r="O14" s="30"/>
      <c r="P14" s="30">
        <v>27.002382000000001</v>
      </c>
      <c r="Q14" s="30">
        <v>114.90461000000001</v>
      </c>
    </row>
    <row r="15" spans="1:17" x14ac:dyDescent="0.3">
      <c r="A15" s="64">
        <v>6</v>
      </c>
      <c r="B15" s="30"/>
      <c r="C15" s="30">
        <v>20.105516999999999</v>
      </c>
      <c r="D15" s="30">
        <v>25.13213</v>
      </c>
      <c r="E15" s="65">
        <v>30.862307999999999</v>
      </c>
      <c r="F15" s="30">
        <v>35.703989999999997</v>
      </c>
      <c r="G15" s="30">
        <v>54.721193</v>
      </c>
      <c r="H15" s="30">
        <v>79.547934999999995</v>
      </c>
      <c r="I15" s="30"/>
      <c r="J15" s="30">
        <v>6.8989365999999999</v>
      </c>
      <c r="K15" s="65"/>
      <c r="L15" s="30">
        <v>37.869554000000001</v>
      </c>
      <c r="M15" s="30">
        <v>67.731675999999993</v>
      </c>
      <c r="N15" s="30"/>
      <c r="O15" s="30"/>
      <c r="P15" s="30">
        <v>22.336504000000001</v>
      </c>
      <c r="Q15" s="30">
        <v>142.40458000000001</v>
      </c>
    </row>
    <row r="16" spans="1:17" x14ac:dyDescent="0.3">
      <c r="A16" s="64">
        <v>7</v>
      </c>
      <c r="B16" s="30"/>
      <c r="C16" s="30">
        <v>24.966235000000001</v>
      </c>
      <c r="D16" s="30">
        <v>31.251237</v>
      </c>
      <c r="E16" s="65">
        <v>62.388983000000003</v>
      </c>
      <c r="F16" s="30">
        <v>3.4098480000000002</v>
      </c>
      <c r="G16" s="30">
        <v>55.332255000000004</v>
      </c>
      <c r="H16" s="30">
        <v>92.218900000000005</v>
      </c>
      <c r="I16" s="30"/>
      <c r="J16" s="30">
        <v>8.6209050000000005</v>
      </c>
      <c r="K16" s="65"/>
      <c r="L16" s="30">
        <v>44.051839999999999</v>
      </c>
      <c r="M16" s="30">
        <v>64.059240000000003</v>
      </c>
      <c r="N16" s="30"/>
      <c r="O16" s="30"/>
      <c r="P16" s="30">
        <v>30.005548000000001</v>
      </c>
      <c r="Q16" s="30">
        <v>114.58096999999999</v>
      </c>
    </row>
    <row r="17" spans="1:17" x14ac:dyDescent="0.3">
      <c r="A17" s="64">
        <v>8</v>
      </c>
      <c r="B17" s="30"/>
      <c r="C17" s="30">
        <v>34.874665999999998</v>
      </c>
      <c r="D17" s="30">
        <v>43.589063000000003</v>
      </c>
      <c r="E17" s="65">
        <v>63.709854999999997</v>
      </c>
      <c r="F17" s="30">
        <v>4.8646143000000004</v>
      </c>
      <c r="G17" s="30">
        <v>13.318932999999999</v>
      </c>
      <c r="H17" s="30">
        <v>81.285020000000003</v>
      </c>
      <c r="I17" s="30"/>
      <c r="J17" s="30">
        <v>13.945067</v>
      </c>
      <c r="K17" s="65"/>
      <c r="L17" s="30">
        <v>48.811245</v>
      </c>
      <c r="M17" s="30">
        <v>64.638840000000002</v>
      </c>
      <c r="N17" s="30"/>
      <c r="O17" s="30"/>
      <c r="P17" s="30">
        <v>33.932442999999999</v>
      </c>
      <c r="Q17" s="30">
        <v>160.35507000000001</v>
      </c>
    </row>
    <row r="18" spans="1:17" x14ac:dyDescent="0.3">
      <c r="A18" s="64">
        <v>9</v>
      </c>
      <c r="B18" s="30"/>
      <c r="C18" s="30"/>
      <c r="D18" s="30">
        <v>6.0984239999999996</v>
      </c>
      <c r="E18" s="65">
        <v>60.416899999999998</v>
      </c>
      <c r="F18" s="30"/>
      <c r="G18" s="30">
        <v>33.692858000000001</v>
      </c>
      <c r="H18" s="30">
        <v>54.007143999999997</v>
      </c>
      <c r="I18" s="30"/>
      <c r="J18" s="30">
        <v>5.4303780000000001</v>
      </c>
      <c r="K18" s="65"/>
      <c r="L18" s="30">
        <v>30.959043999999999</v>
      </c>
      <c r="M18" s="30">
        <v>59.917507000000001</v>
      </c>
      <c r="N18" s="30"/>
      <c r="O18" s="30"/>
      <c r="P18" s="30">
        <v>49.948929999999997</v>
      </c>
      <c r="Q18" s="30">
        <v>34.569921000000001</v>
      </c>
    </row>
    <row r="19" spans="1:17" x14ac:dyDescent="0.3">
      <c r="A19" s="64">
        <v>10</v>
      </c>
      <c r="B19" s="30"/>
      <c r="C19" s="30"/>
      <c r="D19" s="30">
        <v>33.006036000000002</v>
      </c>
      <c r="E19" s="65">
        <v>9.6847320000000003</v>
      </c>
      <c r="F19" s="30"/>
      <c r="G19" s="30">
        <v>68.059916000000001</v>
      </c>
      <c r="H19" s="30">
        <v>71.061435000000003</v>
      </c>
      <c r="I19" s="30"/>
      <c r="J19" s="30">
        <v>16.413661000000001</v>
      </c>
      <c r="K19" s="65"/>
      <c r="L19" s="30">
        <v>39.100541999999997</v>
      </c>
      <c r="M19" s="30">
        <v>76.211596</v>
      </c>
      <c r="N19" s="30"/>
      <c r="O19" s="30"/>
      <c r="P19" s="30">
        <v>41.869109999999999</v>
      </c>
      <c r="Q19" s="30">
        <v>145.84447</v>
      </c>
    </row>
    <row r="20" spans="1:17" x14ac:dyDescent="0.3">
      <c r="A20" s="64">
        <v>11</v>
      </c>
      <c r="B20" s="30"/>
      <c r="C20" s="30"/>
      <c r="D20" s="30">
        <v>27.084558000000001</v>
      </c>
      <c r="E20" s="65">
        <v>65.666839999999993</v>
      </c>
      <c r="F20" s="30"/>
      <c r="G20" s="30">
        <v>58.273159999999997</v>
      </c>
      <c r="H20" s="30">
        <v>46.022215000000003</v>
      </c>
      <c r="I20" s="30"/>
      <c r="J20" s="30">
        <v>11.063416999999999</v>
      </c>
      <c r="K20" s="65"/>
      <c r="L20" s="30">
        <v>19.229175999999999</v>
      </c>
      <c r="M20" s="30">
        <v>8.2351569999999992</v>
      </c>
      <c r="N20" s="30"/>
      <c r="O20" s="30"/>
      <c r="P20" s="30">
        <v>12.16615</v>
      </c>
      <c r="Q20" s="30">
        <v>108.70516000000001</v>
      </c>
    </row>
    <row r="21" spans="1:17" x14ac:dyDescent="0.3">
      <c r="A21" s="64">
        <v>12</v>
      </c>
      <c r="B21" s="30"/>
      <c r="C21" s="30"/>
      <c r="D21" s="30">
        <v>36.951591999999998</v>
      </c>
      <c r="E21" s="65">
        <v>52.555759999999999</v>
      </c>
      <c r="F21" s="30"/>
      <c r="G21" s="30">
        <v>74.410233000000005</v>
      </c>
      <c r="H21" s="30">
        <v>66.304550000000006</v>
      </c>
      <c r="I21" s="30"/>
      <c r="J21" s="30">
        <v>14.149188000000001</v>
      </c>
      <c r="K21" s="65"/>
      <c r="L21" s="30">
        <v>78.896460000000005</v>
      </c>
      <c r="M21" s="30">
        <v>15.212026</v>
      </c>
      <c r="N21" s="30"/>
      <c r="O21" s="30"/>
      <c r="P21" s="30">
        <v>14.078773999999999</v>
      </c>
      <c r="Q21" s="30">
        <v>57.421900000000001</v>
      </c>
    </row>
    <row r="22" spans="1:17" x14ac:dyDescent="0.3">
      <c r="A22" s="64">
        <v>13</v>
      </c>
      <c r="B22" s="30"/>
      <c r="C22" s="30"/>
      <c r="D22" s="30">
        <v>43.867373000000001</v>
      </c>
      <c r="E22" s="65">
        <v>32.583823000000002</v>
      </c>
      <c r="F22" s="30"/>
      <c r="G22" s="30">
        <v>61.791058</v>
      </c>
      <c r="H22" s="30">
        <v>72.396150000000006</v>
      </c>
      <c r="I22" s="30"/>
      <c r="J22" s="30">
        <v>18.118639000000002</v>
      </c>
      <c r="K22" s="65"/>
      <c r="L22" s="30">
        <v>47.693910000000002</v>
      </c>
      <c r="M22" s="30">
        <v>69.096856000000002</v>
      </c>
      <c r="N22" s="30"/>
      <c r="O22" s="30"/>
      <c r="P22" s="30">
        <v>28.983423999999999</v>
      </c>
      <c r="Q22" s="30">
        <v>76.840289999999996</v>
      </c>
    </row>
    <row r="23" spans="1:17" x14ac:dyDescent="0.3">
      <c r="A23" s="64">
        <v>14</v>
      </c>
      <c r="B23" s="30"/>
      <c r="C23" s="30"/>
      <c r="D23" s="30">
        <v>36.819389999999999</v>
      </c>
      <c r="E23" s="65">
        <v>67.913984999999997</v>
      </c>
      <c r="F23" s="30"/>
      <c r="G23" s="30">
        <v>70.951239999999999</v>
      </c>
      <c r="H23" s="30">
        <v>34.374744999999997</v>
      </c>
      <c r="I23" s="30"/>
      <c r="J23" s="30">
        <v>19.132650999999999</v>
      </c>
      <c r="K23" s="65"/>
      <c r="L23" s="30">
        <v>35.274920000000002</v>
      </c>
      <c r="M23" s="30">
        <v>76.657022999999995</v>
      </c>
      <c r="N23" s="30"/>
      <c r="O23" s="30"/>
      <c r="P23" s="30">
        <v>34.803792999999999</v>
      </c>
      <c r="Q23" s="30">
        <v>23.693511000000001</v>
      </c>
    </row>
    <row r="24" spans="1:17" x14ac:dyDescent="0.3">
      <c r="A24" s="64">
        <v>15</v>
      </c>
      <c r="B24" s="30"/>
      <c r="C24" s="30"/>
      <c r="D24" s="30">
        <v>37.231073000000002</v>
      </c>
      <c r="E24" s="65">
        <v>46.055770000000003</v>
      </c>
      <c r="F24" s="30"/>
      <c r="G24" s="30">
        <v>52.345256999999997</v>
      </c>
      <c r="H24" s="30">
        <v>68.672880000000006</v>
      </c>
      <c r="I24" s="30"/>
      <c r="J24" s="30">
        <v>18.733263999999998</v>
      </c>
      <c r="K24" s="65"/>
      <c r="L24" s="30">
        <v>46.872853999999997</v>
      </c>
      <c r="M24" s="30">
        <v>70.462130000000002</v>
      </c>
      <c r="N24" s="30"/>
      <c r="O24" s="30"/>
      <c r="P24" s="30">
        <v>21.429963000000001</v>
      </c>
      <c r="Q24" s="30">
        <v>88.284260000000003</v>
      </c>
    </row>
    <row r="25" spans="1:17" x14ac:dyDescent="0.3">
      <c r="A25" s="64">
        <v>16</v>
      </c>
      <c r="B25" s="30"/>
      <c r="C25" s="30"/>
      <c r="D25" s="30">
        <v>36.620967</v>
      </c>
      <c r="E25" s="65">
        <v>21.746801999999999</v>
      </c>
      <c r="F25" s="30"/>
      <c r="G25" s="30">
        <v>49.757866999999997</v>
      </c>
      <c r="H25" s="30">
        <v>79.526987000000005</v>
      </c>
      <c r="I25" s="30"/>
      <c r="J25" s="30">
        <v>28.056249999999999</v>
      </c>
      <c r="K25" s="65"/>
      <c r="L25" s="30">
        <v>47.812804999999997</v>
      </c>
      <c r="M25" s="30">
        <v>33.129334</v>
      </c>
      <c r="N25" s="30"/>
      <c r="O25" s="30"/>
      <c r="P25" s="30">
        <v>26.993839999999999</v>
      </c>
      <c r="Q25" s="30">
        <v>95.023070000000004</v>
      </c>
    </row>
    <row r="26" spans="1:17" x14ac:dyDescent="0.3">
      <c r="A26" s="64">
        <v>17</v>
      </c>
      <c r="B26" s="30"/>
      <c r="C26" s="30"/>
      <c r="D26" s="30">
        <v>47.684690000000003</v>
      </c>
      <c r="E26" s="65">
        <v>48.895636000000003</v>
      </c>
      <c r="F26" s="30"/>
      <c r="G26" s="30">
        <v>48.076810000000002</v>
      </c>
      <c r="H26" s="30">
        <v>67.525329999999997</v>
      </c>
      <c r="I26" s="30"/>
      <c r="J26" s="30">
        <v>14.369459000000001</v>
      </c>
      <c r="K26" s="65"/>
      <c r="L26" s="30">
        <v>42.550370000000001</v>
      </c>
      <c r="M26" s="30">
        <v>76.419929999999994</v>
      </c>
      <c r="N26" s="30"/>
      <c r="O26" s="30"/>
      <c r="P26" s="30"/>
      <c r="Q26" s="30">
        <v>45.449815000000001</v>
      </c>
    </row>
    <row r="27" spans="1:17" x14ac:dyDescent="0.3">
      <c r="A27" s="64">
        <v>18</v>
      </c>
      <c r="B27" s="30"/>
      <c r="C27" s="30"/>
      <c r="D27" s="30">
        <v>41.343960000000003</v>
      </c>
      <c r="E27" s="65">
        <v>50.216164999999997</v>
      </c>
      <c r="F27" s="30"/>
      <c r="G27" s="30">
        <v>51.424860000000002</v>
      </c>
      <c r="H27" s="30">
        <v>77.743105999999997</v>
      </c>
      <c r="I27" s="30"/>
      <c r="J27" s="30">
        <v>11.075882999999999</v>
      </c>
      <c r="K27" s="65"/>
      <c r="L27" s="30">
        <v>76.967015000000004</v>
      </c>
      <c r="M27" s="30">
        <v>51.722617</v>
      </c>
      <c r="N27" s="30"/>
      <c r="O27" s="30"/>
      <c r="P27" s="30"/>
      <c r="Q27" s="30">
        <v>61.958979999999997</v>
      </c>
    </row>
    <row r="28" spans="1:17" x14ac:dyDescent="0.3">
      <c r="A28" s="64">
        <v>19</v>
      </c>
      <c r="B28" s="30"/>
      <c r="C28" s="30"/>
      <c r="D28" s="30">
        <v>35.291870000000003</v>
      </c>
      <c r="E28" s="65">
        <v>30.68046</v>
      </c>
      <c r="F28" s="30"/>
      <c r="G28" s="30">
        <v>59.285310000000003</v>
      </c>
      <c r="H28" s="30">
        <v>63.832680000000003</v>
      </c>
      <c r="I28" s="30"/>
      <c r="J28" s="30">
        <v>12.217553000000001</v>
      </c>
      <c r="K28" s="65"/>
      <c r="L28" s="30">
        <v>13.816762000000001</v>
      </c>
      <c r="M28" s="30">
        <v>78.494240000000005</v>
      </c>
      <c r="N28" s="30"/>
      <c r="O28" s="30"/>
      <c r="P28" s="30"/>
      <c r="Q28" s="30">
        <v>101.2441</v>
      </c>
    </row>
    <row r="29" spans="1:17" x14ac:dyDescent="0.3">
      <c r="A29" s="64">
        <v>20</v>
      </c>
      <c r="B29" s="30"/>
      <c r="C29" s="30"/>
      <c r="D29" s="30">
        <v>47.386279999999999</v>
      </c>
      <c r="E29" s="65">
        <v>62.158054999999997</v>
      </c>
      <c r="F29" s="30"/>
      <c r="G29" s="30">
        <v>47.923783999999998</v>
      </c>
      <c r="H29" s="30">
        <v>67.455297000000002</v>
      </c>
      <c r="I29" s="30"/>
      <c r="J29" s="30">
        <v>17.228456999999999</v>
      </c>
      <c r="K29" s="65"/>
      <c r="L29" s="30">
        <v>57.900542999999999</v>
      </c>
      <c r="M29" s="30">
        <v>78.961325000000002</v>
      </c>
      <c r="N29" s="30"/>
      <c r="O29" s="30"/>
      <c r="P29" s="30"/>
      <c r="Q29" s="30">
        <v>74.03201</v>
      </c>
    </row>
    <row r="30" spans="1:17" x14ac:dyDescent="0.3">
      <c r="A30" s="64">
        <v>21</v>
      </c>
      <c r="B30" s="30"/>
      <c r="C30" s="30"/>
      <c r="D30" s="30">
        <v>29.713422999999999</v>
      </c>
      <c r="E30" s="65"/>
      <c r="F30" s="30"/>
      <c r="G30" s="30">
        <v>59.446564000000002</v>
      </c>
      <c r="H30" s="30">
        <v>57.676459999999999</v>
      </c>
      <c r="I30" s="30"/>
      <c r="J30" s="30">
        <v>18.651306999999999</v>
      </c>
      <c r="K30" s="65"/>
      <c r="L30" s="30">
        <v>12.519515</v>
      </c>
      <c r="M30" s="30">
        <v>61.081589999999998</v>
      </c>
      <c r="N30" s="30"/>
      <c r="O30" s="30"/>
      <c r="P30" s="30"/>
      <c r="Q30" s="30">
        <v>54.073667999999998</v>
      </c>
    </row>
    <row r="31" spans="1:17" x14ac:dyDescent="0.3">
      <c r="A31" s="64">
        <v>22</v>
      </c>
      <c r="B31" s="30"/>
      <c r="C31" s="30"/>
      <c r="D31" s="30">
        <v>45.34843</v>
      </c>
      <c r="E31" s="65"/>
      <c r="F31" s="30"/>
      <c r="G31" s="30">
        <v>58.715944</v>
      </c>
      <c r="H31" s="30">
        <v>62.869160000000001</v>
      </c>
      <c r="I31" s="30"/>
      <c r="J31" s="30">
        <v>9.1362965000000003</v>
      </c>
      <c r="K31" s="65"/>
      <c r="L31" s="30">
        <v>45.86815</v>
      </c>
      <c r="M31" s="30">
        <v>4.0524417000000001</v>
      </c>
      <c r="N31" s="30"/>
      <c r="O31" s="30"/>
      <c r="P31" s="30"/>
      <c r="Q31" s="30">
        <v>78.917064999999994</v>
      </c>
    </row>
    <row r="32" spans="1:17" x14ac:dyDescent="0.3">
      <c r="A32" s="64">
        <v>23</v>
      </c>
      <c r="B32" s="30"/>
      <c r="C32" s="30"/>
      <c r="D32" s="30">
        <v>23.901060000000001</v>
      </c>
      <c r="E32" s="65"/>
      <c r="F32" s="30"/>
      <c r="G32" s="30">
        <v>49.939160000000001</v>
      </c>
      <c r="H32" s="30">
        <v>83.802620000000005</v>
      </c>
      <c r="I32" s="30"/>
      <c r="J32" s="30">
        <v>15.954124</v>
      </c>
      <c r="K32" s="65"/>
      <c r="L32" s="30">
        <v>45.894933000000002</v>
      </c>
      <c r="M32" s="30">
        <v>58.819203000000002</v>
      </c>
      <c r="N32" s="30"/>
      <c r="O32" s="30"/>
      <c r="P32" s="30"/>
      <c r="Q32" s="30">
        <v>106.74787000000001</v>
      </c>
    </row>
    <row r="33" spans="1:17" x14ac:dyDescent="0.3">
      <c r="A33" s="64">
        <v>24</v>
      </c>
      <c r="B33" s="30"/>
      <c r="C33" s="30"/>
      <c r="D33" s="30"/>
      <c r="E33" s="65"/>
      <c r="F33" s="30"/>
      <c r="G33" s="30">
        <v>60.632668000000002</v>
      </c>
      <c r="H33" s="30">
        <v>51.490206999999998</v>
      </c>
      <c r="I33" s="30"/>
      <c r="J33" s="30">
        <v>16.651147999999999</v>
      </c>
      <c r="K33" s="65"/>
      <c r="L33" s="30">
        <v>61.729016000000001</v>
      </c>
      <c r="M33" s="30">
        <v>70.758313999999999</v>
      </c>
      <c r="N33" s="30"/>
      <c r="O33" s="30"/>
      <c r="P33" s="30"/>
      <c r="Q33" s="30">
        <v>47.105919999999998</v>
      </c>
    </row>
    <row r="34" spans="1:17" x14ac:dyDescent="0.3">
      <c r="A34" s="64">
        <v>25</v>
      </c>
      <c r="B34" s="30"/>
      <c r="C34" s="30"/>
      <c r="D34" s="30"/>
      <c r="E34" s="65"/>
      <c r="F34" s="30"/>
      <c r="G34" s="30">
        <v>72.024190000000004</v>
      </c>
      <c r="H34" s="30">
        <v>82.054220000000001</v>
      </c>
      <c r="I34" s="30"/>
      <c r="J34" s="30">
        <v>14.510127000000001</v>
      </c>
      <c r="K34" s="65"/>
      <c r="L34" s="30"/>
      <c r="M34" s="30">
        <v>88.703130000000002</v>
      </c>
      <c r="N34" s="30"/>
      <c r="O34" s="30"/>
      <c r="P34" s="30"/>
      <c r="Q34" s="30">
        <v>15.053445</v>
      </c>
    </row>
    <row r="35" spans="1:17" x14ac:dyDescent="0.3">
      <c r="A35" s="64">
        <v>26</v>
      </c>
      <c r="B35" s="30"/>
      <c r="C35" s="30"/>
      <c r="D35" s="30"/>
      <c r="E35" s="65"/>
      <c r="F35" s="30"/>
      <c r="G35" s="30">
        <v>73.137960000000007</v>
      </c>
      <c r="H35" s="30">
        <v>63.868265000000001</v>
      </c>
      <c r="I35" s="30"/>
      <c r="J35" s="30">
        <v>16.900531999999998</v>
      </c>
      <c r="K35" s="65"/>
      <c r="L35" s="30"/>
      <c r="M35" s="30">
        <v>72.891589999999994</v>
      </c>
      <c r="N35" s="30"/>
      <c r="O35" s="30"/>
      <c r="P35" s="30"/>
      <c r="Q35" s="30">
        <v>128.2149</v>
      </c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66.443269999999998</v>
      </c>
      <c r="H36" s="30">
        <v>55.487960000000001</v>
      </c>
      <c r="I36" s="30"/>
      <c r="J36" s="30"/>
      <c r="K36" s="65"/>
      <c r="L36" s="30"/>
      <c r="M36" s="30"/>
      <c r="N36" s="30"/>
      <c r="O36" s="30"/>
      <c r="P36" s="30"/>
      <c r="Q36" s="30"/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51.503644000000001</v>
      </c>
      <c r="H37" s="30">
        <v>54.143534000000002</v>
      </c>
      <c r="I37" s="30"/>
      <c r="J37" s="30"/>
      <c r="K37" s="65"/>
      <c r="L37" s="30"/>
      <c r="M37" s="30"/>
      <c r="N37" s="30"/>
      <c r="O37" s="30"/>
      <c r="P37" s="30"/>
      <c r="Q37" s="30"/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30.834703000000001</v>
      </c>
      <c r="H38" s="30">
        <v>61.307989999999997</v>
      </c>
      <c r="I38" s="30"/>
      <c r="J38" s="30"/>
      <c r="K38" s="65"/>
      <c r="L38" s="30"/>
      <c r="M38" s="30"/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>
        <v>53.149259999999998</v>
      </c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5B90-D5AB-4280-A905-7F8253066ABB}">
  <dimension ref="A1:S43"/>
  <sheetViews>
    <sheetView showGridLines="0" workbookViewId="0">
      <selection activeCell="F26" sqref="F26:H42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45426</v>
      </c>
      <c r="D3" s="7"/>
    </row>
    <row r="4" spans="1:19" x14ac:dyDescent="0.3">
      <c r="A4" s="7" t="s">
        <v>2</v>
      </c>
      <c r="B4" s="9" t="s">
        <v>74</v>
      </c>
      <c r="D4" s="7"/>
    </row>
    <row r="5" spans="1:19" x14ac:dyDescent="0.3">
      <c r="A5" s="7" t="s">
        <v>4</v>
      </c>
      <c r="B5" s="9" t="s">
        <v>75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2.2682000000000002</v>
      </c>
      <c r="E9" s="18">
        <v>7.1169000000000002</v>
      </c>
      <c r="F9" s="18">
        <v>15.831899999999999</v>
      </c>
      <c r="G9" s="18">
        <v>5.9120999999999997</v>
      </c>
      <c r="H9" s="18">
        <f>E9-D9</f>
        <v>4.8487</v>
      </c>
      <c r="I9" s="18">
        <f>G9-D9</f>
        <v>3.6438999999999995</v>
      </c>
      <c r="J9" s="19">
        <f>F9-E9</f>
        <v>8.7149999999999999</v>
      </c>
      <c r="K9" s="19">
        <f>J9/C9</f>
        <v>0.29049999999999998</v>
      </c>
      <c r="L9" s="19">
        <f>G9-F9</f>
        <v>-9.9197999999999986</v>
      </c>
      <c r="M9" s="19">
        <f>L9/C9</f>
        <v>-0.33065999999999995</v>
      </c>
      <c r="N9" s="68">
        <v>45428</v>
      </c>
      <c r="O9" s="21">
        <v>11</v>
      </c>
      <c r="P9" s="22">
        <f>'[1]Radicle measurements (2)'!B7</f>
        <v>0</v>
      </c>
      <c r="Q9" s="22">
        <f>'[1]Radicle measurements (2)'!B8</f>
        <v>0</v>
      </c>
      <c r="R9" s="22">
        <f>'[1]Radicle measurements (2)'!B9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2.2704</v>
      </c>
      <c r="E10" s="26">
        <v>8.2608999999999995</v>
      </c>
      <c r="F10" s="26">
        <v>20.5518</v>
      </c>
      <c r="G10" s="26">
        <v>7.7649999999999997</v>
      </c>
      <c r="H10" s="18">
        <f t="shared" ref="H10:H24" si="0">E10-D10</f>
        <v>5.990499999999999</v>
      </c>
      <c r="I10" s="18">
        <f t="shared" ref="I10:I24" si="1">G10-D10</f>
        <v>5.4946000000000002</v>
      </c>
      <c r="J10" s="27">
        <f t="shared" ref="J10:J24" si="2">F10-E10</f>
        <v>12.290900000000001</v>
      </c>
      <c r="K10" s="27">
        <f t="shared" ref="K10:K24" si="3">J10/C10</f>
        <v>0.40969666666666671</v>
      </c>
      <c r="L10" s="27">
        <f t="shared" ref="L10:L24" si="4">G10-F10</f>
        <v>-12.786799999999999</v>
      </c>
      <c r="M10" s="27">
        <f t="shared" ref="M10:M24" si="5">L10/C10</f>
        <v>-0.42622666666666664</v>
      </c>
      <c r="N10" s="69">
        <v>45428</v>
      </c>
      <c r="O10" s="29">
        <v>23</v>
      </c>
      <c r="P10" s="30">
        <f>'[1]Radicle measurements (2)'!C7</f>
        <v>0</v>
      </c>
      <c r="Q10" s="30">
        <f>'[1]Radicle measurements (2)'!C8</f>
        <v>0</v>
      </c>
      <c r="R10" s="30">
        <f>'[1]Radicle measurements (2)'!C9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0.40629999999999999</v>
      </c>
      <c r="E11" s="26">
        <v>0.44579999999999997</v>
      </c>
      <c r="F11" s="26">
        <v>0.64610000000000001</v>
      </c>
      <c r="G11" s="26">
        <v>0.43340000000000001</v>
      </c>
      <c r="H11" s="18">
        <f t="shared" si="0"/>
        <v>3.949999999999998E-2</v>
      </c>
      <c r="I11" s="18">
        <f t="shared" si="1"/>
        <v>2.7100000000000013E-2</v>
      </c>
      <c r="J11" s="27">
        <f t="shared" si="2"/>
        <v>0.20030000000000003</v>
      </c>
      <c r="K11" s="27">
        <f t="shared" si="3"/>
        <v>6.6766666666666676E-3</v>
      </c>
      <c r="L11" s="27">
        <f t="shared" si="4"/>
        <v>-0.2127</v>
      </c>
      <c r="M11" s="27">
        <f t="shared" si="5"/>
        <v>-7.0899999999999999E-3</v>
      </c>
      <c r="N11" s="69">
        <v>45426</v>
      </c>
      <c r="O11" s="29">
        <v>13</v>
      </c>
      <c r="P11" s="30">
        <f>'[1]Radicle measurements (2)'!D7</f>
        <v>0</v>
      </c>
      <c r="Q11" s="30">
        <f>'[1]Radicle measurements (2)'!D8</f>
        <v>0</v>
      </c>
      <c r="R11" s="30">
        <f>'[1]Radicle measurements (2)'!D9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0.40489999999999998</v>
      </c>
      <c r="E12" s="26">
        <v>0.4269</v>
      </c>
      <c r="F12" s="26">
        <v>0.67090000000000005</v>
      </c>
      <c r="G12" s="26">
        <v>0.4194</v>
      </c>
      <c r="H12" s="18">
        <f t="shared" si="0"/>
        <v>2.200000000000002E-2</v>
      </c>
      <c r="I12" s="18">
        <f t="shared" si="1"/>
        <v>1.4500000000000013E-2</v>
      </c>
      <c r="J12" s="27">
        <f t="shared" si="2"/>
        <v>0.24400000000000005</v>
      </c>
      <c r="K12" s="27">
        <f t="shared" si="3"/>
        <v>8.1333333333333344E-3</v>
      </c>
      <c r="L12" s="27">
        <f t="shared" si="4"/>
        <v>-0.25150000000000006</v>
      </c>
      <c r="M12" s="27">
        <f t="shared" si="5"/>
        <v>-8.3833333333333346E-3</v>
      </c>
      <c r="N12" s="69">
        <v>45426</v>
      </c>
      <c r="O12" s="29">
        <v>25</v>
      </c>
      <c r="P12" s="30">
        <f>'[1]Radicle measurements (2)'!E7</f>
        <v>0</v>
      </c>
      <c r="Q12" s="30">
        <f>'[1]Radicle measurements (2)'!E8</f>
        <v>0</v>
      </c>
      <c r="R12" s="30">
        <f>'[1]Radicle measurements (2)'!E9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2.2677999999999998</v>
      </c>
      <c r="E13" s="26">
        <v>3.6770999999999998</v>
      </c>
      <c r="F13" s="26">
        <v>5.7443999999999997</v>
      </c>
      <c r="G13" s="26">
        <v>3.5558999999999998</v>
      </c>
      <c r="H13" s="18">
        <f t="shared" si="0"/>
        <v>1.4093</v>
      </c>
      <c r="I13" s="18">
        <f t="shared" si="1"/>
        <v>1.2881</v>
      </c>
      <c r="J13" s="27">
        <f t="shared" si="2"/>
        <v>2.0672999999999999</v>
      </c>
      <c r="K13" s="27">
        <f t="shared" si="3"/>
        <v>6.8909999999999999E-2</v>
      </c>
      <c r="L13" s="27">
        <f t="shared" si="4"/>
        <v>-2.1884999999999999</v>
      </c>
      <c r="M13" s="27">
        <f t="shared" si="5"/>
        <v>-7.2950000000000001E-2</v>
      </c>
      <c r="N13" s="69">
        <v>45427</v>
      </c>
      <c r="O13" s="29">
        <v>6</v>
      </c>
      <c r="P13" s="30">
        <f>'[1]Radicle measurements (2)'!F7</f>
        <v>0</v>
      </c>
      <c r="Q13" s="30">
        <f>'[1]Radicle measurements (2)'!F8</f>
        <v>0</v>
      </c>
      <c r="R13" s="30">
        <f>'[1]Radicle measurements (2)'!F9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2.2665999999999999</v>
      </c>
      <c r="E14" s="26">
        <v>2.9925000000000002</v>
      </c>
      <c r="F14" s="26">
        <v>6.4558</v>
      </c>
      <c r="G14" s="26">
        <v>2.8216999999999999</v>
      </c>
      <c r="H14" s="18">
        <f t="shared" si="0"/>
        <v>0.72590000000000021</v>
      </c>
      <c r="I14" s="18">
        <f t="shared" si="1"/>
        <v>0.55509999999999993</v>
      </c>
      <c r="J14" s="27">
        <f t="shared" si="2"/>
        <v>3.4632999999999998</v>
      </c>
      <c r="K14" s="27">
        <f t="shared" si="3"/>
        <v>0.11544333333333333</v>
      </c>
      <c r="L14" s="27">
        <f t="shared" si="4"/>
        <v>-3.6341000000000001</v>
      </c>
      <c r="M14" s="27">
        <f t="shared" si="5"/>
        <v>-0.12113666666666667</v>
      </c>
      <c r="N14" s="69">
        <v>45426</v>
      </c>
      <c r="O14" s="29">
        <v>29</v>
      </c>
      <c r="P14" s="30">
        <f>'[1]Radicle measurements (2)'!G7</f>
        <v>0</v>
      </c>
      <c r="Q14" s="30">
        <f>'[1]Radicle measurements (2)'!G8</f>
        <v>0</v>
      </c>
      <c r="R14" s="30">
        <f>'[1]Radicle measurements (2)'!G9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2.2709999999999999</v>
      </c>
      <c r="E15" s="26">
        <v>3.2252000000000001</v>
      </c>
      <c r="F15" s="26">
        <v>9.7408999999999999</v>
      </c>
      <c r="G15" s="26">
        <v>3.0148000000000001</v>
      </c>
      <c r="H15" s="18">
        <f t="shared" si="0"/>
        <v>0.95420000000000016</v>
      </c>
      <c r="I15" s="18">
        <f t="shared" si="1"/>
        <v>0.74380000000000024</v>
      </c>
      <c r="J15" s="27">
        <f t="shared" si="2"/>
        <v>6.5156999999999998</v>
      </c>
      <c r="K15" s="27">
        <f t="shared" si="3"/>
        <v>0.21718999999999999</v>
      </c>
      <c r="L15" s="27">
        <f t="shared" si="4"/>
        <v>-6.7260999999999997</v>
      </c>
      <c r="M15" s="27">
        <f t="shared" si="5"/>
        <v>-0.22420333333333334</v>
      </c>
      <c r="N15" s="69">
        <v>45426</v>
      </c>
      <c r="O15" s="29">
        <v>28</v>
      </c>
      <c r="P15" s="30">
        <f>'[1]Radicle measurements (2)'!H7</f>
        <v>0</v>
      </c>
      <c r="Q15" s="30">
        <f>'[1]Radicle measurements (2)'!H8</f>
        <v>0</v>
      </c>
      <c r="R15" s="30">
        <f>'[1]Radicle measurements (2)'!H9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0.40610000000000002</v>
      </c>
      <c r="E16" s="26">
        <v>0.42659999999999998</v>
      </c>
      <c r="F16" s="26">
        <v>0.48060000000000003</v>
      </c>
      <c r="G16" s="26">
        <v>0.42530000000000001</v>
      </c>
      <c r="H16" s="18">
        <f t="shared" si="0"/>
        <v>2.0499999999999963E-2</v>
      </c>
      <c r="I16" s="18">
        <f t="shared" si="1"/>
        <v>1.9199999999999995E-2</v>
      </c>
      <c r="J16" s="27">
        <f t="shared" si="2"/>
        <v>5.4000000000000048E-2</v>
      </c>
      <c r="K16" s="27">
        <f t="shared" si="3"/>
        <v>1.8000000000000017E-3</v>
      </c>
      <c r="L16" s="27">
        <f t="shared" si="4"/>
        <v>-5.5300000000000016E-2</v>
      </c>
      <c r="M16" s="27">
        <f t="shared" si="5"/>
        <v>-1.8433333333333338E-3</v>
      </c>
      <c r="N16" s="69">
        <v>45427</v>
      </c>
      <c r="O16" s="29">
        <v>2</v>
      </c>
      <c r="P16" s="30">
        <f>'[1]Radicle measurements (2)'!I7</f>
        <v>0</v>
      </c>
      <c r="Q16" s="30">
        <f>'[1]Radicle measurements (2)'!I8</f>
        <v>0</v>
      </c>
      <c r="R16" s="30">
        <f>'[1]Radicle measurements (2)'!I9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0.40710000000000002</v>
      </c>
      <c r="E17" s="26">
        <v>0.43209999999999998</v>
      </c>
      <c r="F17" s="26">
        <v>0.54390000000000005</v>
      </c>
      <c r="G17" s="26">
        <v>0.4249</v>
      </c>
      <c r="H17" s="18">
        <f t="shared" si="0"/>
        <v>2.4999999999999967E-2</v>
      </c>
      <c r="I17" s="18">
        <f t="shared" si="1"/>
        <v>1.7799999999999983E-2</v>
      </c>
      <c r="J17" s="27">
        <f t="shared" si="2"/>
        <v>0.11180000000000007</v>
      </c>
      <c r="K17" s="27">
        <f t="shared" si="3"/>
        <v>3.7266666666666689E-3</v>
      </c>
      <c r="L17" s="27">
        <f t="shared" si="4"/>
        <v>-0.11900000000000005</v>
      </c>
      <c r="M17" s="27">
        <f t="shared" si="5"/>
        <v>-3.9666666666666687E-3</v>
      </c>
      <c r="N17" s="69">
        <v>45429</v>
      </c>
      <c r="O17" s="29">
        <v>25</v>
      </c>
      <c r="P17" s="30">
        <f>'[1]Radicle measurements (2)'!J7</f>
        <v>0</v>
      </c>
      <c r="Q17" s="30">
        <f>'[1]Radicle measurements (2)'!J8</f>
        <v>0</v>
      </c>
      <c r="R17" s="30">
        <f>'[1]Radicle measurements (2)'!J9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0.40489999999999998</v>
      </c>
      <c r="E18" s="26">
        <v>0.42230000000000001</v>
      </c>
      <c r="F18" s="26">
        <v>0.48770000000000002</v>
      </c>
      <c r="G18" s="26">
        <v>0.4204</v>
      </c>
      <c r="H18" s="18">
        <f t="shared" si="0"/>
        <v>1.7400000000000027E-2</v>
      </c>
      <c r="I18" s="18">
        <f t="shared" si="1"/>
        <v>1.5500000000000014E-2</v>
      </c>
      <c r="J18" s="27">
        <f t="shared" si="2"/>
        <v>6.5400000000000014E-2</v>
      </c>
      <c r="K18" s="27">
        <f t="shared" si="3"/>
        <v>2.1800000000000005E-3</v>
      </c>
      <c r="L18" s="27">
        <f t="shared" si="4"/>
        <v>-6.7300000000000026E-2</v>
      </c>
      <c r="M18" s="27">
        <f t="shared" si="5"/>
        <v>-2.2433333333333342E-3</v>
      </c>
      <c r="N18" s="69" t="s">
        <v>76</v>
      </c>
      <c r="O18" s="29">
        <v>0</v>
      </c>
      <c r="P18" s="30">
        <f>'[1]Radicle measurements (2)'!K7</f>
        <v>0</v>
      </c>
      <c r="Q18" s="30">
        <f>'[1]Radicle measurements (2)'!K8</f>
        <v>0</v>
      </c>
      <c r="R18" s="30">
        <f>'[1]Radicle measurements (2)'!K9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2.2530000000000001</v>
      </c>
      <c r="E19" s="26">
        <v>2.8231000000000002</v>
      </c>
      <c r="F19" s="26">
        <v>4.8098000000000001</v>
      </c>
      <c r="G19" s="26">
        <v>2.7852000000000001</v>
      </c>
      <c r="H19" s="18">
        <f t="shared" si="0"/>
        <v>0.57010000000000005</v>
      </c>
      <c r="I19" s="18">
        <f t="shared" si="1"/>
        <v>0.53220000000000001</v>
      </c>
      <c r="J19" s="27">
        <f t="shared" si="2"/>
        <v>1.9866999999999999</v>
      </c>
      <c r="K19" s="27">
        <f t="shared" si="3"/>
        <v>6.6223333333333328E-2</v>
      </c>
      <c r="L19" s="27">
        <f t="shared" si="4"/>
        <v>-2.0246</v>
      </c>
      <c r="M19" s="27">
        <f t="shared" si="5"/>
        <v>-6.7486666666666667E-2</v>
      </c>
      <c r="N19" s="69">
        <v>45427</v>
      </c>
      <c r="O19" s="29">
        <v>21</v>
      </c>
      <c r="P19" s="30">
        <f>'[1]Radicle measurements (2)'!L7</f>
        <v>0</v>
      </c>
      <c r="Q19" s="30">
        <f>'[1]Radicle measurements (2)'!L8</f>
        <v>0</v>
      </c>
      <c r="R19" s="30">
        <f>'[1]Radicle measurements (2)'!L9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0.40310000000000001</v>
      </c>
      <c r="E20" s="26">
        <v>0.43490000000000001</v>
      </c>
      <c r="F20" s="26">
        <v>1.0165999999999999</v>
      </c>
      <c r="G20" s="26">
        <v>0.42959999999999998</v>
      </c>
      <c r="H20" s="18">
        <f t="shared" si="0"/>
        <v>3.1799999999999995E-2</v>
      </c>
      <c r="I20" s="18">
        <f t="shared" si="1"/>
        <v>2.6499999999999968E-2</v>
      </c>
      <c r="J20" s="27">
        <f t="shared" si="2"/>
        <v>0.58169999999999988</v>
      </c>
      <c r="K20" s="27">
        <f t="shared" si="3"/>
        <v>1.9389999999999998E-2</v>
      </c>
      <c r="L20" s="27">
        <f t="shared" si="4"/>
        <v>-0.58699999999999997</v>
      </c>
      <c r="M20" s="27">
        <f t="shared" si="5"/>
        <v>-1.9566666666666666E-2</v>
      </c>
      <c r="N20" s="69">
        <v>45427</v>
      </c>
      <c r="O20" s="29">
        <v>27</v>
      </c>
      <c r="P20" s="30">
        <f>'[1]Radicle measurements (2)'!M7</f>
        <v>0</v>
      </c>
      <c r="Q20" s="30">
        <f>'[1]Radicle measurements (2)'!M8</f>
        <v>0</v>
      </c>
      <c r="R20" s="30">
        <f>'[1]Radicle measurements (2)'!M9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0.4037</v>
      </c>
      <c r="E21" s="26">
        <v>0.44529999999999997</v>
      </c>
      <c r="F21" s="26">
        <v>0.48759999999999998</v>
      </c>
      <c r="G21" s="26">
        <v>0.441</v>
      </c>
      <c r="H21" s="18">
        <f t="shared" si="0"/>
        <v>4.159999999999997E-2</v>
      </c>
      <c r="I21" s="18">
        <f t="shared" si="1"/>
        <v>3.73E-2</v>
      </c>
      <c r="J21" s="27">
        <f t="shared" si="2"/>
        <v>4.2300000000000004E-2</v>
      </c>
      <c r="K21" s="27">
        <f t="shared" si="3"/>
        <v>1.4100000000000002E-3</v>
      </c>
      <c r="L21" s="27">
        <f t="shared" si="4"/>
        <v>-4.6599999999999975E-2</v>
      </c>
      <c r="M21" s="27">
        <f t="shared" si="5"/>
        <v>-1.5533333333333326E-3</v>
      </c>
      <c r="N21" s="69">
        <v>45433</v>
      </c>
      <c r="O21" s="29">
        <v>1</v>
      </c>
      <c r="P21" s="30">
        <f>'[1]Radicle measurements (2)'!N7</f>
        <v>0</v>
      </c>
      <c r="Q21" s="30">
        <f>'[1]Radicle measurements (2)'!N8</f>
        <v>0</v>
      </c>
      <c r="R21" s="30">
        <f>'[1]Radicle measurements (2)'!N9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0.4037</v>
      </c>
      <c r="E22" s="26">
        <v>0.41920000000000002</v>
      </c>
      <c r="F22" s="26">
        <v>0.49030000000000001</v>
      </c>
      <c r="G22" s="26">
        <v>0.41710000000000003</v>
      </c>
      <c r="H22" s="18">
        <f t="shared" si="0"/>
        <v>1.5500000000000014E-2</v>
      </c>
      <c r="I22" s="18">
        <f t="shared" si="1"/>
        <v>1.3400000000000023E-2</v>
      </c>
      <c r="J22" s="27">
        <f t="shared" si="2"/>
        <v>7.1099999999999997E-2</v>
      </c>
      <c r="K22" s="27">
        <f t="shared" si="3"/>
        <v>2.3699999999999997E-3</v>
      </c>
      <c r="L22" s="27">
        <f t="shared" si="4"/>
        <v>-7.3199999999999987E-2</v>
      </c>
      <c r="M22" s="27">
        <f t="shared" si="5"/>
        <v>-2.4399999999999995E-3</v>
      </c>
      <c r="N22" s="69">
        <v>45432</v>
      </c>
      <c r="O22" s="29">
        <v>6</v>
      </c>
      <c r="P22" s="30">
        <f>'[1]Radicle measurements (2)'!O7</f>
        <v>0</v>
      </c>
      <c r="Q22" s="30">
        <f>'[1]Radicle measurements (2)'!O8</f>
        <v>0</v>
      </c>
      <c r="R22" s="30">
        <f>'[1]Radicle measurements (2)'!O9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0.40439999999999998</v>
      </c>
      <c r="E23" s="26">
        <v>0.4803</v>
      </c>
      <c r="F23" s="26">
        <v>0.5534</v>
      </c>
      <c r="G23" s="26">
        <v>0.4753</v>
      </c>
      <c r="H23" s="18">
        <f t="shared" si="0"/>
        <v>7.5900000000000023E-2</v>
      </c>
      <c r="I23" s="18">
        <f t="shared" si="1"/>
        <v>7.0900000000000019E-2</v>
      </c>
      <c r="J23" s="27">
        <f t="shared" si="2"/>
        <v>7.3099999999999998E-2</v>
      </c>
      <c r="K23" s="27">
        <f t="shared" si="3"/>
        <v>2.4366666666666664E-3</v>
      </c>
      <c r="L23" s="27">
        <f t="shared" si="4"/>
        <v>-7.8100000000000003E-2</v>
      </c>
      <c r="M23" s="27">
        <f t="shared" si="5"/>
        <v>-2.6033333333333334E-3</v>
      </c>
      <c r="N23" s="69">
        <v>45429</v>
      </c>
      <c r="O23" s="29">
        <v>1</v>
      </c>
      <c r="P23" s="30">
        <f>'[1]Radicle measurements (2)'!P7</f>
        <v>0</v>
      </c>
      <c r="Q23" s="30">
        <f>'[1]Radicle measurements (2)'!P8</f>
        <v>0</v>
      </c>
      <c r="R23" s="30">
        <f>'[1]Radicle measurements (2)'!P9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2.2326999999999999</v>
      </c>
      <c r="E24" s="34">
        <v>2.3633999999999999</v>
      </c>
      <c r="F24" s="34">
        <v>3.8677000000000001</v>
      </c>
      <c r="G24" s="34">
        <v>2.3578999999999999</v>
      </c>
      <c r="H24" s="18">
        <f t="shared" si="0"/>
        <v>0.13070000000000004</v>
      </c>
      <c r="I24" s="18">
        <f t="shared" si="1"/>
        <v>0.12519999999999998</v>
      </c>
      <c r="J24" s="35">
        <f t="shared" si="2"/>
        <v>1.5043000000000002</v>
      </c>
      <c r="K24" s="35">
        <f t="shared" si="3"/>
        <v>5.0143333333333338E-2</v>
      </c>
      <c r="L24" s="35">
        <f t="shared" si="4"/>
        <v>-1.5098000000000003</v>
      </c>
      <c r="M24" s="35">
        <f t="shared" si="5"/>
        <v>-5.0326666666666672E-2</v>
      </c>
      <c r="N24" s="70">
        <v>45427</v>
      </c>
      <c r="O24" s="37">
        <v>29</v>
      </c>
      <c r="P24" s="38">
        <f>'[1]Radicle measurements (2)'!Q7</f>
        <v>0</v>
      </c>
      <c r="Q24" s="38">
        <f>'[1]Radicle measurements (2)'!Q8</f>
        <v>0</v>
      </c>
      <c r="R24" s="38">
        <f>'[1]Radicle measurements (2)'!Q9</f>
        <v>0</v>
      </c>
      <c r="S24" s="39"/>
    </row>
    <row r="26" spans="1:19" x14ac:dyDescent="0.3">
      <c r="G26" s="40" t="s">
        <v>55</v>
      </c>
      <c r="H26" s="40" t="s">
        <v>56</v>
      </c>
      <c r="I26" s="40"/>
      <c r="J26" s="9" t="s">
        <v>77</v>
      </c>
    </row>
    <row r="27" spans="1:19" x14ac:dyDescent="0.3">
      <c r="D27" s="41"/>
      <c r="F27" s="9" t="s">
        <v>37</v>
      </c>
      <c r="G27" s="42">
        <f>I9-H9</f>
        <v>-1.2048000000000005</v>
      </c>
      <c r="H27" s="42">
        <f>I9</f>
        <v>3.6438999999999995</v>
      </c>
      <c r="I27" s="42"/>
    </row>
    <row r="28" spans="1:19" x14ac:dyDescent="0.3">
      <c r="F28" s="9" t="s">
        <v>38</v>
      </c>
      <c r="G28" s="42">
        <f t="shared" ref="G28:G42" si="6">I10-H10</f>
        <v>-0.4958999999999989</v>
      </c>
      <c r="H28" s="42">
        <f t="shared" ref="H28:H42" si="7">I10</f>
        <v>5.4946000000000002</v>
      </c>
      <c r="I28" s="42"/>
    </row>
    <row r="29" spans="1:19" x14ac:dyDescent="0.3">
      <c r="F29" s="9" t="s">
        <v>39</v>
      </c>
      <c r="G29" s="42">
        <f t="shared" si="6"/>
        <v>-1.2399999999999967E-2</v>
      </c>
      <c r="H29" s="42">
        <f t="shared" si="7"/>
        <v>2.7100000000000013E-2</v>
      </c>
      <c r="I29" s="42"/>
    </row>
    <row r="30" spans="1:19" x14ac:dyDescent="0.3">
      <c r="F30" s="9" t="s">
        <v>40</v>
      </c>
      <c r="G30" s="42">
        <f t="shared" si="6"/>
        <v>-7.5000000000000067E-3</v>
      </c>
      <c r="H30" s="42">
        <f t="shared" si="7"/>
        <v>1.4500000000000013E-2</v>
      </c>
      <c r="I30" s="42"/>
    </row>
    <row r="31" spans="1:19" x14ac:dyDescent="0.3">
      <c r="F31" s="9" t="s">
        <v>42</v>
      </c>
      <c r="G31" s="42">
        <f t="shared" si="6"/>
        <v>-0.12119999999999997</v>
      </c>
      <c r="H31" s="42">
        <f t="shared" si="7"/>
        <v>1.2881</v>
      </c>
      <c r="I31" s="42"/>
    </row>
    <row r="32" spans="1:19" x14ac:dyDescent="0.3">
      <c r="F32" s="9" t="s">
        <v>43</v>
      </c>
      <c r="G32" s="42">
        <f t="shared" si="6"/>
        <v>-0.17080000000000028</v>
      </c>
      <c r="H32" s="42">
        <f t="shared" si="7"/>
        <v>0.55509999999999993</v>
      </c>
      <c r="I32" s="42"/>
    </row>
    <row r="33" spans="6:9" x14ac:dyDescent="0.3">
      <c r="F33" s="9" t="s">
        <v>44</v>
      </c>
      <c r="G33" s="42">
        <f t="shared" si="6"/>
        <v>-0.21039999999999992</v>
      </c>
      <c r="H33" s="42">
        <f t="shared" si="7"/>
        <v>0.74380000000000024</v>
      </c>
      <c r="I33" s="42"/>
    </row>
    <row r="34" spans="6:9" x14ac:dyDescent="0.3">
      <c r="F34" s="9" t="s">
        <v>45</v>
      </c>
      <c r="G34" s="42">
        <f t="shared" si="6"/>
        <v>-1.2999999999999678E-3</v>
      </c>
      <c r="H34" s="42">
        <f t="shared" si="7"/>
        <v>1.9199999999999995E-2</v>
      </c>
      <c r="I34" s="42"/>
    </row>
    <row r="35" spans="6:9" x14ac:dyDescent="0.3">
      <c r="F35" s="9" t="s">
        <v>46</v>
      </c>
      <c r="G35" s="42">
        <f t="shared" si="6"/>
        <v>-7.1999999999999842E-3</v>
      </c>
      <c r="H35" s="42">
        <f t="shared" si="7"/>
        <v>1.7799999999999983E-2</v>
      </c>
      <c r="I35" s="42"/>
    </row>
    <row r="36" spans="6:9" x14ac:dyDescent="0.3">
      <c r="F36" s="9" t="s">
        <v>47</v>
      </c>
      <c r="G36" s="42">
        <f t="shared" si="6"/>
        <v>-1.9000000000000128E-3</v>
      </c>
      <c r="H36" s="42">
        <f t="shared" si="7"/>
        <v>1.5500000000000014E-2</v>
      </c>
      <c r="I36" s="42"/>
    </row>
    <row r="37" spans="6:9" x14ac:dyDescent="0.3">
      <c r="F37" s="43" t="s">
        <v>49</v>
      </c>
      <c r="G37" s="44">
        <f t="shared" si="6"/>
        <v>-3.7900000000000045E-2</v>
      </c>
      <c r="H37" s="44">
        <f t="shared" si="7"/>
        <v>0.53220000000000001</v>
      </c>
      <c r="I37" s="44"/>
    </row>
    <row r="38" spans="6:9" x14ac:dyDescent="0.3">
      <c r="F38" s="9" t="s">
        <v>50</v>
      </c>
      <c r="G38" s="42">
        <f t="shared" si="6"/>
        <v>-5.3000000000000269E-3</v>
      </c>
      <c r="H38" s="42">
        <f t="shared" si="7"/>
        <v>2.6499999999999968E-2</v>
      </c>
      <c r="I38" s="42"/>
    </row>
    <row r="39" spans="6:9" x14ac:dyDescent="0.3">
      <c r="F39" s="43" t="s">
        <v>51</v>
      </c>
      <c r="G39" s="44">
        <f t="shared" si="6"/>
        <v>-4.2999999999999705E-3</v>
      </c>
      <c r="H39" s="44">
        <f t="shared" si="7"/>
        <v>3.73E-2</v>
      </c>
      <c r="I39" s="44"/>
    </row>
    <row r="40" spans="6:9" x14ac:dyDescent="0.3">
      <c r="F40" s="9" t="s">
        <v>52</v>
      </c>
      <c r="G40" s="42">
        <f t="shared" si="6"/>
        <v>-2.0999999999999908E-3</v>
      </c>
      <c r="H40" s="42">
        <f t="shared" si="7"/>
        <v>1.3400000000000023E-2</v>
      </c>
      <c r="I40" s="42"/>
    </row>
    <row r="41" spans="6:9" x14ac:dyDescent="0.3">
      <c r="F41" s="9" t="s">
        <v>53</v>
      </c>
      <c r="G41" s="42">
        <f t="shared" si="6"/>
        <v>-5.0000000000000044E-3</v>
      </c>
      <c r="H41" s="42">
        <f t="shared" si="7"/>
        <v>7.0900000000000019E-2</v>
      </c>
      <c r="I41" s="42"/>
    </row>
    <row r="42" spans="6:9" x14ac:dyDescent="0.3">
      <c r="F42" s="9" t="s">
        <v>54</v>
      </c>
      <c r="G42" s="42">
        <f t="shared" si="6"/>
        <v>-5.5000000000000604E-3</v>
      </c>
      <c r="H42" s="42">
        <f t="shared" si="7"/>
        <v>0.12519999999999998</v>
      </c>
      <c r="I42" s="42"/>
    </row>
    <row r="43" spans="6:9" x14ac:dyDescent="0.3">
      <c r="G43" s="42"/>
      <c r="H43" s="42"/>
      <c r="I43" s="42"/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2498-E31A-4FDD-807C-64CF4A521F9D}">
  <dimension ref="A1:Q39"/>
  <sheetViews>
    <sheetView topLeftCell="E26" workbookViewId="0">
      <selection activeCell="Q10" sqref="Q10:Q38"/>
    </sheetView>
  </sheetViews>
  <sheetFormatPr baseColWidth="10" defaultColWidth="9.109375" defaultRowHeight="13.8" customHeight="1" x14ac:dyDescent="0.3"/>
  <cols>
    <col min="1" max="1" width="14.88671875" style="9" customWidth="1"/>
    <col min="2" max="7" width="9.109375" style="9"/>
    <col min="8" max="8" width="9.109375" style="9" customWidth="1"/>
    <col min="9" max="16" width="9.109375" style="9"/>
    <col min="17" max="17" width="9.6640625" style="9" customWidth="1"/>
    <col min="18" max="16384" width="9.109375" style="9"/>
  </cols>
  <sheetData>
    <row r="1" spans="1:17" ht="43.2" x14ac:dyDescent="0.3">
      <c r="A1" s="6" t="s">
        <v>78</v>
      </c>
    </row>
    <row r="3" spans="1:17" ht="14.4" x14ac:dyDescent="0.3">
      <c r="A3" s="45" t="s">
        <v>2</v>
      </c>
      <c r="B3" s="9" t="s">
        <v>74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24.132463290909094</v>
      </c>
      <c r="C7" s="53">
        <f t="shared" ref="C7:Q7" si="0">AVERAGE(C10:C39)</f>
        <v>29.458526004347821</v>
      </c>
      <c r="D7" s="53">
        <f t="shared" si="0"/>
        <v>44.723236384615383</v>
      </c>
      <c r="E7" s="54">
        <f t="shared" si="0"/>
        <v>33.516901347999998</v>
      </c>
      <c r="F7" s="53">
        <f t="shared" si="0"/>
        <v>32.142506833333329</v>
      </c>
      <c r="G7" s="53">
        <f t="shared" si="0"/>
        <v>58.056917000000006</v>
      </c>
      <c r="H7" s="53">
        <f t="shared" si="0"/>
        <v>63.551328007142864</v>
      </c>
      <c r="I7" s="53">
        <f t="shared" si="0"/>
        <v>37.6359225</v>
      </c>
      <c r="J7" s="53">
        <f t="shared" si="0"/>
        <v>19.480391667999999</v>
      </c>
      <c r="K7" s="54">
        <f t="shared" si="0"/>
        <v>0</v>
      </c>
      <c r="L7" s="53">
        <f t="shared" si="0"/>
        <v>42.817394557142855</v>
      </c>
      <c r="M7" s="53">
        <f t="shared" si="0"/>
        <v>48.438295296296289</v>
      </c>
      <c r="N7" s="53">
        <f t="shared" si="0"/>
        <v>8.8994540000000004</v>
      </c>
      <c r="O7" s="53">
        <f t="shared" si="0"/>
        <v>13.453986783333333</v>
      </c>
      <c r="P7" s="53">
        <f t="shared" si="0"/>
        <v>18.893454999999999</v>
      </c>
      <c r="Q7" s="53">
        <f t="shared" si="0"/>
        <v>92.365011517241356</v>
      </c>
    </row>
    <row r="8" spans="1:17" x14ac:dyDescent="0.3">
      <c r="A8" s="55" t="s">
        <v>72</v>
      </c>
      <c r="B8" s="56">
        <f>MIN(B10:B39)</f>
        <v>6.1819759999999997</v>
      </c>
      <c r="C8" s="56">
        <f t="shared" ref="C8:Q8" si="1">MIN(C10:C39)</f>
        <v>7.7866960000000001</v>
      </c>
      <c r="D8" s="56">
        <f t="shared" si="1"/>
        <v>13.553195000000001</v>
      </c>
      <c r="E8" s="57">
        <f t="shared" si="1"/>
        <v>13.194464</v>
      </c>
      <c r="F8" s="56">
        <f t="shared" si="1"/>
        <v>9.7041570000000004</v>
      </c>
      <c r="G8" s="56">
        <f t="shared" si="1"/>
        <v>13.409428999999999</v>
      </c>
      <c r="H8" s="56">
        <f t="shared" si="1"/>
        <v>13.368926999999999</v>
      </c>
      <c r="I8" s="56">
        <f t="shared" si="1"/>
        <v>5.7953979999999996</v>
      </c>
      <c r="J8" s="56">
        <f t="shared" si="1"/>
        <v>4.7142559999999998</v>
      </c>
      <c r="K8" s="57">
        <f t="shared" si="1"/>
        <v>0</v>
      </c>
      <c r="L8" s="56">
        <f t="shared" si="1"/>
        <v>3.3827397000000001</v>
      </c>
      <c r="M8" s="56">
        <f t="shared" si="1"/>
        <v>15.868394</v>
      </c>
      <c r="N8" s="56">
        <f t="shared" si="1"/>
        <v>8.8994540000000004</v>
      </c>
      <c r="O8" s="56">
        <f t="shared" si="1"/>
        <v>5.8323749999999999</v>
      </c>
      <c r="P8" s="56">
        <f t="shared" si="1"/>
        <v>18.893454999999999</v>
      </c>
      <c r="Q8" s="56">
        <f t="shared" si="1"/>
        <v>16.194203000000002</v>
      </c>
    </row>
    <row r="9" spans="1:17" x14ac:dyDescent="0.3">
      <c r="A9" s="58" t="s">
        <v>73</v>
      </c>
      <c r="B9" s="59">
        <f>MAX(B10:B39)</f>
        <v>48.015248199999995</v>
      </c>
      <c r="C9" s="59">
        <f t="shared" ref="C9:Q9" si="2">MAX(C10:C39)</f>
        <v>66.982937000000007</v>
      </c>
      <c r="D9" s="59">
        <f t="shared" si="2"/>
        <v>57.927326999999998</v>
      </c>
      <c r="E9" s="60">
        <f t="shared" si="2"/>
        <v>51.863379999999999</v>
      </c>
      <c r="F9" s="59">
        <f t="shared" si="2"/>
        <v>61.467886</v>
      </c>
      <c r="G9" s="59">
        <f t="shared" si="2"/>
        <v>79.693403000000004</v>
      </c>
      <c r="H9" s="59">
        <f t="shared" si="2"/>
        <v>89.767030000000005</v>
      </c>
      <c r="I9" s="59">
        <f t="shared" si="2"/>
        <v>69.476446999999993</v>
      </c>
      <c r="J9" s="59">
        <f t="shared" si="2"/>
        <v>32.572299999999998</v>
      </c>
      <c r="K9" s="60">
        <f t="shared" si="2"/>
        <v>0</v>
      </c>
      <c r="L9" s="59">
        <f t="shared" si="2"/>
        <v>107.29983</v>
      </c>
      <c r="M9" s="59">
        <f t="shared" si="2"/>
        <v>89.839259999999996</v>
      </c>
      <c r="N9" s="59">
        <f t="shared" si="2"/>
        <v>8.8994540000000004</v>
      </c>
      <c r="O9" s="59">
        <f t="shared" si="2"/>
        <v>23.478947000000002</v>
      </c>
      <c r="P9" s="59">
        <f t="shared" si="2"/>
        <v>18.893454999999999</v>
      </c>
      <c r="Q9" s="59">
        <f t="shared" si="2"/>
        <v>157.36699999999999</v>
      </c>
    </row>
    <row r="10" spans="1:17" x14ac:dyDescent="0.3">
      <c r="A10" s="61">
        <v>1</v>
      </c>
      <c r="B10" s="62">
        <v>34.44435</v>
      </c>
      <c r="C10" s="62">
        <v>39.089416999999997</v>
      </c>
      <c r="D10" s="62">
        <v>51.148105000000001</v>
      </c>
      <c r="E10" s="63">
        <v>34.061405999999998</v>
      </c>
      <c r="F10" s="62">
        <v>15.372725000000001</v>
      </c>
      <c r="G10" s="62">
        <v>70.348472999999998</v>
      </c>
      <c r="H10" s="62">
        <v>79.677130000000005</v>
      </c>
      <c r="I10" s="62">
        <v>5.7953979999999996</v>
      </c>
      <c r="J10" s="62">
        <v>22.346599999999999</v>
      </c>
      <c r="K10" s="63">
        <v>0</v>
      </c>
      <c r="L10" s="62">
        <v>43.380504000000002</v>
      </c>
      <c r="M10" s="62">
        <v>76.114783000000003</v>
      </c>
      <c r="N10" s="62">
        <v>8.8994540000000004</v>
      </c>
      <c r="O10" s="62">
        <v>19.980086</v>
      </c>
      <c r="P10" s="62">
        <v>18.893454999999999</v>
      </c>
      <c r="Q10" s="62">
        <v>86.447890000000001</v>
      </c>
    </row>
    <row r="11" spans="1:17" x14ac:dyDescent="0.3">
      <c r="A11" s="64">
        <v>2</v>
      </c>
      <c r="B11" s="30">
        <v>47.791688999999998</v>
      </c>
      <c r="C11" s="30">
        <v>50.723230000000001</v>
      </c>
      <c r="D11" s="30">
        <v>57.927326999999998</v>
      </c>
      <c r="E11" s="65">
        <v>24.327369999999998</v>
      </c>
      <c r="F11" s="30">
        <v>61.467886</v>
      </c>
      <c r="G11" s="30">
        <v>79.669956999999997</v>
      </c>
      <c r="H11" s="30">
        <v>62.009453999999998</v>
      </c>
      <c r="I11" s="30">
        <v>69.476446999999993</v>
      </c>
      <c r="J11" s="30">
        <v>21.049333000000001</v>
      </c>
      <c r="K11" s="65"/>
      <c r="L11" s="30">
        <v>48.782139999999998</v>
      </c>
      <c r="M11" s="30">
        <v>75.043383000000006</v>
      </c>
      <c r="N11" s="30"/>
      <c r="O11" s="30">
        <v>6.7855257</v>
      </c>
      <c r="P11" s="30"/>
      <c r="Q11" s="30">
        <v>106.51355</v>
      </c>
    </row>
    <row r="12" spans="1:17" x14ac:dyDescent="0.3">
      <c r="A12" s="64">
        <v>3</v>
      </c>
      <c r="B12" s="30">
        <v>18.094548</v>
      </c>
      <c r="C12" s="30">
        <v>26.601486000000001</v>
      </c>
      <c r="D12" s="30">
        <v>39.604570000000002</v>
      </c>
      <c r="E12" s="65">
        <v>30.724242</v>
      </c>
      <c r="F12" s="30">
        <v>9.7041570000000004</v>
      </c>
      <c r="G12" s="30">
        <v>64.675600000000003</v>
      </c>
      <c r="H12" s="30">
        <v>51.291747000000001</v>
      </c>
      <c r="I12" s="30"/>
      <c r="J12" s="30">
        <v>19.073281999999999</v>
      </c>
      <c r="K12" s="65"/>
      <c r="L12" s="30">
        <v>76.180267000000001</v>
      </c>
      <c r="M12" s="30">
        <v>69.652100000000004</v>
      </c>
      <c r="N12" s="30"/>
      <c r="O12" s="30">
        <v>5.8323749999999999</v>
      </c>
      <c r="P12" s="30"/>
      <c r="Q12" s="30">
        <v>136.83904000000001</v>
      </c>
    </row>
    <row r="13" spans="1:17" x14ac:dyDescent="0.3">
      <c r="A13" s="64">
        <v>4</v>
      </c>
      <c r="B13" s="30">
        <v>29.280512000000002</v>
      </c>
      <c r="C13" s="30">
        <v>21.451847999999998</v>
      </c>
      <c r="D13" s="30">
        <v>39.263700999999998</v>
      </c>
      <c r="E13" s="65">
        <v>38.453245000000003</v>
      </c>
      <c r="F13" s="30">
        <v>47.905560000000001</v>
      </c>
      <c r="G13" s="30">
        <v>64.745115999999996</v>
      </c>
      <c r="H13" s="30">
        <v>75.717462999999995</v>
      </c>
      <c r="I13" s="30"/>
      <c r="J13" s="30">
        <v>14.977309</v>
      </c>
      <c r="K13" s="65"/>
      <c r="L13" s="30">
        <v>32.945695000000001</v>
      </c>
      <c r="M13" s="30">
        <v>63.679009999999998</v>
      </c>
      <c r="N13" s="30"/>
      <c r="O13" s="30">
        <v>23.478947000000002</v>
      </c>
      <c r="P13" s="30"/>
      <c r="Q13" s="30">
        <v>93.608639999999994</v>
      </c>
    </row>
    <row r="14" spans="1:17" x14ac:dyDescent="0.3">
      <c r="A14" s="64">
        <v>5</v>
      </c>
      <c r="B14" s="30">
        <v>36.699280000000002</v>
      </c>
      <c r="C14" s="30">
        <v>17.596409999999999</v>
      </c>
      <c r="D14" s="30">
        <v>33.638756000000001</v>
      </c>
      <c r="E14" s="65">
        <v>49.358105999999999</v>
      </c>
      <c r="F14" s="30">
        <v>18.375197</v>
      </c>
      <c r="G14" s="30">
        <v>66.89667</v>
      </c>
      <c r="H14" s="30">
        <v>75.106206</v>
      </c>
      <c r="I14" s="30"/>
      <c r="J14" s="30">
        <v>18.450118</v>
      </c>
      <c r="K14" s="65"/>
      <c r="L14" s="30">
        <v>30.942565999999999</v>
      </c>
      <c r="M14" s="30">
        <v>60.590477</v>
      </c>
      <c r="N14" s="30"/>
      <c r="O14" s="30">
        <v>13.168758</v>
      </c>
      <c r="P14" s="30"/>
      <c r="Q14" s="30">
        <v>72.296170000000004</v>
      </c>
    </row>
    <row r="15" spans="1:17" x14ac:dyDescent="0.3">
      <c r="A15" s="64">
        <v>6</v>
      </c>
      <c r="B15" s="30">
        <v>11.311617999999999</v>
      </c>
      <c r="C15" s="30">
        <v>18.428840999999998</v>
      </c>
      <c r="D15" s="30">
        <v>50.577489999999997</v>
      </c>
      <c r="E15" s="65">
        <v>27.74596</v>
      </c>
      <c r="F15" s="30">
        <v>40.029516000000001</v>
      </c>
      <c r="G15" s="30">
        <v>26.520972</v>
      </c>
      <c r="H15" s="30">
        <v>51.568413</v>
      </c>
      <c r="I15" s="30"/>
      <c r="J15" s="30">
        <v>20.232710000000001</v>
      </c>
      <c r="K15" s="65"/>
      <c r="L15" s="30">
        <v>36.053932000000003</v>
      </c>
      <c r="M15" s="30">
        <v>35.449376000000001</v>
      </c>
      <c r="N15" s="30"/>
      <c r="O15" s="30">
        <v>11.478229000000001</v>
      </c>
      <c r="P15" s="30"/>
      <c r="Q15" s="30">
        <v>150.28997000000001</v>
      </c>
    </row>
    <row r="16" spans="1:17" x14ac:dyDescent="0.3">
      <c r="A16" s="64">
        <v>7</v>
      </c>
      <c r="B16" s="30">
        <v>6.1819759999999997</v>
      </c>
      <c r="C16" s="30">
        <v>46.880800000000001</v>
      </c>
      <c r="D16" s="30">
        <v>57.571429999999999</v>
      </c>
      <c r="E16" s="65">
        <v>39.234470000000002</v>
      </c>
      <c r="F16" s="30"/>
      <c r="G16" s="30">
        <v>34.164793000000003</v>
      </c>
      <c r="H16" s="30">
        <v>79.937653999999995</v>
      </c>
      <c r="I16" s="30"/>
      <c r="J16" s="30">
        <v>22.050502000000002</v>
      </c>
      <c r="K16" s="65"/>
      <c r="L16" s="30">
        <v>60.026474</v>
      </c>
      <c r="M16" s="30">
        <v>76.203126999999995</v>
      </c>
      <c r="N16" s="30"/>
      <c r="O16" s="30"/>
      <c r="P16" s="30"/>
      <c r="Q16" s="30">
        <v>113.04741</v>
      </c>
    </row>
    <row r="17" spans="1:17" x14ac:dyDescent="0.3">
      <c r="A17" s="64">
        <v>8</v>
      </c>
      <c r="B17" s="30">
        <v>13.840799000000001</v>
      </c>
      <c r="C17" s="30">
        <v>33.422640000000001</v>
      </c>
      <c r="D17" s="30">
        <v>39.358272999999997</v>
      </c>
      <c r="E17" s="65">
        <v>41.497799999999998</v>
      </c>
      <c r="F17" s="30"/>
      <c r="G17" s="30">
        <v>64.050503000000006</v>
      </c>
      <c r="H17" s="30">
        <v>55.969157000000003</v>
      </c>
      <c r="I17" s="30"/>
      <c r="J17" s="30">
        <v>32.572299999999998</v>
      </c>
      <c r="K17" s="65"/>
      <c r="L17" s="30">
        <v>107.29983</v>
      </c>
      <c r="M17" s="30">
        <v>16.582286</v>
      </c>
      <c r="N17" s="30"/>
      <c r="O17" s="30"/>
      <c r="P17" s="30"/>
      <c r="Q17" s="30">
        <v>117.35892</v>
      </c>
    </row>
    <row r="18" spans="1:17" x14ac:dyDescent="0.3">
      <c r="A18" s="64">
        <v>9</v>
      </c>
      <c r="B18" s="30">
        <v>12.495134999999999</v>
      </c>
      <c r="C18" s="30">
        <v>7.7866960000000001</v>
      </c>
      <c r="D18" s="30">
        <v>13.553195000000001</v>
      </c>
      <c r="E18" s="65">
        <v>30.221398000000001</v>
      </c>
      <c r="F18" s="30"/>
      <c r="G18" s="30">
        <v>66.276880000000006</v>
      </c>
      <c r="H18" s="30">
        <v>62.831054000000002</v>
      </c>
      <c r="I18" s="30"/>
      <c r="J18" s="30">
        <v>29.396560000000001</v>
      </c>
      <c r="K18" s="65"/>
      <c r="L18" s="30">
        <v>17.401205000000001</v>
      </c>
      <c r="M18" s="30">
        <v>17.334692</v>
      </c>
      <c r="N18" s="30"/>
      <c r="O18" s="30"/>
      <c r="P18" s="30"/>
      <c r="Q18" s="30">
        <v>78.852142999999998</v>
      </c>
    </row>
    <row r="19" spans="1:17" x14ac:dyDescent="0.3">
      <c r="A19" s="64">
        <v>10</v>
      </c>
      <c r="B19" s="30">
        <v>7.3019410000000002</v>
      </c>
      <c r="C19" s="30">
        <v>13.865709000000001</v>
      </c>
      <c r="D19" s="30">
        <v>52.831090000000003</v>
      </c>
      <c r="E19" s="65">
        <v>28.415762999999998</v>
      </c>
      <c r="F19" s="30"/>
      <c r="G19" s="30">
        <v>69.14443</v>
      </c>
      <c r="H19" s="30">
        <v>73.442755000000005</v>
      </c>
      <c r="I19" s="30"/>
      <c r="J19" s="30">
        <v>14.593859</v>
      </c>
      <c r="K19" s="65"/>
      <c r="L19" s="30">
        <v>6.1507459999999998</v>
      </c>
      <c r="M19" s="30">
        <v>29.661822000000001</v>
      </c>
      <c r="N19" s="30"/>
      <c r="O19" s="30"/>
      <c r="P19" s="30"/>
      <c r="Q19" s="30">
        <v>104.08790999999999</v>
      </c>
    </row>
    <row r="20" spans="1:17" x14ac:dyDescent="0.3">
      <c r="A20" s="64">
        <v>11</v>
      </c>
      <c r="B20" s="30">
        <f>44.362016+3.6532322</f>
        <v>48.015248199999995</v>
      </c>
      <c r="C20" s="30">
        <v>20.679538000000001</v>
      </c>
      <c r="D20" s="30">
        <v>45.779885999999998</v>
      </c>
      <c r="E20" s="65">
        <v>13.194464</v>
      </c>
      <c r="F20" s="30"/>
      <c r="G20" s="30">
        <v>53.294114999999998</v>
      </c>
      <c r="H20" s="30">
        <v>53.053575000000002</v>
      </c>
      <c r="I20" s="30"/>
      <c r="J20" s="30">
        <v>16.772122</v>
      </c>
      <c r="K20" s="65"/>
      <c r="L20" s="30">
        <v>29.890432000000001</v>
      </c>
      <c r="M20" s="30">
        <v>48.075659999999999</v>
      </c>
      <c r="N20" s="30"/>
      <c r="O20" s="30"/>
      <c r="P20" s="30"/>
      <c r="Q20" s="30">
        <v>37.283115000000002</v>
      </c>
    </row>
    <row r="21" spans="1:17" x14ac:dyDescent="0.3">
      <c r="A21" s="64">
        <v>12</v>
      </c>
      <c r="B21" s="30"/>
      <c r="C21" s="30">
        <v>25.985710000000001</v>
      </c>
      <c r="D21" s="30">
        <v>50.696919999999999</v>
      </c>
      <c r="E21" s="65">
        <v>15.731595</v>
      </c>
      <c r="F21" s="30"/>
      <c r="G21" s="30">
        <v>52.264980000000001</v>
      </c>
      <c r="H21" s="30">
        <v>38.076591000000001</v>
      </c>
      <c r="I21" s="30"/>
      <c r="J21" s="30">
        <v>20.880140999999998</v>
      </c>
      <c r="K21" s="65"/>
      <c r="L21" s="30">
        <v>85.331239999999994</v>
      </c>
      <c r="M21" s="30">
        <v>27.242038000000001</v>
      </c>
      <c r="N21" s="30"/>
      <c r="O21" s="30"/>
      <c r="P21" s="30"/>
      <c r="Q21" s="30">
        <v>107.04483</v>
      </c>
    </row>
    <row r="22" spans="1:17" x14ac:dyDescent="0.3">
      <c r="A22" s="64">
        <v>13</v>
      </c>
      <c r="B22" s="30"/>
      <c r="C22" s="30">
        <v>31.57433</v>
      </c>
      <c r="D22" s="30">
        <v>49.451329999999999</v>
      </c>
      <c r="E22" s="65">
        <v>49.678519999999999</v>
      </c>
      <c r="F22" s="30"/>
      <c r="G22" s="30">
        <v>71.555040000000005</v>
      </c>
      <c r="H22" s="30">
        <v>67.540092000000001</v>
      </c>
      <c r="I22" s="30"/>
      <c r="J22" s="30">
        <v>8.4402790000000003</v>
      </c>
      <c r="K22" s="65"/>
      <c r="L22" s="30">
        <v>44.155859999999997</v>
      </c>
      <c r="M22" s="30">
        <v>49.814425</v>
      </c>
      <c r="N22" s="30"/>
      <c r="O22" s="30"/>
      <c r="P22" s="30"/>
      <c r="Q22" s="30">
        <v>120.698185</v>
      </c>
    </row>
    <row r="23" spans="1:17" x14ac:dyDescent="0.3">
      <c r="A23" s="64">
        <v>14</v>
      </c>
      <c r="B23" s="30"/>
      <c r="C23" s="30">
        <v>53.90558</v>
      </c>
      <c r="D23" s="30"/>
      <c r="E23" s="65">
        <v>31.395323000000001</v>
      </c>
      <c r="F23" s="30"/>
      <c r="G23" s="30">
        <v>41.947985000000003</v>
      </c>
      <c r="H23" s="30">
        <v>71.108427000000006</v>
      </c>
      <c r="I23" s="30"/>
      <c r="J23" s="30">
        <v>14.194888000000001</v>
      </c>
      <c r="K23" s="65"/>
      <c r="L23" s="30">
        <v>3.3827397000000001</v>
      </c>
      <c r="M23" s="30">
        <v>68.444185000000004</v>
      </c>
      <c r="N23" s="30"/>
      <c r="O23" s="30"/>
      <c r="P23" s="30"/>
      <c r="Q23" s="30">
        <v>86.185410000000005</v>
      </c>
    </row>
    <row r="24" spans="1:17" x14ac:dyDescent="0.3">
      <c r="A24" s="64">
        <v>15</v>
      </c>
      <c r="B24" s="30"/>
      <c r="C24" s="30">
        <v>10.683278</v>
      </c>
      <c r="D24" s="30"/>
      <c r="E24" s="65">
        <v>44.588009999999997</v>
      </c>
      <c r="F24" s="30"/>
      <c r="G24" s="30">
        <v>70.450586999999999</v>
      </c>
      <c r="H24" s="30">
        <v>89.767030000000005</v>
      </c>
      <c r="I24" s="30"/>
      <c r="J24" s="30">
        <v>18.674199999999999</v>
      </c>
      <c r="K24" s="65"/>
      <c r="L24" s="30">
        <v>30.555033999999999</v>
      </c>
      <c r="M24" s="30">
        <v>67.364379999999997</v>
      </c>
      <c r="N24" s="30"/>
      <c r="O24" s="30"/>
      <c r="P24" s="30"/>
      <c r="Q24" s="30">
        <v>92.26634</v>
      </c>
    </row>
    <row r="25" spans="1:17" x14ac:dyDescent="0.3">
      <c r="A25" s="64">
        <v>16</v>
      </c>
      <c r="B25" s="30"/>
      <c r="C25" s="30">
        <v>14.127772999999999</v>
      </c>
      <c r="D25" s="30"/>
      <c r="E25" s="65">
        <v>24.522220000000001</v>
      </c>
      <c r="F25" s="30"/>
      <c r="G25" s="30">
        <v>72.210440000000006</v>
      </c>
      <c r="H25" s="30">
        <v>74.636709999999994</v>
      </c>
      <c r="I25" s="30"/>
      <c r="J25" s="30">
        <v>22.404730000000001</v>
      </c>
      <c r="K25" s="65"/>
      <c r="L25" s="30">
        <v>19.487871999999999</v>
      </c>
      <c r="M25" s="30">
        <v>52.012444000000002</v>
      </c>
      <c r="N25" s="30"/>
      <c r="O25" s="30"/>
      <c r="P25" s="30"/>
      <c r="Q25" s="30">
        <v>62.052636</v>
      </c>
    </row>
    <row r="26" spans="1:17" x14ac:dyDescent="0.3">
      <c r="A26" s="64">
        <v>17</v>
      </c>
      <c r="B26" s="30"/>
      <c r="C26" s="30">
        <v>34.082805999999998</v>
      </c>
      <c r="D26" s="30"/>
      <c r="E26" s="65">
        <v>43.3176317</v>
      </c>
      <c r="F26" s="30"/>
      <c r="G26" s="30">
        <v>58.835270000000001</v>
      </c>
      <c r="H26" s="30">
        <v>86.286259999999999</v>
      </c>
      <c r="I26" s="30"/>
      <c r="J26" s="30">
        <v>6.5474116999999996</v>
      </c>
      <c r="K26" s="65"/>
      <c r="L26" s="30">
        <v>64.780493000000007</v>
      </c>
      <c r="M26" s="30">
        <v>53.985599999999998</v>
      </c>
      <c r="N26" s="30"/>
      <c r="O26" s="30"/>
      <c r="P26" s="30"/>
      <c r="Q26" s="30">
        <v>94.264629999999997</v>
      </c>
    </row>
    <row r="27" spans="1:17" x14ac:dyDescent="0.3">
      <c r="A27" s="64">
        <v>18</v>
      </c>
      <c r="B27" s="30"/>
      <c r="C27" s="30">
        <v>25.504349999999999</v>
      </c>
      <c r="D27" s="30"/>
      <c r="E27" s="65">
        <v>30.227620000000002</v>
      </c>
      <c r="F27" s="30"/>
      <c r="G27" s="30">
        <v>66.780142999999995</v>
      </c>
      <c r="H27" s="30">
        <v>66.891007000000002</v>
      </c>
      <c r="I27" s="30"/>
      <c r="J27" s="30">
        <v>4.7142559999999998</v>
      </c>
      <c r="K27" s="65"/>
      <c r="L27" s="30">
        <v>29.943016</v>
      </c>
      <c r="M27" s="30">
        <v>31.003695</v>
      </c>
      <c r="N27" s="30"/>
      <c r="O27" s="30"/>
      <c r="P27" s="30"/>
      <c r="Q27" s="30">
        <v>65.809960000000004</v>
      </c>
    </row>
    <row r="28" spans="1:17" x14ac:dyDescent="0.3">
      <c r="A28" s="64">
        <v>19</v>
      </c>
      <c r="B28" s="30"/>
      <c r="C28" s="30">
        <v>34.450830000000003</v>
      </c>
      <c r="D28" s="30"/>
      <c r="E28" s="65">
        <v>26.960142000000001</v>
      </c>
      <c r="F28" s="30"/>
      <c r="G28" s="30">
        <v>58.834853000000003</v>
      </c>
      <c r="H28" s="30">
        <v>73.070679999999996</v>
      </c>
      <c r="I28" s="30"/>
      <c r="J28" s="30">
        <v>25.54393</v>
      </c>
      <c r="K28" s="65"/>
      <c r="L28" s="30">
        <v>8.3829379999999993</v>
      </c>
      <c r="M28" s="30">
        <v>17.619615</v>
      </c>
      <c r="N28" s="30"/>
      <c r="O28" s="30"/>
      <c r="P28" s="30"/>
      <c r="Q28" s="30">
        <v>94.721890000000002</v>
      </c>
    </row>
    <row r="29" spans="1:17" x14ac:dyDescent="0.3">
      <c r="A29" s="64">
        <v>20</v>
      </c>
      <c r="B29" s="30"/>
      <c r="C29" s="30">
        <v>64.507035999999999</v>
      </c>
      <c r="D29" s="30"/>
      <c r="E29" s="65">
        <v>29.301214000000002</v>
      </c>
      <c r="F29" s="30"/>
      <c r="G29" s="30">
        <v>73.598003000000006</v>
      </c>
      <c r="H29" s="30">
        <v>70.886082999999999</v>
      </c>
      <c r="I29" s="30"/>
      <c r="J29" s="30">
        <v>26.625260000000001</v>
      </c>
      <c r="K29" s="65"/>
      <c r="L29" s="30">
        <v>55.061197</v>
      </c>
      <c r="M29" s="30">
        <v>50.468635999999996</v>
      </c>
      <c r="N29" s="30"/>
      <c r="O29" s="30"/>
      <c r="P29" s="30"/>
      <c r="Q29" s="30">
        <v>74.117990000000006</v>
      </c>
    </row>
    <row r="30" spans="1:17" x14ac:dyDescent="0.3">
      <c r="A30" s="64">
        <v>21</v>
      </c>
      <c r="B30" s="30"/>
      <c r="C30" s="30">
        <v>66.982937000000007</v>
      </c>
      <c r="D30" s="30"/>
      <c r="E30" s="65">
        <v>35.146693999999997</v>
      </c>
      <c r="F30" s="30"/>
      <c r="G30" s="30">
        <v>76.313779999999994</v>
      </c>
      <c r="H30" s="30">
        <v>53.243490000000001</v>
      </c>
      <c r="I30" s="30"/>
      <c r="J30" s="30">
        <v>23.57901</v>
      </c>
      <c r="K30" s="65"/>
      <c r="L30" s="30">
        <v>69.031104999999997</v>
      </c>
      <c r="M30" s="30">
        <v>57.454839999999997</v>
      </c>
      <c r="N30" s="30"/>
      <c r="O30" s="30"/>
      <c r="P30" s="30"/>
      <c r="Q30" s="30">
        <v>113.94965000000001</v>
      </c>
    </row>
    <row r="31" spans="1:17" x14ac:dyDescent="0.3">
      <c r="A31" s="64">
        <v>22</v>
      </c>
      <c r="B31" s="30"/>
      <c r="C31" s="30">
        <v>9.6063477000000006</v>
      </c>
      <c r="D31" s="30"/>
      <c r="E31" s="65">
        <v>36.499470000000002</v>
      </c>
      <c r="F31" s="30"/>
      <c r="G31" s="30">
        <v>46.054124999999999</v>
      </c>
      <c r="H31" s="30">
        <v>74.902305999999996</v>
      </c>
      <c r="I31" s="30"/>
      <c r="J31" s="30">
        <v>21.875875000000001</v>
      </c>
      <c r="K31" s="65"/>
      <c r="L31" s="30"/>
      <c r="M31" s="30">
        <v>30.211663000000001</v>
      </c>
      <c r="N31" s="30"/>
      <c r="O31" s="30"/>
      <c r="P31" s="30"/>
      <c r="Q31" s="30">
        <v>93.160499999999999</v>
      </c>
    </row>
    <row r="32" spans="1:17" x14ac:dyDescent="0.3">
      <c r="A32" s="64">
        <v>23</v>
      </c>
      <c r="B32" s="30"/>
      <c r="C32" s="30">
        <v>9.6085054000000003</v>
      </c>
      <c r="D32" s="30"/>
      <c r="E32" s="65">
        <v>31.984394000000002</v>
      </c>
      <c r="F32" s="30"/>
      <c r="G32" s="30">
        <v>79.693403000000004</v>
      </c>
      <c r="H32" s="30">
        <v>13.368926999999999</v>
      </c>
      <c r="I32" s="30"/>
      <c r="J32" s="30">
        <v>21.433910000000001</v>
      </c>
      <c r="K32" s="65"/>
      <c r="L32" s="30"/>
      <c r="M32" s="30">
        <v>15.868394</v>
      </c>
      <c r="N32" s="30"/>
      <c r="O32" s="30"/>
      <c r="P32" s="30"/>
      <c r="Q32" s="30">
        <v>16.194203000000002</v>
      </c>
    </row>
    <row r="33" spans="1:17" x14ac:dyDescent="0.3">
      <c r="A33" s="64">
        <v>24</v>
      </c>
      <c r="B33" s="30"/>
      <c r="C33" s="30"/>
      <c r="D33" s="30"/>
      <c r="E33" s="65">
        <v>29.472096000000001</v>
      </c>
      <c r="F33" s="30"/>
      <c r="G33" s="30">
        <v>14.345024</v>
      </c>
      <c r="H33" s="30">
        <v>74.445379200000005</v>
      </c>
      <c r="I33" s="30"/>
      <c r="J33" s="30">
        <v>19.908121999999999</v>
      </c>
      <c r="K33" s="65"/>
      <c r="L33" s="30"/>
      <c r="M33" s="30">
        <v>26.995415999999999</v>
      </c>
      <c r="N33" s="30"/>
      <c r="O33" s="30"/>
      <c r="P33" s="30"/>
      <c r="Q33" s="30">
        <v>20.531231999999999</v>
      </c>
    </row>
    <row r="34" spans="1:17" x14ac:dyDescent="0.3">
      <c r="A34" s="64">
        <v>25</v>
      </c>
      <c r="B34" s="30"/>
      <c r="C34" s="30"/>
      <c r="D34" s="30"/>
      <c r="E34" s="65">
        <v>51.863379999999999</v>
      </c>
      <c r="F34" s="30"/>
      <c r="G34" s="30">
        <v>78.936323999999999</v>
      </c>
      <c r="H34" s="30">
        <v>20.017579999999999</v>
      </c>
      <c r="I34" s="30"/>
      <c r="J34" s="30">
        <v>20.673083999999999</v>
      </c>
      <c r="K34" s="65"/>
      <c r="L34" s="30"/>
      <c r="M34" s="30">
        <v>43.623930000000001</v>
      </c>
      <c r="N34" s="30"/>
      <c r="O34" s="30"/>
      <c r="P34" s="30"/>
      <c r="Q34" s="30">
        <v>121.67089</v>
      </c>
    </row>
    <row r="35" spans="1:17" x14ac:dyDescent="0.3">
      <c r="A35" s="64">
        <v>26</v>
      </c>
      <c r="B35" s="30"/>
      <c r="C35" s="30"/>
      <c r="D35" s="30"/>
      <c r="E35" s="65"/>
      <c r="F35" s="30"/>
      <c r="G35" s="30">
        <v>39.224148</v>
      </c>
      <c r="H35" s="30">
        <v>62.056429999999999</v>
      </c>
      <c r="I35" s="30"/>
      <c r="J35" s="30"/>
      <c r="K35" s="65"/>
      <c r="L35" s="30"/>
      <c r="M35" s="30">
        <v>57.498736000000001</v>
      </c>
      <c r="N35" s="30"/>
      <c r="O35" s="30"/>
      <c r="P35" s="30"/>
      <c r="Q35" s="30">
        <v>157.36699999999999</v>
      </c>
    </row>
    <row r="36" spans="1:17" x14ac:dyDescent="0.3">
      <c r="A36" s="64">
        <v>27</v>
      </c>
      <c r="B36" s="30"/>
      <c r="C36" s="30"/>
      <c r="D36" s="30"/>
      <c r="E36" s="65"/>
      <c r="F36" s="30"/>
      <c r="G36" s="30">
        <v>50.878459999999997</v>
      </c>
      <c r="H36" s="30">
        <v>47.16337</v>
      </c>
      <c r="I36" s="30"/>
      <c r="J36" s="30"/>
      <c r="K36" s="65"/>
      <c r="L36" s="30"/>
      <c r="M36" s="30">
        <v>89.839259999999996</v>
      </c>
      <c r="N36" s="30"/>
      <c r="O36" s="30"/>
      <c r="P36" s="30"/>
      <c r="Q36" s="30">
        <v>113.73442</v>
      </c>
    </row>
    <row r="37" spans="1:17" x14ac:dyDescent="0.3">
      <c r="A37" s="64">
        <v>28</v>
      </c>
      <c r="B37" s="30"/>
      <c r="C37" s="30"/>
      <c r="D37" s="30"/>
      <c r="E37" s="65"/>
      <c r="F37" s="30"/>
      <c r="G37" s="30">
        <v>13.409428999999999</v>
      </c>
      <c r="H37" s="30">
        <v>75.372214</v>
      </c>
      <c r="I37" s="30"/>
      <c r="J37" s="30"/>
      <c r="K37" s="65"/>
      <c r="L37" s="30"/>
      <c r="M37" s="30"/>
      <c r="N37" s="30"/>
      <c r="O37" s="30"/>
      <c r="P37" s="30"/>
      <c r="Q37" s="30">
        <v>61.186920000000001</v>
      </c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58.531089999999999</v>
      </c>
      <c r="H38" s="30"/>
      <c r="I38" s="30"/>
      <c r="J38" s="30"/>
      <c r="K38" s="65"/>
      <c r="L38" s="30"/>
      <c r="M38" s="30"/>
      <c r="N38" s="30"/>
      <c r="O38" s="30"/>
      <c r="P38" s="30"/>
      <c r="Q38" s="30">
        <v>87.003889999999998</v>
      </c>
    </row>
    <row r="39" spans="1:17" x14ac:dyDescent="0.3">
      <c r="A39" s="66">
        <v>30</v>
      </c>
      <c r="B39" s="38"/>
      <c r="C39" s="38"/>
      <c r="D39" s="38"/>
      <c r="E39" s="67"/>
      <c r="F39" s="38"/>
      <c r="G39" s="38"/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FBFB-92EB-4F64-83A9-4F7B75FB0BBE}">
  <dimension ref="A1:S42"/>
  <sheetViews>
    <sheetView showGridLines="0" workbookViewId="0">
      <selection activeCell="G38" sqref="G38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10.441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C3" s="71">
        <v>45434</v>
      </c>
      <c r="D3" s="7"/>
    </row>
    <row r="4" spans="1:19" x14ac:dyDescent="0.3">
      <c r="A4" s="7" t="s">
        <v>2</v>
      </c>
      <c r="C4" s="9" t="s">
        <v>79</v>
      </c>
      <c r="D4" s="7"/>
    </row>
    <row r="5" spans="1:19" x14ac:dyDescent="0.3">
      <c r="A5" s="7" t="s">
        <v>4</v>
      </c>
      <c r="C5" s="9" t="s">
        <v>80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2.2818999999999998</v>
      </c>
      <c r="E9" s="18">
        <v>7.1317000000000004</v>
      </c>
      <c r="F9" s="18">
        <v>14.0814</v>
      </c>
      <c r="G9" s="18">
        <v>6.0339</v>
      </c>
      <c r="H9" s="18">
        <f>E9-D9</f>
        <v>4.8498000000000001</v>
      </c>
      <c r="I9" s="18">
        <f>G9-D9</f>
        <v>3.7520000000000002</v>
      </c>
      <c r="J9" s="19">
        <f>F9-E9</f>
        <v>6.9497</v>
      </c>
      <c r="K9" s="19">
        <f>J9/C9</f>
        <v>0.23165666666666668</v>
      </c>
      <c r="L9" s="19">
        <f>G9-F9</f>
        <v>-8.0474999999999994</v>
      </c>
      <c r="M9" s="19">
        <f>L9/C9</f>
        <v>-0.26824999999999999</v>
      </c>
      <c r="N9" s="20" t="s">
        <v>76</v>
      </c>
      <c r="O9" s="21">
        <v>0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2.2311000000000001</v>
      </c>
      <c r="E10" s="26">
        <v>7.7506000000000004</v>
      </c>
      <c r="F10" s="26">
        <v>16.218599999999999</v>
      </c>
      <c r="G10" s="26">
        <v>6.8277000000000001</v>
      </c>
      <c r="H10" s="18">
        <f t="shared" ref="H10:H24" si="0">E10-D10</f>
        <v>5.5195000000000007</v>
      </c>
      <c r="I10" s="18">
        <f t="shared" ref="I10:I24" si="1">G10-D10</f>
        <v>4.5966000000000005</v>
      </c>
      <c r="J10" s="27">
        <f t="shared" ref="J10:J24" si="2">F10-E10</f>
        <v>8.4679999999999982</v>
      </c>
      <c r="K10" s="27">
        <f t="shared" ref="K10:K24" si="3">J10/C10</f>
        <v>0.28226666666666661</v>
      </c>
      <c r="L10" s="27">
        <f t="shared" ref="L10:L24" si="4">G10-F10</f>
        <v>-9.3908999999999985</v>
      </c>
      <c r="M10" s="27">
        <f t="shared" ref="M10:M24" si="5">L10/C10</f>
        <v>-0.31302999999999997</v>
      </c>
      <c r="N10" s="28">
        <v>45436</v>
      </c>
      <c r="O10" s="29">
        <v>12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0.40689999999999998</v>
      </c>
      <c r="E11" s="26">
        <v>0.42609999999999998</v>
      </c>
      <c r="F11" s="26">
        <v>0.64610000000000001</v>
      </c>
      <c r="G11" s="26">
        <v>0.42099999999999999</v>
      </c>
      <c r="H11" s="18">
        <f t="shared" si="0"/>
        <v>1.9199999999999995E-2</v>
      </c>
      <c r="I11" s="18">
        <f t="shared" si="1"/>
        <v>1.4100000000000001E-2</v>
      </c>
      <c r="J11" s="27">
        <f t="shared" si="2"/>
        <v>0.22000000000000003</v>
      </c>
      <c r="K11" s="27">
        <f t="shared" si="3"/>
        <v>7.3333333333333341E-3</v>
      </c>
      <c r="L11" s="27">
        <f t="shared" si="4"/>
        <v>-0.22510000000000002</v>
      </c>
      <c r="M11" s="27">
        <f t="shared" si="5"/>
        <v>-7.5033333333333341E-3</v>
      </c>
      <c r="N11" s="28">
        <v>45435</v>
      </c>
      <c r="O11" s="29">
        <v>28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0.40749999999999997</v>
      </c>
      <c r="E12" s="26">
        <v>0.45529999999999998</v>
      </c>
      <c r="F12" s="26">
        <v>0.77969999999999995</v>
      </c>
      <c r="G12" s="26">
        <v>0.44240000000000002</v>
      </c>
      <c r="H12" s="18">
        <f t="shared" si="0"/>
        <v>4.7800000000000009E-2</v>
      </c>
      <c r="I12" s="18">
        <f t="shared" si="1"/>
        <v>3.4900000000000042E-2</v>
      </c>
      <c r="J12" s="27">
        <f t="shared" si="2"/>
        <v>0.32439999999999997</v>
      </c>
      <c r="K12" s="27">
        <f t="shared" si="3"/>
        <v>1.0813333333333333E-2</v>
      </c>
      <c r="L12" s="27">
        <f t="shared" si="4"/>
        <v>-0.33729999999999993</v>
      </c>
      <c r="M12" s="27">
        <f t="shared" si="5"/>
        <v>-1.1243333333333331E-2</v>
      </c>
      <c r="N12" s="28">
        <v>45436</v>
      </c>
      <c r="O12" s="29">
        <v>21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2.2244999999999999</v>
      </c>
      <c r="E13" s="26">
        <v>3.5979000000000001</v>
      </c>
      <c r="F13" s="26">
        <v>6.2415000000000003</v>
      </c>
      <c r="G13" s="26">
        <v>3.4664999999999999</v>
      </c>
      <c r="H13" s="18">
        <f t="shared" si="0"/>
        <v>1.3734000000000002</v>
      </c>
      <c r="I13" s="18">
        <f t="shared" si="1"/>
        <v>1.242</v>
      </c>
      <c r="J13" s="27">
        <f t="shared" si="2"/>
        <v>2.6436000000000002</v>
      </c>
      <c r="K13" s="27">
        <f t="shared" si="3"/>
        <v>8.8120000000000004E-2</v>
      </c>
      <c r="L13" s="27">
        <f t="shared" si="4"/>
        <v>-2.7750000000000004</v>
      </c>
      <c r="M13" s="27">
        <f t="shared" si="5"/>
        <v>-9.2500000000000013E-2</v>
      </c>
      <c r="N13" s="28">
        <v>45436</v>
      </c>
      <c r="O13" s="29">
        <v>15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2.2669999999999999</v>
      </c>
      <c r="E14" s="26">
        <v>3.2595999999999998</v>
      </c>
      <c r="F14" s="26">
        <v>6.7832999999999997</v>
      </c>
      <c r="G14" s="26">
        <v>3.0436000000000001</v>
      </c>
      <c r="H14" s="18">
        <f t="shared" si="0"/>
        <v>0.99259999999999993</v>
      </c>
      <c r="I14" s="18">
        <f t="shared" si="1"/>
        <v>0.77660000000000018</v>
      </c>
      <c r="J14" s="27">
        <f t="shared" si="2"/>
        <v>3.5236999999999998</v>
      </c>
      <c r="K14" s="27">
        <f t="shared" si="3"/>
        <v>0.11745666666666667</v>
      </c>
      <c r="L14" s="27">
        <f t="shared" si="4"/>
        <v>-3.7396999999999996</v>
      </c>
      <c r="M14" s="27">
        <f t="shared" si="5"/>
        <v>-0.12465666666666665</v>
      </c>
      <c r="N14" s="28">
        <v>45435</v>
      </c>
      <c r="O14" s="29">
        <v>30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2.2677999999999998</v>
      </c>
      <c r="E15" s="26">
        <v>3.2452999999999999</v>
      </c>
      <c r="F15" s="26">
        <v>9.4107000000000003</v>
      </c>
      <c r="G15" s="26">
        <v>3.0179999999999998</v>
      </c>
      <c r="H15" s="18">
        <f t="shared" si="0"/>
        <v>0.97750000000000004</v>
      </c>
      <c r="I15" s="18">
        <f t="shared" si="1"/>
        <v>0.75019999999999998</v>
      </c>
      <c r="J15" s="27">
        <f t="shared" si="2"/>
        <v>6.1654</v>
      </c>
      <c r="K15" s="27">
        <f t="shared" si="3"/>
        <v>0.20551333333333333</v>
      </c>
      <c r="L15" s="27">
        <f t="shared" si="4"/>
        <v>-6.3927000000000005</v>
      </c>
      <c r="M15" s="27">
        <f t="shared" si="5"/>
        <v>-0.21309000000000003</v>
      </c>
      <c r="N15" s="28">
        <v>45435</v>
      </c>
      <c r="O15" s="29">
        <v>29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0.4037</v>
      </c>
      <c r="E16" s="26">
        <v>0.42609999999999998</v>
      </c>
      <c r="F16" s="26">
        <v>0.44740000000000002</v>
      </c>
      <c r="G16" s="26">
        <v>0.42430000000000001</v>
      </c>
      <c r="H16" s="18">
        <f t="shared" si="0"/>
        <v>2.2399999999999975E-2</v>
      </c>
      <c r="I16" s="18">
        <f t="shared" si="1"/>
        <v>2.0600000000000007E-2</v>
      </c>
      <c r="J16" s="27">
        <f t="shared" si="2"/>
        <v>2.1300000000000041E-2</v>
      </c>
      <c r="K16" s="27">
        <f t="shared" si="3"/>
        <v>7.1000000000000132E-4</v>
      </c>
      <c r="L16" s="27">
        <f t="shared" si="4"/>
        <v>-2.3100000000000009E-2</v>
      </c>
      <c r="M16" s="27">
        <f t="shared" si="5"/>
        <v>-7.7000000000000028E-4</v>
      </c>
      <c r="N16" s="28" t="s">
        <v>76</v>
      </c>
      <c r="O16" s="29">
        <v>0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0.40710000000000002</v>
      </c>
      <c r="E17" s="26">
        <v>0.43180000000000002</v>
      </c>
      <c r="F17" s="26">
        <v>0.51680000000000004</v>
      </c>
      <c r="G17" s="26">
        <v>0.4279</v>
      </c>
      <c r="H17" s="18">
        <f t="shared" si="0"/>
        <v>2.47E-2</v>
      </c>
      <c r="I17" s="18">
        <f t="shared" si="1"/>
        <v>2.0799999999999985E-2</v>
      </c>
      <c r="J17" s="27">
        <f t="shared" si="2"/>
        <v>8.500000000000002E-2</v>
      </c>
      <c r="K17" s="27">
        <f t="shared" si="3"/>
        <v>2.833333333333334E-3</v>
      </c>
      <c r="L17" s="27">
        <f t="shared" si="4"/>
        <v>-8.8900000000000035E-2</v>
      </c>
      <c r="M17" s="27">
        <f t="shared" si="5"/>
        <v>-2.9633333333333343E-3</v>
      </c>
      <c r="N17" s="28">
        <v>45441</v>
      </c>
      <c r="O17" s="29">
        <v>23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0.40660000000000002</v>
      </c>
      <c r="E18" s="26">
        <v>0.42899999999999999</v>
      </c>
      <c r="F18" s="26">
        <v>0.50019999999999998</v>
      </c>
      <c r="G18" s="26">
        <v>0.42720000000000002</v>
      </c>
      <c r="H18" s="18">
        <f t="shared" si="0"/>
        <v>2.2399999999999975E-2</v>
      </c>
      <c r="I18" s="18">
        <f t="shared" si="1"/>
        <v>2.0600000000000007E-2</v>
      </c>
      <c r="J18" s="27">
        <f t="shared" si="2"/>
        <v>7.1199999999999986E-2</v>
      </c>
      <c r="K18" s="27">
        <f t="shared" si="3"/>
        <v>2.3733333333333328E-3</v>
      </c>
      <c r="L18" s="27">
        <f t="shared" si="4"/>
        <v>-7.2999999999999954E-2</v>
      </c>
      <c r="M18" s="27">
        <f t="shared" si="5"/>
        <v>-2.4333333333333316E-3</v>
      </c>
      <c r="N18" s="28">
        <v>45441</v>
      </c>
      <c r="O18" s="29">
        <v>3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2.2932000000000001</v>
      </c>
      <c r="E19" s="26">
        <v>2.903</v>
      </c>
      <c r="F19" s="26">
        <v>4.4816000000000003</v>
      </c>
      <c r="G19" s="26">
        <v>2.8681999999999999</v>
      </c>
      <c r="H19" s="18">
        <f t="shared" si="0"/>
        <v>0.6097999999999999</v>
      </c>
      <c r="I19" s="18">
        <f t="shared" si="1"/>
        <v>0.57499999999999973</v>
      </c>
      <c r="J19" s="27">
        <f t="shared" si="2"/>
        <v>1.5786000000000002</v>
      </c>
      <c r="K19" s="27">
        <f t="shared" si="3"/>
        <v>5.2620000000000007E-2</v>
      </c>
      <c r="L19" s="27">
        <f t="shared" si="4"/>
        <v>-1.6134000000000004</v>
      </c>
      <c r="M19" s="27">
        <f t="shared" si="5"/>
        <v>-5.3780000000000015E-2</v>
      </c>
      <c r="N19" s="28">
        <v>45436</v>
      </c>
      <c r="O19" s="29">
        <v>24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0.40639999999999998</v>
      </c>
      <c r="E20" s="26">
        <v>0.438</v>
      </c>
      <c r="F20" s="26">
        <v>1.0633999999999999</v>
      </c>
      <c r="G20" s="26">
        <v>0.43330000000000002</v>
      </c>
      <c r="H20" s="18">
        <f t="shared" si="0"/>
        <v>3.1600000000000017E-2</v>
      </c>
      <c r="I20" s="18">
        <f t="shared" si="1"/>
        <v>2.6900000000000035E-2</v>
      </c>
      <c r="J20" s="27">
        <f t="shared" si="2"/>
        <v>0.62539999999999996</v>
      </c>
      <c r="K20" s="27">
        <f t="shared" si="3"/>
        <v>2.0846666666666666E-2</v>
      </c>
      <c r="L20" s="27">
        <f t="shared" si="4"/>
        <v>-0.63009999999999988</v>
      </c>
      <c r="M20" s="27">
        <f t="shared" si="5"/>
        <v>-2.1003333333333329E-2</v>
      </c>
      <c r="N20" s="28">
        <v>45435</v>
      </c>
      <c r="O20" s="29">
        <v>25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0.40710000000000002</v>
      </c>
      <c r="E21" s="26">
        <v>0.45079999999999998</v>
      </c>
      <c r="F21" s="26">
        <v>0.47720000000000001</v>
      </c>
      <c r="G21" s="26">
        <v>0.44700000000000001</v>
      </c>
      <c r="H21" s="18">
        <f t="shared" si="0"/>
        <v>4.3699999999999961E-2</v>
      </c>
      <c r="I21" s="18">
        <f t="shared" si="1"/>
        <v>3.9899999999999991E-2</v>
      </c>
      <c r="J21" s="27">
        <f t="shared" si="2"/>
        <v>2.6400000000000035E-2</v>
      </c>
      <c r="K21" s="27">
        <f t="shared" si="3"/>
        <v>8.8000000000000112E-4</v>
      </c>
      <c r="L21" s="27">
        <f t="shared" si="4"/>
        <v>-3.0200000000000005E-2</v>
      </c>
      <c r="M21" s="27">
        <f t="shared" si="5"/>
        <v>-1.0066666666666668E-3</v>
      </c>
      <c r="N21" s="28" t="s">
        <v>76</v>
      </c>
      <c r="O21" s="29">
        <v>0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0.4073</v>
      </c>
      <c r="E22" s="26">
        <v>0.42480000000000001</v>
      </c>
      <c r="F22" s="26">
        <v>0.48509999999999998</v>
      </c>
      <c r="G22" s="26">
        <v>0.4229</v>
      </c>
      <c r="H22" s="18">
        <f t="shared" si="0"/>
        <v>1.7500000000000016E-2</v>
      </c>
      <c r="I22" s="18">
        <f t="shared" si="1"/>
        <v>1.5600000000000003E-2</v>
      </c>
      <c r="J22" s="27">
        <f t="shared" si="2"/>
        <v>6.0299999999999965E-2</v>
      </c>
      <c r="K22" s="27">
        <f t="shared" si="3"/>
        <v>2.0099999999999988E-3</v>
      </c>
      <c r="L22" s="27">
        <f t="shared" si="4"/>
        <v>-6.2199999999999978E-2</v>
      </c>
      <c r="M22" s="27">
        <f t="shared" si="5"/>
        <v>-2.0733333333333324E-3</v>
      </c>
      <c r="N22" s="28">
        <v>45441</v>
      </c>
      <c r="O22" s="29">
        <v>3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0.4047</v>
      </c>
      <c r="E23" s="26">
        <v>0.48820000000000002</v>
      </c>
      <c r="F23" s="26">
        <v>0.53539999999999999</v>
      </c>
      <c r="G23" s="26">
        <v>0.48010000000000003</v>
      </c>
      <c r="H23" s="18">
        <f t="shared" si="0"/>
        <v>8.3500000000000019E-2</v>
      </c>
      <c r="I23" s="18">
        <f t="shared" si="1"/>
        <v>7.5400000000000023E-2</v>
      </c>
      <c r="J23" s="27">
        <f t="shared" si="2"/>
        <v>4.7199999999999964E-2</v>
      </c>
      <c r="K23" s="27">
        <f t="shared" si="3"/>
        <v>1.5733333333333322E-3</v>
      </c>
      <c r="L23" s="27">
        <f t="shared" si="4"/>
        <v>-5.529999999999996E-2</v>
      </c>
      <c r="M23" s="27">
        <f t="shared" si="5"/>
        <v>-1.843333333333332E-3</v>
      </c>
      <c r="N23" s="28" t="s">
        <v>76</v>
      </c>
      <c r="O23" s="29">
        <v>0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2.2677</v>
      </c>
      <c r="E24" s="34">
        <v>2.3938000000000001</v>
      </c>
      <c r="F24" s="34">
        <v>3.7892999999999999</v>
      </c>
      <c r="G24" s="34">
        <v>2.3822000000000001</v>
      </c>
      <c r="H24" s="18">
        <f t="shared" si="0"/>
        <v>0.1261000000000001</v>
      </c>
      <c r="I24" s="18">
        <f t="shared" si="1"/>
        <v>0.11450000000000005</v>
      </c>
      <c r="J24" s="35">
        <f t="shared" si="2"/>
        <v>1.3954999999999997</v>
      </c>
      <c r="K24" s="35">
        <f t="shared" si="3"/>
        <v>4.6516666666666658E-2</v>
      </c>
      <c r="L24" s="35">
        <f t="shared" si="4"/>
        <v>-1.4070999999999998</v>
      </c>
      <c r="M24" s="35">
        <f t="shared" si="5"/>
        <v>-4.6903333333333325E-2</v>
      </c>
      <c r="N24" s="36">
        <v>45435</v>
      </c>
      <c r="O24" s="37">
        <v>28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-1.0977999999999999</v>
      </c>
      <c r="H27" s="42">
        <f>I9</f>
        <v>3.7520000000000002</v>
      </c>
    </row>
    <row r="28" spans="1:19" x14ac:dyDescent="0.3">
      <c r="F28" s="9" t="s">
        <v>38</v>
      </c>
      <c r="G28" s="42">
        <f t="shared" ref="G28:G42" si="6">I10-H10</f>
        <v>-0.92290000000000028</v>
      </c>
      <c r="H28" s="42">
        <f t="shared" ref="H28:H42" si="7">I10</f>
        <v>4.5966000000000005</v>
      </c>
    </row>
    <row r="29" spans="1:19" x14ac:dyDescent="0.3">
      <c r="F29" s="9" t="s">
        <v>39</v>
      </c>
      <c r="G29" s="42">
        <f t="shared" si="6"/>
        <v>-5.0999999999999934E-3</v>
      </c>
      <c r="H29" s="42">
        <f t="shared" si="7"/>
        <v>1.4100000000000001E-2</v>
      </c>
    </row>
    <row r="30" spans="1:19" x14ac:dyDescent="0.3">
      <c r="F30" s="9" t="s">
        <v>40</v>
      </c>
      <c r="G30" s="42">
        <f t="shared" si="6"/>
        <v>-1.2899999999999967E-2</v>
      </c>
      <c r="H30" s="42">
        <f t="shared" si="7"/>
        <v>3.4900000000000042E-2</v>
      </c>
    </row>
    <row r="31" spans="1:19" x14ac:dyDescent="0.3">
      <c r="F31" s="9" t="s">
        <v>42</v>
      </c>
      <c r="G31" s="42">
        <f t="shared" si="6"/>
        <v>-0.13140000000000018</v>
      </c>
      <c r="H31" s="42">
        <f t="shared" si="7"/>
        <v>1.242</v>
      </c>
    </row>
    <row r="32" spans="1:19" x14ac:dyDescent="0.3">
      <c r="F32" s="9" t="s">
        <v>43</v>
      </c>
      <c r="G32" s="42">
        <f t="shared" si="6"/>
        <v>-0.21599999999999975</v>
      </c>
      <c r="H32" s="42">
        <f t="shared" si="7"/>
        <v>0.77660000000000018</v>
      </c>
    </row>
    <row r="33" spans="6:8" x14ac:dyDescent="0.3">
      <c r="F33" s="9" t="s">
        <v>44</v>
      </c>
      <c r="G33" s="42">
        <f t="shared" si="6"/>
        <v>-0.22730000000000006</v>
      </c>
      <c r="H33" s="42">
        <f t="shared" si="7"/>
        <v>0.75019999999999998</v>
      </c>
    </row>
    <row r="34" spans="6:8" x14ac:dyDescent="0.3">
      <c r="F34" s="9" t="s">
        <v>45</v>
      </c>
      <c r="G34" s="42">
        <f t="shared" si="6"/>
        <v>-1.7999999999999683E-3</v>
      </c>
      <c r="H34" s="42">
        <f t="shared" si="7"/>
        <v>2.0600000000000007E-2</v>
      </c>
    </row>
    <row r="35" spans="6:8" x14ac:dyDescent="0.3">
      <c r="F35" s="9" t="s">
        <v>46</v>
      </c>
      <c r="G35" s="42">
        <f t="shared" si="6"/>
        <v>-3.9000000000000146E-3</v>
      </c>
      <c r="H35" s="42">
        <f t="shared" si="7"/>
        <v>2.0799999999999985E-2</v>
      </c>
    </row>
    <row r="36" spans="6:8" x14ac:dyDescent="0.3">
      <c r="F36" s="9" t="s">
        <v>47</v>
      </c>
      <c r="G36" s="42">
        <f t="shared" si="6"/>
        <v>-1.7999999999999683E-3</v>
      </c>
      <c r="H36" s="42">
        <f t="shared" si="7"/>
        <v>2.0600000000000007E-2</v>
      </c>
    </row>
    <row r="37" spans="6:8" x14ac:dyDescent="0.3">
      <c r="F37" s="43" t="s">
        <v>49</v>
      </c>
      <c r="G37" s="44">
        <f>I19-H19</f>
        <v>-3.4800000000000164E-2</v>
      </c>
      <c r="H37" s="44">
        <f t="shared" si="7"/>
        <v>0.57499999999999973</v>
      </c>
    </row>
    <row r="38" spans="6:8" x14ac:dyDescent="0.3">
      <c r="F38" s="9" t="s">
        <v>50</v>
      </c>
      <c r="G38" s="42">
        <f t="shared" si="6"/>
        <v>-4.699999999999982E-3</v>
      </c>
      <c r="H38" s="42">
        <f t="shared" si="7"/>
        <v>2.6900000000000035E-2</v>
      </c>
    </row>
    <row r="39" spans="6:8" x14ac:dyDescent="0.3">
      <c r="F39" s="43" t="s">
        <v>51</v>
      </c>
      <c r="G39" s="44">
        <f t="shared" si="6"/>
        <v>-3.7999999999999701E-3</v>
      </c>
      <c r="H39" s="44">
        <f t="shared" si="7"/>
        <v>3.9899999999999991E-2</v>
      </c>
    </row>
    <row r="40" spans="6:8" x14ac:dyDescent="0.3">
      <c r="F40" s="9" t="s">
        <v>52</v>
      </c>
      <c r="G40" s="42">
        <f t="shared" si="6"/>
        <v>-1.9000000000000128E-3</v>
      </c>
      <c r="H40" s="42">
        <f t="shared" si="7"/>
        <v>1.5600000000000003E-2</v>
      </c>
    </row>
    <row r="41" spans="6:8" x14ac:dyDescent="0.3">
      <c r="F41" s="9" t="s">
        <v>53</v>
      </c>
      <c r="G41" s="42">
        <f t="shared" si="6"/>
        <v>-8.0999999999999961E-3</v>
      </c>
      <c r="H41" s="42">
        <f t="shared" si="7"/>
        <v>7.5400000000000023E-2</v>
      </c>
    </row>
    <row r="42" spans="6:8" x14ac:dyDescent="0.3">
      <c r="F42" s="9" t="s">
        <v>54</v>
      </c>
      <c r="G42" s="42">
        <f t="shared" si="6"/>
        <v>-1.1600000000000055E-2</v>
      </c>
      <c r="H42" s="42">
        <f t="shared" si="7"/>
        <v>0.11450000000000005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1D5E5-EAF9-44B4-8387-5762A6FEA0FC}">
  <dimension ref="A1:Q39"/>
  <sheetViews>
    <sheetView workbookViewId="0">
      <selection activeCell="B3" sqref="B3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28.8" x14ac:dyDescent="0.3">
      <c r="A1" s="6" t="s">
        <v>57</v>
      </c>
    </row>
    <row r="3" spans="1:17" ht="14.4" x14ac:dyDescent="0.3">
      <c r="A3" s="45" t="s">
        <v>2</v>
      </c>
      <c r="B3" s="9" t="s">
        <v>79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0</v>
      </c>
      <c r="C7" s="53">
        <f t="shared" ref="C7:Q7" si="0">AVERAGE(C10:C39)</f>
        <v>16.734058766666671</v>
      </c>
      <c r="D7" s="53">
        <f t="shared" si="0"/>
        <v>31.770580714285718</v>
      </c>
      <c r="E7" s="54">
        <f t="shared" si="0"/>
        <v>46.134152652380955</v>
      </c>
      <c r="F7" s="53">
        <f t="shared" si="0"/>
        <v>35.77091453333334</v>
      </c>
      <c r="G7" s="53">
        <f t="shared" si="0"/>
        <v>57.448657399999988</v>
      </c>
      <c r="H7" s="53">
        <f t="shared" si="0"/>
        <v>67.632463151724124</v>
      </c>
      <c r="I7" s="53">
        <f t="shared" si="0"/>
        <v>0</v>
      </c>
      <c r="J7" s="53">
        <f t="shared" si="0"/>
        <v>14.32032059130435</v>
      </c>
      <c r="K7" s="54">
        <f t="shared" si="0"/>
        <v>1.5088736</v>
      </c>
      <c r="L7" s="53">
        <f t="shared" si="0"/>
        <v>29.841707604166668</v>
      </c>
      <c r="M7" s="53">
        <f t="shared" si="0"/>
        <v>62.821151520000001</v>
      </c>
      <c r="N7" s="53">
        <f t="shared" si="0"/>
        <v>0</v>
      </c>
      <c r="O7" s="53">
        <f t="shared" si="0"/>
        <v>12.489169666666667</v>
      </c>
      <c r="P7" s="53">
        <f t="shared" si="0"/>
        <v>0</v>
      </c>
      <c r="Q7" s="53">
        <f t="shared" si="0"/>
        <v>86.750819142857154</v>
      </c>
    </row>
    <row r="8" spans="1:17" x14ac:dyDescent="0.3">
      <c r="A8" s="55" t="s">
        <v>72</v>
      </c>
      <c r="B8" s="56">
        <f>MIN(B10:B39)</f>
        <v>0</v>
      </c>
      <c r="C8" s="56">
        <f t="shared" ref="C8:Q8" si="1">MIN(C10:C39)</f>
        <v>4.1548946000000004</v>
      </c>
      <c r="D8" s="56">
        <f t="shared" si="1"/>
        <v>5.2488590000000004</v>
      </c>
      <c r="E8" s="57">
        <f t="shared" si="1"/>
        <v>4.1123167</v>
      </c>
      <c r="F8" s="56">
        <f t="shared" si="1"/>
        <v>7.6777875</v>
      </c>
      <c r="G8" s="56">
        <f t="shared" si="1"/>
        <v>5.6445639999999999</v>
      </c>
      <c r="H8" s="56">
        <f t="shared" si="1"/>
        <v>1.0873794000000001</v>
      </c>
      <c r="I8" s="56">
        <f t="shared" si="1"/>
        <v>0</v>
      </c>
      <c r="J8" s="56">
        <f t="shared" si="1"/>
        <v>3.1361439999999998</v>
      </c>
      <c r="K8" s="57">
        <f t="shared" si="1"/>
        <v>1.4636477999999999</v>
      </c>
      <c r="L8" s="56">
        <f t="shared" si="1"/>
        <v>3.6571836000000002</v>
      </c>
      <c r="M8" s="56">
        <f t="shared" si="1"/>
        <v>26.259058</v>
      </c>
      <c r="N8" s="56">
        <f t="shared" si="1"/>
        <v>0</v>
      </c>
      <c r="O8" s="56">
        <f t="shared" si="1"/>
        <v>7.3358119999999998</v>
      </c>
      <c r="P8" s="56">
        <f t="shared" si="1"/>
        <v>0</v>
      </c>
      <c r="Q8" s="56">
        <f t="shared" si="1"/>
        <v>27.047886999999999</v>
      </c>
    </row>
    <row r="9" spans="1:17" x14ac:dyDescent="0.3">
      <c r="A9" s="58" t="s">
        <v>73</v>
      </c>
      <c r="B9" s="59">
        <f>MAX(B10:B39)</f>
        <v>0</v>
      </c>
      <c r="C9" s="59">
        <f t="shared" ref="C9:Q9" si="2">MAX(C10:C39)</f>
        <v>36.3735</v>
      </c>
      <c r="D9" s="59">
        <f t="shared" si="2"/>
        <v>49.561480000000003</v>
      </c>
      <c r="E9" s="60">
        <f t="shared" si="2"/>
        <v>70.184610000000006</v>
      </c>
      <c r="F9" s="59">
        <f t="shared" si="2"/>
        <v>70.401889999999995</v>
      </c>
      <c r="G9" s="59">
        <f t="shared" si="2"/>
        <v>79.027294999999995</v>
      </c>
      <c r="H9" s="59">
        <f t="shared" si="2"/>
        <v>91.718199999999996</v>
      </c>
      <c r="I9" s="59">
        <f t="shared" si="2"/>
        <v>0</v>
      </c>
      <c r="J9" s="59">
        <f t="shared" si="2"/>
        <v>21.862269999999999</v>
      </c>
      <c r="K9" s="60">
        <f t="shared" si="2"/>
        <v>1.5549369</v>
      </c>
      <c r="L9" s="59">
        <f t="shared" si="2"/>
        <v>66.040139999999994</v>
      </c>
      <c r="M9" s="59">
        <f t="shared" si="2"/>
        <v>83.878110000000007</v>
      </c>
      <c r="N9" s="59">
        <f t="shared" si="2"/>
        <v>0</v>
      </c>
      <c r="O9" s="59">
        <f t="shared" si="2"/>
        <v>15.446296999999999</v>
      </c>
      <c r="P9" s="59">
        <f t="shared" si="2"/>
        <v>0</v>
      </c>
      <c r="Q9" s="59">
        <f t="shared" si="2"/>
        <v>124.10080000000001</v>
      </c>
    </row>
    <row r="10" spans="1:17" x14ac:dyDescent="0.3">
      <c r="A10" s="61">
        <v>1</v>
      </c>
      <c r="B10" s="62">
        <v>0</v>
      </c>
      <c r="C10" s="62">
        <v>10.841856</v>
      </c>
      <c r="D10" s="62">
        <v>29.30715</v>
      </c>
      <c r="E10" s="63">
        <v>17.704021000000001</v>
      </c>
      <c r="F10" s="62">
        <v>70.401889999999995</v>
      </c>
      <c r="G10" s="62">
        <v>73.692880000000002</v>
      </c>
      <c r="H10" s="62">
        <v>66.418156999999994</v>
      </c>
      <c r="I10" s="62">
        <v>0</v>
      </c>
      <c r="J10" s="62">
        <v>12.733428</v>
      </c>
      <c r="K10" s="63">
        <v>1.5549369</v>
      </c>
      <c r="L10" s="62">
        <v>4.9142197000000003</v>
      </c>
      <c r="M10" s="62">
        <v>63.67483</v>
      </c>
      <c r="N10" s="62">
        <v>0</v>
      </c>
      <c r="O10" s="62">
        <v>7.3358119999999998</v>
      </c>
      <c r="P10" s="62">
        <v>0</v>
      </c>
      <c r="Q10" s="62">
        <v>119.20796</v>
      </c>
    </row>
    <row r="11" spans="1:17" x14ac:dyDescent="0.3">
      <c r="A11" s="64">
        <v>2</v>
      </c>
      <c r="B11" s="30"/>
      <c r="C11" s="30">
        <v>5.6018007000000001</v>
      </c>
      <c r="D11" s="30">
        <v>49.561480000000003</v>
      </c>
      <c r="E11" s="65">
        <v>54.307946999999999</v>
      </c>
      <c r="F11" s="30">
        <v>15.995536</v>
      </c>
      <c r="G11" s="30">
        <v>78.311610000000002</v>
      </c>
      <c r="H11" s="30">
        <v>69.501842999999994</v>
      </c>
      <c r="I11" s="30"/>
      <c r="J11" s="30">
        <v>16.580818000000001</v>
      </c>
      <c r="K11" s="65">
        <v>1.5080361</v>
      </c>
      <c r="L11" s="30">
        <v>9.5975260000000002</v>
      </c>
      <c r="M11" s="30">
        <v>75.834810000000004</v>
      </c>
      <c r="N11" s="30"/>
      <c r="O11" s="30">
        <v>14.6854</v>
      </c>
      <c r="P11" s="30"/>
      <c r="Q11" s="30">
        <v>94.503749999999997</v>
      </c>
    </row>
    <row r="12" spans="1:17" x14ac:dyDescent="0.3">
      <c r="A12" s="64">
        <v>3</v>
      </c>
      <c r="B12" s="30"/>
      <c r="C12" s="30">
        <v>36.3735</v>
      </c>
      <c r="D12" s="30">
        <v>41.441119999999998</v>
      </c>
      <c r="E12" s="65">
        <v>29.306424</v>
      </c>
      <c r="F12" s="30">
        <v>7.6777875</v>
      </c>
      <c r="G12" s="30">
        <v>62.834926000000003</v>
      </c>
      <c r="H12" s="30">
        <v>64.003105000000005</v>
      </c>
      <c r="I12" s="30"/>
      <c r="J12" s="30">
        <v>10.532310000000001</v>
      </c>
      <c r="K12" s="65">
        <v>1.4636477999999999</v>
      </c>
      <c r="L12" s="30">
        <v>45.705523999999997</v>
      </c>
      <c r="M12" s="30">
        <v>74.906907000000004</v>
      </c>
      <c r="N12" s="30"/>
      <c r="O12" s="30">
        <v>15.446296999999999</v>
      </c>
      <c r="P12" s="30"/>
      <c r="Q12" s="30">
        <v>76.113020000000006</v>
      </c>
    </row>
    <row r="13" spans="1:17" x14ac:dyDescent="0.3">
      <c r="A13" s="64">
        <v>4</v>
      </c>
      <c r="B13" s="30"/>
      <c r="C13" s="30">
        <v>11.959479999999999</v>
      </c>
      <c r="D13" s="30">
        <v>10.014184</v>
      </c>
      <c r="E13" s="65">
        <v>58.088526999999999</v>
      </c>
      <c r="F13" s="30">
        <v>30.870733000000001</v>
      </c>
      <c r="G13" s="30">
        <v>64.504320000000007</v>
      </c>
      <c r="H13" s="30">
        <v>69.492609999999999</v>
      </c>
      <c r="I13" s="30"/>
      <c r="J13" s="30">
        <v>17.066745000000001</v>
      </c>
      <c r="K13" s="65"/>
      <c r="L13" s="30">
        <v>55.107683999999999</v>
      </c>
      <c r="M13" s="30">
        <v>64.231139999999996</v>
      </c>
      <c r="N13" s="30"/>
      <c r="O13" s="30"/>
      <c r="P13" s="30"/>
      <c r="Q13" s="30">
        <v>99.367739999999998</v>
      </c>
    </row>
    <row r="14" spans="1:17" x14ac:dyDescent="0.3">
      <c r="A14" s="64">
        <v>5</v>
      </c>
      <c r="B14" s="30"/>
      <c r="C14" s="30">
        <v>4.1548946000000004</v>
      </c>
      <c r="D14" s="30">
        <v>26.415179999999999</v>
      </c>
      <c r="E14" s="65">
        <v>4.1123167</v>
      </c>
      <c r="F14" s="30">
        <v>7.9509825000000003</v>
      </c>
      <c r="G14" s="30">
        <v>59.770620000000001</v>
      </c>
      <c r="H14" s="30">
        <v>70.481849999999994</v>
      </c>
      <c r="I14" s="30"/>
      <c r="J14" s="30">
        <v>21.118462000000001</v>
      </c>
      <c r="K14" s="65"/>
      <c r="L14" s="30">
        <v>8.5360460000000007</v>
      </c>
      <c r="M14" s="30">
        <v>49.007339999999999</v>
      </c>
      <c r="N14" s="30"/>
      <c r="O14" s="30"/>
      <c r="P14" s="30"/>
      <c r="Q14" s="30">
        <v>116.48828</v>
      </c>
    </row>
    <row r="15" spans="1:17" x14ac:dyDescent="0.3">
      <c r="A15" s="64">
        <v>6</v>
      </c>
      <c r="B15" s="30"/>
      <c r="C15" s="30">
        <v>30.970886</v>
      </c>
      <c r="D15" s="30">
        <v>35.942326000000001</v>
      </c>
      <c r="E15" s="65">
        <v>13.343629999999999</v>
      </c>
      <c r="F15" s="30">
        <v>65.461849999999998</v>
      </c>
      <c r="G15" s="30">
        <v>56.43526</v>
      </c>
      <c r="H15" s="30">
        <v>65.322503999999995</v>
      </c>
      <c r="I15" s="30"/>
      <c r="J15" s="30">
        <v>17.036337</v>
      </c>
      <c r="K15" s="65"/>
      <c r="L15" s="30">
        <v>16.335868999999999</v>
      </c>
      <c r="M15" s="30">
        <v>76.053849999999997</v>
      </c>
      <c r="N15" s="30"/>
      <c r="O15" s="30"/>
      <c r="P15" s="30"/>
      <c r="Q15" s="30">
        <v>50.971984999999997</v>
      </c>
    </row>
    <row r="16" spans="1:17" x14ac:dyDescent="0.3">
      <c r="A16" s="64">
        <v>7</v>
      </c>
      <c r="B16" s="30"/>
      <c r="C16" s="30">
        <v>20.851424000000002</v>
      </c>
      <c r="D16" s="30">
        <v>32.688692000000003</v>
      </c>
      <c r="E16" s="65">
        <v>40.478720000000003</v>
      </c>
      <c r="F16" s="30">
        <v>49.186115000000001</v>
      </c>
      <c r="G16" s="30">
        <v>51.204970000000003</v>
      </c>
      <c r="H16" s="30">
        <v>63.925114000000001</v>
      </c>
      <c r="I16" s="30"/>
      <c r="J16" s="30">
        <v>21.862269999999999</v>
      </c>
      <c r="K16" s="65"/>
      <c r="L16" s="30">
        <v>3.6571836000000002</v>
      </c>
      <c r="M16" s="30">
        <v>81.507170000000002</v>
      </c>
      <c r="N16" s="30"/>
      <c r="O16" s="30"/>
      <c r="P16" s="30"/>
      <c r="Q16" s="30">
        <v>88.624115000000003</v>
      </c>
    </row>
    <row r="17" spans="1:17" x14ac:dyDescent="0.3">
      <c r="A17" s="64">
        <v>8</v>
      </c>
      <c r="B17" s="30"/>
      <c r="C17" s="30">
        <v>19.287416</v>
      </c>
      <c r="D17" s="30">
        <v>31.490915000000001</v>
      </c>
      <c r="E17" s="65">
        <v>56.94952</v>
      </c>
      <c r="F17" s="30">
        <v>42.296405</v>
      </c>
      <c r="G17" s="30">
        <v>48.804555000000001</v>
      </c>
      <c r="H17" s="30">
        <v>74.625997999999996</v>
      </c>
      <c r="I17" s="30"/>
      <c r="J17" s="30">
        <v>16.111048</v>
      </c>
      <c r="K17" s="65"/>
      <c r="L17" s="30">
        <v>5.6993954999999996</v>
      </c>
      <c r="M17" s="30">
        <v>76.504954999999995</v>
      </c>
      <c r="N17" s="30"/>
      <c r="O17" s="30"/>
      <c r="P17" s="30"/>
      <c r="Q17" s="30">
        <v>86.610209999999995</v>
      </c>
    </row>
    <row r="18" spans="1:17" x14ac:dyDescent="0.3">
      <c r="A18" s="64">
        <v>9</v>
      </c>
      <c r="B18" s="30"/>
      <c r="C18" s="30">
        <v>9.2677724000000001</v>
      </c>
      <c r="D18" s="30">
        <v>46.570363</v>
      </c>
      <c r="E18" s="65">
        <v>41.889266999999997</v>
      </c>
      <c r="F18" s="30">
        <v>34.399028000000001</v>
      </c>
      <c r="G18" s="30">
        <v>36.118499999999997</v>
      </c>
      <c r="H18" s="30">
        <v>52.19173</v>
      </c>
      <c r="I18" s="30"/>
      <c r="J18" s="30">
        <v>7.5610815999999996</v>
      </c>
      <c r="K18" s="65"/>
      <c r="L18" s="30">
        <v>26.063904999999998</v>
      </c>
      <c r="M18" s="30">
        <v>56.713459999999998</v>
      </c>
      <c r="N18" s="30"/>
      <c r="O18" s="30"/>
      <c r="P18" s="30"/>
      <c r="Q18" s="30">
        <v>61.548349999999999</v>
      </c>
    </row>
    <row r="19" spans="1:17" x14ac:dyDescent="0.3">
      <c r="A19" s="64">
        <v>10</v>
      </c>
      <c r="B19" s="30"/>
      <c r="C19" s="30">
        <v>6.0025275000000002</v>
      </c>
      <c r="D19" s="30">
        <v>37.750718999999997</v>
      </c>
      <c r="E19" s="65">
        <v>55.592503999999998</v>
      </c>
      <c r="F19" s="30">
        <v>15.379792</v>
      </c>
      <c r="G19" s="30">
        <v>55.620840000000001</v>
      </c>
      <c r="H19" s="30">
        <v>79.216556999999995</v>
      </c>
      <c r="I19" s="30"/>
      <c r="J19" s="30">
        <v>15.464392</v>
      </c>
      <c r="K19" s="65"/>
      <c r="L19" s="30">
        <v>4.0865517000000002</v>
      </c>
      <c r="M19" s="30">
        <v>82.428240000000002</v>
      </c>
      <c r="N19" s="30"/>
      <c r="O19" s="30"/>
      <c r="P19" s="30"/>
      <c r="Q19" s="30">
        <v>62.947965000000003</v>
      </c>
    </row>
    <row r="20" spans="1:17" x14ac:dyDescent="0.3">
      <c r="A20" s="64">
        <v>11</v>
      </c>
      <c r="B20" s="30"/>
      <c r="C20" s="30">
        <v>25.866890000000001</v>
      </c>
      <c r="D20" s="30">
        <v>21.784859999999998</v>
      </c>
      <c r="E20" s="65">
        <v>47.107039999999998</v>
      </c>
      <c r="F20" s="30">
        <v>61.895237000000002</v>
      </c>
      <c r="G20" s="30">
        <v>79.027294999999995</v>
      </c>
      <c r="H20" s="30">
        <v>60.045842999999998</v>
      </c>
      <c r="I20" s="30"/>
      <c r="J20" s="30">
        <v>13.032999999999999</v>
      </c>
      <c r="K20" s="65"/>
      <c r="L20" s="30">
        <v>11.432848999999999</v>
      </c>
      <c r="M20" s="30">
        <v>64.597089999999994</v>
      </c>
      <c r="N20" s="30"/>
      <c r="O20" s="30"/>
      <c r="P20" s="30"/>
      <c r="Q20" s="30">
        <v>124.10080000000001</v>
      </c>
    </row>
    <row r="21" spans="1:17" x14ac:dyDescent="0.3">
      <c r="A21" s="64">
        <v>12</v>
      </c>
      <c r="B21" s="30"/>
      <c r="C21" s="30">
        <v>19.630258000000001</v>
      </c>
      <c r="D21" s="30">
        <v>44.564833999999998</v>
      </c>
      <c r="E21" s="65">
        <v>53.093780000000002</v>
      </c>
      <c r="F21" s="30">
        <v>16.535112000000002</v>
      </c>
      <c r="G21" s="30">
        <v>29.55725</v>
      </c>
      <c r="H21" s="30">
        <v>68.203540000000004</v>
      </c>
      <c r="I21" s="30"/>
      <c r="J21" s="30">
        <v>5.7595859999999997</v>
      </c>
      <c r="K21" s="65"/>
      <c r="L21" s="30">
        <v>66.040139999999994</v>
      </c>
      <c r="M21" s="30">
        <v>65.017679999999999</v>
      </c>
      <c r="N21" s="30"/>
      <c r="O21" s="30"/>
      <c r="P21" s="30"/>
      <c r="Q21" s="30">
        <v>74.889545999999996</v>
      </c>
    </row>
    <row r="22" spans="1:17" x14ac:dyDescent="0.3">
      <c r="A22" s="64">
        <v>13</v>
      </c>
      <c r="B22" s="30"/>
      <c r="C22" s="30"/>
      <c r="D22" s="30">
        <v>30.429828000000001</v>
      </c>
      <c r="E22" s="65">
        <v>47.515388000000002</v>
      </c>
      <c r="F22" s="30">
        <v>49.831020000000002</v>
      </c>
      <c r="G22" s="30">
        <v>76.022253000000006</v>
      </c>
      <c r="H22" s="30">
        <v>1.0873794000000001</v>
      </c>
      <c r="I22" s="30"/>
      <c r="J22" s="30">
        <v>21.349610999999999</v>
      </c>
      <c r="K22" s="65"/>
      <c r="L22" s="30">
        <v>48.083261999999998</v>
      </c>
      <c r="M22" s="30">
        <v>64.588413000000003</v>
      </c>
      <c r="N22" s="30"/>
      <c r="O22" s="30"/>
      <c r="P22" s="30"/>
      <c r="Q22" s="30">
        <v>94.139139999999998</v>
      </c>
    </row>
    <row r="23" spans="1:17" x14ac:dyDescent="0.3">
      <c r="A23" s="64">
        <v>14</v>
      </c>
      <c r="B23" s="30"/>
      <c r="C23" s="30"/>
      <c r="D23" s="30">
        <v>30.324905000000001</v>
      </c>
      <c r="E23" s="65">
        <v>70.184610000000006</v>
      </c>
      <c r="F23" s="30">
        <v>35.895659999999999</v>
      </c>
      <c r="G23" s="30">
        <v>59.508065999999999</v>
      </c>
      <c r="H23" s="30">
        <v>69.410179999999997</v>
      </c>
      <c r="I23" s="30"/>
      <c r="J23" s="30">
        <v>13.856033</v>
      </c>
      <c r="K23" s="65"/>
      <c r="L23" s="30">
        <v>33.220669999999998</v>
      </c>
      <c r="M23" s="30">
        <v>26.286933000000001</v>
      </c>
      <c r="N23" s="30"/>
      <c r="O23" s="30"/>
      <c r="P23" s="30"/>
      <c r="Q23" s="30">
        <v>109.78059</v>
      </c>
    </row>
    <row r="24" spans="1:17" x14ac:dyDescent="0.3">
      <c r="A24" s="64">
        <v>15</v>
      </c>
      <c r="B24" s="30"/>
      <c r="C24" s="30"/>
      <c r="D24" s="30">
        <v>25.853002</v>
      </c>
      <c r="E24" s="65">
        <v>57.472540000000002</v>
      </c>
      <c r="F24" s="30">
        <v>32.786569999999998</v>
      </c>
      <c r="G24" s="30">
        <v>55.938189999999999</v>
      </c>
      <c r="H24" s="30">
        <v>81.357370000000003</v>
      </c>
      <c r="I24" s="30"/>
      <c r="J24" s="30">
        <v>16.313217999999999</v>
      </c>
      <c r="K24" s="65"/>
      <c r="L24" s="30">
        <v>35.400060000000003</v>
      </c>
      <c r="M24" s="30">
        <v>83.878110000000007</v>
      </c>
      <c r="N24" s="30"/>
      <c r="O24" s="30"/>
      <c r="P24" s="30"/>
      <c r="Q24" s="30">
        <v>58.748100000000001</v>
      </c>
    </row>
    <row r="25" spans="1:17" x14ac:dyDescent="0.3">
      <c r="A25" s="64">
        <v>16</v>
      </c>
      <c r="B25" s="30"/>
      <c r="C25" s="30"/>
      <c r="D25" s="30">
        <v>38.224359999999997</v>
      </c>
      <c r="E25" s="65">
        <v>42.356366999999999</v>
      </c>
      <c r="F25" s="30"/>
      <c r="G25" s="30">
        <v>71.400530000000003</v>
      </c>
      <c r="H25" s="30">
        <v>45.873240000000003</v>
      </c>
      <c r="I25" s="30"/>
      <c r="J25" s="30">
        <v>17.183589000000001</v>
      </c>
      <c r="K25" s="65"/>
      <c r="L25" s="30">
        <v>37.281537</v>
      </c>
      <c r="M25" s="30">
        <v>43.926490000000001</v>
      </c>
      <c r="N25" s="30"/>
      <c r="O25" s="30"/>
      <c r="P25" s="30"/>
      <c r="Q25" s="30">
        <v>90.776079999999993</v>
      </c>
    </row>
    <row r="26" spans="1:17" x14ac:dyDescent="0.3">
      <c r="A26" s="64">
        <v>17</v>
      </c>
      <c r="B26" s="30"/>
      <c r="C26" s="30"/>
      <c r="D26" s="30">
        <v>28.026783000000002</v>
      </c>
      <c r="E26" s="65">
        <v>49.235888000000003</v>
      </c>
      <c r="F26" s="30"/>
      <c r="G26" s="30">
        <v>56.253749999999997</v>
      </c>
      <c r="H26" s="30">
        <v>78.942803999999995</v>
      </c>
      <c r="I26" s="30"/>
      <c r="J26" s="30">
        <v>15.933236000000001</v>
      </c>
      <c r="K26" s="65"/>
      <c r="L26" s="30">
        <v>10.814241000000001</v>
      </c>
      <c r="M26" s="30">
        <v>34.729176000000002</v>
      </c>
      <c r="N26" s="30"/>
      <c r="O26" s="30"/>
      <c r="P26" s="30"/>
      <c r="Q26" s="30">
        <v>89.882310000000004</v>
      </c>
    </row>
    <row r="27" spans="1:17" x14ac:dyDescent="0.3">
      <c r="A27" s="64">
        <v>18</v>
      </c>
      <c r="B27" s="30"/>
      <c r="C27" s="30"/>
      <c r="D27" s="30">
        <v>36.130867000000002</v>
      </c>
      <c r="E27" s="65">
        <v>66.320695999999998</v>
      </c>
      <c r="F27" s="30"/>
      <c r="G27" s="30">
        <v>36.497877000000003</v>
      </c>
      <c r="H27" s="30">
        <v>59.937989999999999</v>
      </c>
      <c r="I27" s="30"/>
      <c r="J27" s="30">
        <v>7.1608710000000002</v>
      </c>
      <c r="K27" s="65"/>
      <c r="L27" s="30">
        <v>42.946978000000001</v>
      </c>
      <c r="M27" s="30">
        <v>65.487633000000002</v>
      </c>
      <c r="N27" s="30"/>
      <c r="O27" s="30"/>
      <c r="P27" s="30"/>
      <c r="Q27" s="30">
        <v>98.447850000000003</v>
      </c>
    </row>
    <row r="28" spans="1:17" x14ac:dyDescent="0.3">
      <c r="A28" s="64">
        <v>19</v>
      </c>
      <c r="B28" s="30"/>
      <c r="C28" s="30"/>
      <c r="D28" s="30">
        <v>26.603818</v>
      </c>
      <c r="E28" s="65">
        <v>67.860579999999999</v>
      </c>
      <c r="F28" s="30"/>
      <c r="G28" s="30">
        <v>47.570450000000001</v>
      </c>
      <c r="H28" s="30">
        <v>79.124560000000002</v>
      </c>
      <c r="I28" s="30"/>
      <c r="J28" s="30">
        <v>14.102232000000001</v>
      </c>
      <c r="K28" s="65"/>
      <c r="L28" s="30">
        <v>39.163857</v>
      </c>
      <c r="M28" s="30">
        <v>26.259058</v>
      </c>
      <c r="N28" s="30"/>
      <c r="O28" s="30"/>
      <c r="P28" s="30"/>
      <c r="Q28" s="30">
        <v>73.829193000000004</v>
      </c>
    </row>
    <row r="29" spans="1:17" x14ac:dyDescent="0.3">
      <c r="A29" s="64">
        <v>20</v>
      </c>
      <c r="B29" s="30"/>
      <c r="C29" s="30"/>
      <c r="D29" s="30">
        <v>40.025860000000002</v>
      </c>
      <c r="E29" s="65">
        <v>50.226759999999999</v>
      </c>
      <c r="F29" s="30"/>
      <c r="G29" s="30">
        <v>75.003519999999995</v>
      </c>
      <c r="H29" s="30">
        <v>85.352530000000002</v>
      </c>
      <c r="I29" s="30"/>
      <c r="J29" s="30">
        <v>14.678506</v>
      </c>
      <c r="K29" s="65"/>
      <c r="L29" s="30">
        <v>15.86931</v>
      </c>
      <c r="M29" s="30">
        <v>66.621179999999995</v>
      </c>
      <c r="N29" s="30"/>
      <c r="O29" s="30"/>
      <c r="P29" s="30"/>
      <c r="Q29" s="30">
        <v>71.067594999999997</v>
      </c>
    </row>
    <row r="30" spans="1:17" x14ac:dyDescent="0.3">
      <c r="A30" s="64">
        <v>21</v>
      </c>
      <c r="B30" s="30"/>
      <c r="C30" s="30"/>
      <c r="D30" s="30">
        <v>32.03725</v>
      </c>
      <c r="E30" s="65">
        <v>45.670679999999997</v>
      </c>
      <c r="F30" s="30"/>
      <c r="G30" s="30">
        <v>55.05303</v>
      </c>
      <c r="H30" s="30">
        <v>60.487650000000002</v>
      </c>
      <c r="I30" s="30"/>
      <c r="J30" s="30">
        <v>15.558615</v>
      </c>
      <c r="K30" s="65"/>
      <c r="L30" s="30">
        <v>41.90278</v>
      </c>
      <c r="M30" s="30">
        <v>45.975431999999998</v>
      </c>
      <c r="N30" s="30"/>
      <c r="O30" s="30"/>
      <c r="P30" s="30"/>
      <c r="Q30" s="30">
        <v>103.04371</v>
      </c>
    </row>
    <row r="31" spans="1:17" x14ac:dyDescent="0.3">
      <c r="A31" s="64">
        <v>22</v>
      </c>
      <c r="B31" s="30"/>
      <c r="C31" s="30"/>
      <c r="D31" s="30">
        <v>38.997939000000002</v>
      </c>
      <c r="E31" s="65"/>
      <c r="F31" s="30"/>
      <c r="G31" s="30">
        <v>63.876385999999997</v>
      </c>
      <c r="H31" s="30">
        <v>65.222874000000004</v>
      </c>
      <c r="I31" s="30"/>
      <c r="J31" s="30">
        <v>3.1361439999999998</v>
      </c>
      <c r="K31" s="65"/>
      <c r="L31" s="30">
        <v>52.53331</v>
      </c>
      <c r="M31" s="30">
        <v>77.575455000000005</v>
      </c>
      <c r="N31" s="30"/>
      <c r="O31" s="30"/>
      <c r="P31" s="30"/>
      <c r="Q31" s="30">
        <v>76.654724999999999</v>
      </c>
    </row>
    <row r="32" spans="1:17" x14ac:dyDescent="0.3">
      <c r="A32" s="64">
        <v>23</v>
      </c>
      <c r="B32" s="30"/>
      <c r="C32" s="30"/>
      <c r="D32" s="30">
        <v>31.732247000000001</v>
      </c>
      <c r="E32" s="65"/>
      <c r="F32" s="30"/>
      <c r="G32" s="30">
        <v>69.305525000000003</v>
      </c>
      <c r="H32" s="30">
        <v>62.992699999999999</v>
      </c>
      <c r="I32" s="30"/>
      <c r="J32" s="30">
        <v>15.235841000000001</v>
      </c>
      <c r="K32" s="65"/>
      <c r="L32" s="30">
        <v>44.546550000000003</v>
      </c>
      <c r="M32" s="30">
        <v>65.845832999999999</v>
      </c>
      <c r="N32" s="30"/>
      <c r="O32" s="30"/>
      <c r="P32" s="30"/>
      <c r="Q32" s="30">
        <v>103.76116</v>
      </c>
    </row>
    <row r="33" spans="1:17" x14ac:dyDescent="0.3">
      <c r="A33" s="64">
        <v>24</v>
      </c>
      <c r="B33" s="30"/>
      <c r="C33" s="30"/>
      <c r="D33" s="30">
        <v>34.101126000000001</v>
      </c>
      <c r="E33" s="65"/>
      <c r="F33" s="30"/>
      <c r="G33" s="30">
        <v>54.756335999999997</v>
      </c>
      <c r="H33" s="30">
        <v>91.718199999999996</v>
      </c>
      <c r="I33" s="30"/>
      <c r="J33" s="30"/>
      <c r="K33" s="65"/>
      <c r="L33" s="30">
        <v>57.261533999999997</v>
      </c>
      <c r="M33" s="30">
        <v>67.379499999999993</v>
      </c>
      <c r="N33" s="30"/>
      <c r="O33" s="30"/>
      <c r="P33" s="30"/>
      <c r="Q33" s="30">
        <v>27.047886999999999</v>
      </c>
    </row>
    <row r="34" spans="1:17" x14ac:dyDescent="0.3">
      <c r="A34" s="64">
        <v>25</v>
      </c>
      <c r="B34" s="30"/>
      <c r="C34" s="30"/>
      <c r="D34" s="30">
        <v>5.2488590000000004</v>
      </c>
      <c r="E34" s="65"/>
      <c r="F34" s="30"/>
      <c r="G34" s="30">
        <v>68.258556999999996</v>
      </c>
      <c r="H34" s="30">
        <v>81.916730000000001</v>
      </c>
      <c r="I34" s="30"/>
      <c r="J34" s="30"/>
      <c r="K34" s="65"/>
      <c r="L34" s="30"/>
      <c r="M34" s="30">
        <v>71.498103</v>
      </c>
      <c r="N34" s="30"/>
      <c r="O34" s="30"/>
      <c r="P34" s="30"/>
      <c r="Q34" s="30">
        <v>115.43592</v>
      </c>
    </row>
    <row r="35" spans="1:17" x14ac:dyDescent="0.3">
      <c r="A35" s="64">
        <v>26</v>
      </c>
      <c r="B35" s="30"/>
      <c r="C35" s="30"/>
      <c r="D35" s="30">
        <v>22.925989999999999</v>
      </c>
      <c r="E35" s="65"/>
      <c r="F35" s="30"/>
      <c r="G35" s="30">
        <v>57.100797</v>
      </c>
      <c r="H35" s="30">
        <v>52.239156000000001</v>
      </c>
      <c r="I35" s="30"/>
      <c r="J35" s="30"/>
      <c r="K35" s="65"/>
      <c r="L35" s="30"/>
      <c r="M35" s="30"/>
      <c r="N35" s="30"/>
      <c r="O35" s="30"/>
      <c r="P35" s="30"/>
      <c r="Q35" s="30">
        <v>82.164060000000006</v>
      </c>
    </row>
    <row r="36" spans="1:17" x14ac:dyDescent="0.3">
      <c r="A36" s="64">
        <v>27</v>
      </c>
      <c r="B36" s="30"/>
      <c r="C36" s="30"/>
      <c r="D36" s="30">
        <v>19.471933</v>
      </c>
      <c r="E36" s="65"/>
      <c r="F36" s="30"/>
      <c r="G36" s="30">
        <v>64.737425000000002</v>
      </c>
      <c r="H36" s="30">
        <v>80.745239999999995</v>
      </c>
      <c r="I36" s="30"/>
      <c r="J36" s="30"/>
      <c r="K36" s="65"/>
      <c r="L36" s="30"/>
      <c r="M36" s="30"/>
      <c r="N36" s="30"/>
      <c r="O36" s="30"/>
      <c r="P36" s="30"/>
      <c r="Q36" s="30">
        <v>79.309835000000007</v>
      </c>
    </row>
    <row r="37" spans="1:17" x14ac:dyDescent="0.3">
      <c r="A37" s="64">
        <v>28</v>
      </c>
      <c r="B37" s="30"/>
      <c r="C37" s="30"/>
      <c r="D37" s="30">
        <v>41.909669999999998</v>
      </c>
      <c r="E37" s="65"/>
      <c r="F37" s="30"/>
      <c r="G37" s="30">
        <v>46.977200000000003</v>
      </c>
      <c r="H37" s="30">
        <v>77.961707000000004</v>
      </c>
      <c r="I37" s="30"/>
      <c r="J37" s="30"/>
      <c r="K37" s="65"/>
      <c r="L37" s="30"/>
      <c r="M37" s="30"/>
      <c r="N37" s="30"/>
      <c r="O37" s="30"/>
      <c r="P37" s="30"/>
      <c r="Q37" s="30">
        <v>99.561059999999998</v>
      </c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63.672240000000002</v>
      </c>
      <c r="H38" s="30">
        <v>83.542270000000002</v>
      </c>
      <c r="I38" s="30"/>
      <c r="J38" s="30"/>
      <c r="K38" s="65"/>
      <c r="L38" s="30"/>
      <c r="M38" s="30"/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>
        <v>5.6445639999999999</v>
      </c>
      <c r="H39" s="38"/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7780-63FB-42B3-96D5-51D86D717992}">
  <dimension ref="A1:S46"/>
  <sheetViews>
    <sheetView showGridLines="0" workbookViewId="0">
      <selection activeCell="H47" sqref="H47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72">
        <v>45447</v>
      </c>
      <c r="D3" s="7"/>
    </row>
    <row r="4" spans="1:19" x14ac:dyDescent="0.3">
      <c r="A4" s="7" t="s">
        <v>2</v>
      </c>
      <c r="B4" s="9" t="s">
        <v>81</v>
      </c>
      <c r="D4" s="7"/>
    </row>
    <row r="5" spans="1:19" x14ac:dyDescent="0.3">
      <c r="A5" s="7" t="s">
        <v>4</v>
      </c>
      <c r="B5" s="9" t="s">
        <v>75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20</v>
      </c>
      <c r="D9" s="18">
        <v>2.2606000000000002</v>
      </c>
      <c r="E9" s="18">
        <v>5.3787000000000003</v>
      </c>
      <c r="F9" s="18">
        <v>9.5038999999999998</v>
      </c>
      <c r="G9" s="18">
        <v>4.6742999999999997</v>
      </c>
      <c r="H9" s="18">
        <f>E9-D9</f>
        <v>3.1181000000000001</v>
      </c>
      <c r="I9" s="18">
        <f>G9-D9</f>
        <v>2.4136999999999995</v>
      </c>
      <c r="J9" s="19">
        <f>F9-E9</f>
        <v>4.1251999999999995</v>
      </c>
      <c r="K9" s="19">
        <f>J9/C9</f>
        <v>0.20625999999999997</v>
      </c>
      <c r="L9" s="19">
        <f>G9-F9</f>
        <v>-4.8296000000000001</v>
      </c>
      <c r="M9" s="19">
        <f>L9/C9</f>
        <v>-0.24148</v>
      </c>
      <c r="N9" s="20" t="s">
        <v>76</v>
      </c>
      <c r="O9" s="21">
        <v>0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 t="s">
        <v>82</v>
      </c>
    </row>
    <row r="10" spans="1:19" x14ac:dyDescent="0.3">
      <c r="A10" s="5"/>
      <c r="B10" s="24" t="s">
        <v>38</v>
      </c>
      <c r="C10" s="25">
        <v>30</v>
      </c>
      <c r="D10" s="26">
        <v>2.2848999999999999</v>
      </c>
      <c r="E10" s="26">
        <v>7.9843000000000002</v>
      </c>
      <c r="F10" s="26">
        <v>17.363099999999999</v>
      </c>
      <c r="G10" s="26">
        <v>6.9599000000000002</v>
      </c>
      <c r="H10" s="18">
        <f t="shared" ref="H10:H24" si="0">E10-D10</f>
        <v>5.6994000000000007</v>
      </c>
      <c r="I10" s="18">
        <f t="shared" ref="I10:I24" si="1">G10-D10</f>
        <v>4.6750000000000007</v>
      </c>
      <c r="J10" s="27">
        <f t="shared" ref="J10:J24" si="2">F10-E10</f>
        <v>9.3787999999999982</v>
      </c>
      <c r="K10" s="27">
        <f t="shared" ref="K10:K24" si="3">J10/C10</f>
        <v>0.31262666666666661</v>
      </c>
      <c r="L10" s="27">
        <f t="shared" ref="L10:L24" si="4">G10-F10</f>
        <v>-10.403199999999998</v>
      </c>
      <c r="M10" s="27">
        <f t="shared" ref="M10:M24" si="5">L10/C10</f>
        <v>-0.34677333333333327</v>
      </c>
      <c r="N10" s="28">
        <v>45449</v>
      </c>
      <c r="O10" s="29">
        <v>12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0.4027</v>
      </c>
      <c r="E11" s="26">
        <v>0.42480000000000001</v>
      </c>
      <c r="F11" s="26">
        <v>0.63160000000000005</v>
      </c>
      <c r="G11" s="26">
        <v>0.4194</v>
      </c>
      <c r="H11" s="18">
        <f t="shared" si="0"/>
        <v>2.2100000000000009E-2</v>
      </c>
      <c r="I11" s="18">
        <f t="shared" si="1"/>
        <v>1.6699999999999993E-2</v>
      </c>
      <c r="J11" s="27">
        <f t="shared" si="2"/>
        <v>0.20680000000000004</v>
      </c>
      <c r="K11" s="27">
        <f t="shared" si="3"/>
        <v>6.8933333333333346E-3</v>
      </c>
      <c r="L11" s="27">
        <f t="shared" si="4"/>
        <v>-0.21220000000000006</v>
      </c>
      <c r="M11" s="27">
        <f t="shared" si="5"/>
        <v>-7.0733333333333351E-3</v>
      </c>
      <c r="N11" s="28">
        <v>45448</v>
      </c>
      <c r="O11" s="29">
        <v>28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0.40739999999999998</v>
      </c>
      <c r="E12" s="26">
        <v>0.4607</v>
      </c>
      <c r="F12" s="26">
        <v>0.72350000000000003</v>
      </c>
      <c r="G12" s="26">
        <v>0.44650000000000001</v>
      </c>
      <c r="H12" s="18">
        <f t="shared" si="0"/>
        <v>5.3300000000000014E-2</v>
      </c>
      <c r="I12" s="18">
        <f t="shared" si="1"/>
        <v>3.9100000000000024E-2</v>
      </c>
      <c r="J12" s="27">
        <f t="shared" si="2"/>
        <v>0.26280000000000003</v>
      </c>
      <c r="K12" s="27">
        <f t="shared" si="3"/>
        <v>8.7600000000000004E-3</v>
      </c>
      <c r="L12" s="27">
        <f t="shared" si="4"/>
        <v>-0.27700000000000002</v>
      </c>
      <c r="M12" s="27">
        <f t="shared" si="5"/>
        <v>-9.2333333333333347E-3</v>
      </c>
      <c r="N12" s="28">
        <v>45448</v>
      </c>
      <c r="O12" s="29">
        <v>22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2.2667999999999999</v>
      </c>
      <c r="E13" s="26">
        <v>3.5728</v>
      </c>
      <c r="F13" s="26">
        <v>5.0570000000000004</v>
      </c>
      <c r="G13" s="26">
        <v>3.4548999999999999</v>
      </c>
      <c r="H13" s="18">
        <f t="shared" si="0"/>
        <v>1.306</v>
      </c>
      <c r="I13" s="18">
        <f t="shared" si="1"/>
        <v>1.1880999999999999</v>
      </c>
      <c r="J13" s="27">
        <f t="shared" si="2"/>
        <v>1.4842000000000004</v>
      </c>
      <c r="K13" s="27">
        <f t="shared" si="3"/>
        <v>4.9473333333333348E-2</v>
      </c>
      <c r="L13" s="27">
        <f t="shared" si="4"/>
        <v>-1.6021000000000005</v>
      </c>
      <c r="M13" s="27">
        <f t="shared" si="5"/>
        <v>-5.3403333333333351E-2</v>
      </c>
      <c r="N13" s="28">
        <v>45453</v>
      </c>
      <c r="O13" s="29">
        <v>4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2.2892999999999999</v>
      </c>
      <c r="E14" s="26">
        <v>3.2042999999999999</v>
      </c>
      <c r="F14" s="26">
        <v>6.4176000000000002</v>
      </c>
      <c r="G14" s="26">
        <v>2.9683999999999999</v>
      </c>
      <c r="H14" s="18">
        <f t="shared" si="0"/>
        <v>0.91500000000000004</v>
      </c>
      <c r="I14" s="18">
        <f t="shared" si="1"/>
        <v>0.67910000000000004</v>
      </c>
      <c r="J14" s="27">
        <f t="shared" si="2"/>
        <v>3.2133000000000003</v>
      </c>
      <c r="K14" s="27">
        <f t="shared" si="3"/>
        <v>0.10711000000000001</v>
      </c>
      <c r="L14" s="27">
        <f t="shared" si="4"/>
        <v>-3.4492000000000003</v>
      </c>
      <c r="M14" s="27">
        <f t="shared" si="5"/>
        <v>-0.11497333333333334</v>
      </c>
      <c r="N14" s="28">
        <v>45448</v>
      </c>
      <c r="O14" s="29">
        <v>30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2.2780999999999998</v>
      </c>
      <c r="E15" s="26">
        <v>3.2073999999999998</v>
      </c>
      <c r="F15" s="26">
        <v>8.2112999999999996</v>
      </c>
      <c r="G15" s="26">
        <v>2.9630000000000001</v>
      </c>
      <c r="H15" s="18">
        <f t="shared" si="0"/>
        <v>0.92930000000000001</v>
      </c>
      <c r="I15" s="18">
        <f t="shared" si="1"/>
        <v>0.68490000000000029</v>
      </c>
      <c r="J15" s="27">
        <f t="shared" si="2"/>
        <v>5.0038999999999998</v>
      </c>
      <c r="K15" s="27">
        <f t="shared" si="3"/>
        <v>0.16679666666666665</v>
      </c>
      <c r="L15" s="27">
        <f t="shared" si="4"/>
        <v>-5.2482999999999995</v>
      </c>
      <c r="M15" s="27">
        <f t="shared" si="5"/>
        <v>-0.17494333333333331</v>
      </c>
      <c r="N15" s="28">
        <v>45449</v>
      </c>
      <c r="O15" s="29">
        <v>30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0.40610000000000002</v>
      </c>
      <c r="E16" s="26">
        <v>0.42670000000000002</v>
      </c>
      <c r="F16" s="26">
        <v>0.43669999999999998</v>
      </c>
      <c r="G16" s="26">
        <v>0.42470000000000002</v>
      </c>
      <c r="H16" s="18">
        <f t="shared" si="0"/>
        <v>2.0600000000000007E-2</v>
      </c>
      <c r="I16" s="18">
        <f t="shared" si="1"/>
        <v>1.8600000000000005E-2</v>
      </c>
      <c r="J16" s="27">
        <f t="shared" si="2"/>
        <v>9.9999999999999534E-3</v>
      </c>
      <c r="K16" s="27">
        <f t="shared" si="3"/>
        <v>3.333333333333318E-4</v>
      </c>
      <c r="L16" s="27">
        <f t="shared" si="4"/>
        <v>-1.1999999999999955E-2</v>
      </c>
      <c r="M16" s="27">
        <f t="shared" si="5"/>
        <v>-3.999999999999985E-4</v>
      </c>
      <c r="N16" s="28" t="s">
        <v>76</v>
      </c>
      <c r="O16" s="29">
        <v>0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0.40429999999999999</v>
      </c>
      <c r="E17" s="26">
        <v>0.4289</v>
      </c>
      <c r="F17" s="26">
        <v>0.4914</v>
      </c>
      <c r="G17" s="26">
        <v>0.42480000000000001</v>
      </c>
      <c r="H17" s="18">
        <f t="shared" si="0"/>
        <v>2.4600000000000011E-2</v>
      </c>
      <c r="I17" s="18">
        <f t="shared" si="1"/>
        <v>2.0500000000000018E-2</v>
      </c>
      <c r="J17" s="27">
        <f t="shared" si="2"/>
        <v>6.25E-2</v>
      </c>
      <c r="K17" s="27">
        <f t="shared" si="3"/>
        <v>2.0833333333333333E-3</v>
      </c>
      <c r="L17" s="27">
        <f t="shared" si="4"/>
        <v>-6.6599999999999993E-2</v>
      </c>
      <c r="M17" s="27">
        <f t="shared" si="5"/>
        <v>-2.2199999999999998E-3</v>
      </c>
      <c r="N17" s="28">
        <v>45453</v>
      </c>
      <c r="O17" s="29">
        <v>21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0.4037</v>
      </c>
      <c r="E18" s="26">
        <v>0.42520000000000002</v>
      </c>
      <c r="F18" s="26">
        <v>0.4889</v>
      </c>
      <c r="G18" s="26">
        <v>0.42220000000000002</v>
      </c>
      <c r="H18" s="18">
        <f t="shared" si="0"/>
        <v>2.1500000000000019E-2</v>
      </c>
      <c r="I18" s="18">
        <f t="shared" si="1"/>
        <v>1.8500000000000016E-2</v>
      </c>
      <c r="J18" s="27">
        <f t="shared" si="2"/>
        <v>6.3699999999999979E-2</v>
      </c>
      <c r="K18" s="27">
        <f t="shared" si="3"/>
        <v>2.1233333333333325E-3</v>
      </c>
      <c r="L18" s="27">
        <f t="shared" si="4"/>
        <v>-6.6699999999999982E-2</v>
      </c>
      <c r="M18" s="27">
        <f t="shared" si="5"/>
        <v>-2.2233333333333328E-3</v>
      </c>
      <c r="N18" s="28" t="s">
        <v>76</v>
      </c>
      <c r="O18" s="29">
        <v>0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2.2656999999999998</v>
      </c>
      <c r="E19" s="26">
        <v>2.8132000000000001</v>
      </c>
      <c r="F19" s="26">
        <v>4.2125000000000004</v>
      </c>
      <c r="G19" s="26">
        <v>2.7713999999999999</v>
      </c>
      <c r="H19" s="18">
        <f t="shared" si="0"/>
        <v>0.54750000000000032</v>
      </c>
      <c r="I19" s="18">
        <f t="shared" si="1"/>
        <v>0.50570000000000004</v>
      </c>
      <c r="J19" s="27">
        <f t="shared" si="2"/>
        <v>1.3993000000000002</v>
      </c>
      <c r="K19" s="27">
        <f t="shared" si="3"/>
        <v>4.6643333333333342E-2</v>
      </c>
      <c r="L19" s="27">
        <f t="shared" si="4"/>
        <v>-1.4411000000000005</v>
      </c>
      <c r="M19" s="27">
        <f t="shared" si="5"/>
        <v>-4.8036666666666686E-2</v>
      </c>
      <c r="N19" s="28">
        <v>45449</v>
      </c>
      <c r="O19" s="29">
        <v>26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0.40389999999999998</v>
      </c>
      <c r="E20" s="26">
        <v>0.43309999999999998</v>
      </c>
      <c r="F20" s="26">
        <v>0.91559999999999997</v>
      </c>
      <c r="G20" s="26">
        <v>0.4294</v>
      </c>
      <c r="H20" s="18">
        <f t="shared" si="0"/>
        <v>2.9200000000000004E-2</v>
      </c>
      <c r="I20" s="18">
        <f t="shared" si="1"/>
        <v>2.5500000000000023E-2</v>
      </c>
      <c r="J20" s="27">
        <f t="shared" si="2"/>
        <v>0.48249999999999998</v>
      </c>
      <c r="K20" s="27">
        <f t="shared" si="3"/>
        <v>1.6083333333333331E-2</v>
      </c>
      <c r="L20" s="27">
        <f t="shared" si="4"/>
        <v>-0.48619999999999997</v>
      </c>
      <c r="M20" s="27">
        <f t="shared" si="5"/>
        <v>-1.6206666666666664E-2</v>
      </c>
      <c r="N20" s="28">
        <v>45449</v>
      </c>
      <c r="O20" s="29">
        <v>28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0.4042</v>
      </c>
      <c r="E21" s="26">
        <v>0.4456</v>
      </c>
      <c r="F21" s="26">
        <v>0.46860000000000002</v>
      </c>
      <c r="G21" s="26">
        <v>0.44109999999999999</v>
      </c>
      <c r="H21" s="18">
        <f t="shared" si="0"/>
        <v>4.1399999999999992E-2</v>
      </c>
      <c r="I21" s="18">
        <f t="shared" si="1"/>
        <v>3.6899999999999988E-2</v>
      </c>
      <c r="J21" s="27">
        <f t="shared" si="2"/>
        <v>2.300000000000002E-2</v>
      </c>
      <c r="K21" s="27">
        <f t="shared" si="3"/>
        <v>7.6666666666666734E-4</v>
      </c>
      <c r="L21" s="27">
        <f t="shared" si="4"/>
        <v>-2.7500000000000024E-2</v>
      </c>
      <c r="M21" s="27">
        <f t="shared" si="5"/>
        <v>-9.1666666666666752E-4</v>
      </c>
      <c r="N21" s="28">
        <v>45454</v>
      </c>
      <c r="O21" s="29">
        <v>1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0.40350000000000003</v>
      </c>
      <c r="E22" s="26">
        <v>0.41739999999999999</v>
      </c>
      <c r="F22" s="26">
        <v>0.45019999999999999</v>
      </c>
      <c r="G22" s="26">
        <v>0.41470000000000001</v>
      </c>
      <c r="H22" s="18">
        <f t="shared" si="0"/>
        <v>1.3899999999999968E-2</v>
      </c>
      <c r="I22" s="18">
        <f t="shared" si="1"/>
        <v>1.1199999999999988E-2</v>
      </c>
      <c r="J22" s="27">
        <f t="shared" si="2"/>
        <v>3.2799999999999996E-2</v>
      </c>
      <c r="K22" s="27">
        <f t="shared" si="3"/>
        <v>1.0933333333333331E-3</v>
      </c>
      <c r="L22" s="27">
        <f t="shared" si="4"/>
        <v>-3.5499999999999976E-2</v>
      </c>
      <c r="M22" s="27">
        <f t="shared" si="5"/>
        <v>-1.1833333333333325E-3</v>
      </c>
      <c r="N22" s="28">
        <v>45453</v>
      </c>
      <c r="O22" s="29">
        <v>4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0.40479999999999999</v>
      </c>
      <c r="E23" s="26">
        <v>0.48749999999999999</v>
      </c>
      <c r="F23" s="26">
        <v>0.55830000000000002</v>
      </c>
      <c r="G23" s="26">
        <v>0.48120000000000002</v>
      </c>
      <c r="H23" s="18">
        <f t="shared" si="0"/>
        <v>8.2699999999999996E-2</v>
      </c>
      <c r="I23" s="18">
        <f t="shared" si="1"/>
        <v>7.6400000000000023E-2</v>
      </c>
      <c r="J23" s="27">
        <f t="shared" si="2"/>
        <v>7.080000000000003E-2</v>
      </c>
      <c r="K23" s="27">
        <f t="shared" si="3"/>
        <v>2.360000000000001E-3</v>
      </c>
      <c r="L23" s="27">
        <f t="shared" si="4"/>
        <v>-7.7100000000000002E-2</v>
      </c>
      <c r="M23" s="27">
        <f t="shared" si="5"/>
        <v>-2.5700000000000002E-3</v>
      </c>
      <c r="N23" s="28">
        <v>45453</v>
      </c>
      <c r="O23" s="29">
        <v>2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2.2271999999999998</v>
      </c>
      <c r="E24" s="34">
        <v>2.3525999999999998</v>
      </c>
      <c r="F24" s="34">
        <v>3.3910999999999998</v>
      </c>
      <c r="G24" s="34">
        <v>2.3426</v>
      </c>
      <c r="H24" s="18">
        <f t="shared" si="0"/>
        <v>0.12539999999999996</v>
      </c>
      <c r="I24" s="18">
        <f t="shared" si="1"/>
        <v>0.11540000000000017</v>
      </c>
      <c r="J24" s="35">
        <f t="shared" si="2"/>
        <v>1.0385</v>
      </c>
      <c r="K24" s="35">
        <f t="shared" si="3"/>
        <v>3.4616666666666664E-2</v>
      </c>
      <c r="L24" s="35">
        <f t="shared" si="4"/>
        <v>-1.0484999999999998</v>
      </c>
      <c r="M24" s="35">
        <f t="shared" si="5"/>
        <v>-3.4949999999999995E-2</v>
      </c>
      <c r="N24" s="36">
        <v>45449</v>
      </c>
      <c r="O24" s="37">
        <v>23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A26" s="73" t="s">
        <v>83</v>
      </c>
      <c r="B26" s="24" t="s">
        <v>84</v>
      </c>
      <c r="C26" s="25">
        <v>10</v>
      </c>
      <c r="D26" s="26">
        <v>1.3214999999999999</v>
      </c>
      <c r="E26" s="26">
        <v>2.7995000000000001</v>
      </c>
      <c r="F26" s="26">
        <v>5.1577999999999999</v>
      </c>
      <c r="G26" s="26">
        <v>2.4918</v>
      </c>
      <c r="H26" s="26"/>
      <c r="I26" s="26"/>
      <c r="J26" s="27">
        <f t="shared" ref="J26" si="6">F26-E26</f>
        <v>2.3582999999999998</v>
      </c>
      <c r="K26" s="27">
        <f t="shared" ref="K26" si="7">J26/C26</f>
        <v>0.23582999999999998</v>
      </c>
      <c r="L26" s="27">
        <f t="shared" ref="L26" si="8">G26-F26</f>
        <v>-2.6659999999999999</v>
      </c>
      <c r="M26" s="27">
        <f t="shared" ref="M26" si="9">L26/C26</f>
        <v>-0.2666</v>
      </c>
      <c r="N26" s="29" t="s">
        <v>76</v>
      </c>
      <c r="O26" s="29">
        <v>0</v>
      </c>
      <c r="P26" s="30">
        <f>'[1]Radicle measurements'!C23</f>
        <v>0</v>
      </c>
      <c r="Q26" s="30">
        <f>'[1]Radicle measurements'!C24</f>
        <v>0</v>
      </c>
      <c r="R26" s="30">
        <f>'[1]Radicle measurements'!C25</f>
        <v>0</v>
      </c>
      <c r="S26" s="31" t="s">
        <v>85</v>
      </c>
    </row>
    <row r="27" spans="1:19" x14ac:dyDescent="0.3">
      <c r="D27" s="41"/>
    </row>
    <row r="28" spans="1:19" x14ac:dyDescent="0.3">
      <c r="A28" s="74" t="s">
        <v>86</v>
      </c>
      <c r="B28" s="24" t="s">
        <v>62</v>
      </c>
      <c r="C28" s="25">
        <f>C9+C26</f>
        <v>30</v>
      </c>
      <c r="D28" s="29">
        <f t="shared" ref="D28:G28" si="10">D9+D26</f>
        <v>3.5821000000000001</v>
      </c>
      <c r="E28" s="29">
        <f t="shared" si="10"/>
        <v>8.1782000000000004</v>
      </c>
      <c r="F28" s="29">
        <f t="shared" si="10"/>
        <v>14.6617</v>
      </c>
      <c r="G28" s="29">
        <f t="shared" si="10"/>
        <v>7.1661000000000001</v>
      </c>
      <c r="H28" s="18">
        <f>E28-D28</f>
        <v>4.5960999999999999</v>
      </c>
      <c r="I28" s="18">
        <f>G28-D28</f>
        <v>3.5840000000000001</v>
      </c>
      <c r="J28" s="27">
        <f t="shared" ref="J28" si="11">F28-E28</f>
        <v>6.4834999999999994</v>
      </c>
      <c r="K28" s="27">
        <f t="shared" ref="K28" si="12">J28/C28</f>
        <v>0.21611666666666665</v>
      </c>
      <c r="L28" s="27">
        <f t="shared" ref="L28" si="13">G28-F28</f>
        <v>-7.4955999999999996</v>
      </c>
      <c r="M28" s="27">
        <f t="shared" ref="M28" si="14">L28/C28</f>
        <v>-0.24985333333333332</v>
      </c>
      <c r="N28" s="29" t="s">
        <v>76</v>
      </c>
      <c r="O28" s="29">
        <v>0</v>
      </c>
      <c r="P28" s="30">
        <f>'[1]Radicle measurements'!C25</f>
        <v>0</v>
      </c>
      <c r="Q28" s="30">
        <f>'[1]Radicle measurements'!C26</f>
        <v>0</v>
      </c>
      <c r="R28" s="30">
        <f>'[1]Radicle measurements'!C27</f>
        <v>0</v>
      </c>
      <c r="S28" s="31" t="s">
        <v>87</v>
      </c>
    </row>
    <row r="30" spans="1:19" x14ac:dyDescent="0.3">
      <c r="G30" s="40" t="s">
        <v>55</v>
      </c>
      <c r="H30" s="40" t="s">
        <v>56</v>
      </c>
    </row>
    <row r="31" spans="1:19" x14ac:dyDescent="0.3">
      <c r="F31" s="9" t="s">
        <v>37</v>
      </c>
      <c r="G31" s="42">
        <f>I28-H28</f>
        <v>-1.0120999999999998</v>
      </c>
      <c r="H31" s="42">
        <f>I28</f>
        <v>3.5840000000000001</v>
      </c>
    </row>
    <row r="32" spans="1:19" x14ac:dyDescent="0.3">
      <c r="F32" s="9" t="s">
        <v>38</v>
      </c>
      <c r="G32" s="42">
        <f>I10-H10</f>
        <v>-1.0244</v>
      </c>
      <c r="H32" s="42">
        <f>I10</f>
        <v>4.6750000000000007</v>
      </c>
    </row>
    <row r="33" spans="6:8" x14ac:dyDescent="0.3">
      <c r="F33" s="9" t="s">
        <v>39</v>
      </c>
      <c r="G33" s="42">
        <f t="shared" ref="G33:G46" si="15">I11-H11</f>
        <v>-5.4000000000000159E-3</v>
      </c>
      <c r="H33" s="42">
        <f t="shared" ref="H33:H45" si="16">I11</f>
        <v>1.6699999999999993E-2</v>
      </c>
    </row>
    <row r="34" spans="6:8" x14ac:dyDescent="0.3">
      <c r="F34" s="9" t="s">
        <v>40</v>
      </c>
      <c r="G34" s="42">
        <f t="shared" si="15"/>
        <v>-1.419999999999999E-2</v>
      </c>
      <c r="H34" s="42">
        <f t="shared" si="16"/>
        <v>3.9100000000000024E-2</v>
      </c>
    </row>
    <row r="35" spans="6:8" x14ac:dyDescent="0.3">
      <c r="F35" s="9" t="s">
        <v>42</v>
      </c>
      <c r="G35" s="42">
        <f t="shared" si="15"/>
        <v>-0.11790000000000012</v>
      </c>
      <c r="H35" s="42">
        <f t="shared" si="16"/>
        <v>1.1880999999999999</v>
      </c>
    </row>
    <row r="36" spans="6:8" x14ac:dyDescent="0.3">
      <c r="F36" s="9" t="s">
        <v>43</v>
      </c>
      <c r="G36" s="42">
        <f t="shared" si="15"/>
        <v>-0.2359</v>
      </c>
      <c r="H36" s="42">
        <f t="shared" si="16"/>
        <v>0.67910000000000004</v>
      </c>
    </row>
    <row r="37" spans="6:8" x14ac:dyDescent="0.3">
      <c r="F37" s="9" t="s">
        <v>44</v>
      </c>
      <c r="G37" s="42">
        <f t="shared" si="15"/>
        <v>-0.24439999999999973</v>
      </c>
      <c r="H37" s="42">
        <f t="shared" si="16"/>
        <v>0.68490000000000029</v>
      </c>
    </row>
    <row r="38" spans="6:8" x14ac:dyDescent="0.3">
      <c r="F38" s="9" t="s">
        <v>45</v>
      </c>
      <c r="G38" s="42">
        <f t="shared" si="15"/>
        <v>-2.0000000000000018E-3</v>
      </c>
      <c r="H38" s="42">
        <f t="shared" si="16"/>
        <v>1.8600000000000005E-2</v>
      </c>
    </row>
    <row r="39" spans="6:8" x14ac:dyDescent="0.3">
      <c r="F39" s="9" t="s">
        <v>46</v>
      </c>
      <c r="G39" s="42">
        <f t="shared" si="15"/>
        <v>-4.0999999999999925E-3</v>
      </c>
      <c r="H39" s="42">
        <f t="shared" si="16"/>
        <v>2.0500000000000018E-2</v>
      </c>
    </row>
    <row r="40" spans="6:8" x14ac:dyDescent="0.3">
      <c r="F40" s="9" t="s">
        <v>47</v>
      </c>
      <c r="G40" s="42">
        <f t="shared" si="15"/>
        <v>-3.0000000000000027E-3</v>
      </c>
      <c r="H40" s="42">
        <f t="shared" si="16"/>
        <v>1.8500000000000016E-2</v>
      </c>
    </row>
    <row r="41" spans="6:8" x14ac:dyDescent="0.3">
      <c r="F41" s="43" t="s">
        <v>49</v>
      </c>
      <c r="G41" s="44">
        <f t="shared" si="15"/>
        <v>-4.1800000000000281E-2</v>
      </c>
      <c r="H41" s="44">
        <f t="shared" si="16"/>
        <v>0.50570000000000004</v>
      </c>
    </row>
    <row r="42" spans="6:8" x14ac:dyDescent="0.3">
      <c r="F42" s="9" t="s">
        <v>50</v>
      </c>
      <c r="G42" s="42">
        <f t="shared" si="15"/>
        <v>-3.6999999999999811E-3</v>
      </c>
      <c r="H42" s="42">
        <f t="shared" si="16"/>
        <v>2.5500000000000023E-2</v>
      </c>
    </row>
    <row r="43" spans="6:8" x14ac:dyDescent="0.3">
      <c r="F43" s="43" t="s">
        <v>51</v>
      </c>
      <c r="G43" s="44">
        <f t="shared" si="15"/>
        <v>-4.500000000000004E-3</v>
      </c>
      <c r="H43" s="44">
        <f t="shared" si="16"/>
        <v>3.6899999999999988E-2</v>
      </c>
    </row>
    <row r="44" spans="6:8" x14ac:dyDescent="0.3">
      <c r="F44" s="9" t="s">
        <v>52</v>
      </c>
      <c r="G44" s="42">
        <f t="shared" si="15"/>
        <v>-2.6999999999999802E-3</v>
      </c>
      <c r="H44" s="42">
        <f t="shared" si="16"/>
        <v>1.1199999999999988E-2</v>
      </c>
    </row>
    <row r="45" spans="6:8" x14ac:dyDescent="0.3">
      <c r="F45" s="9" t="s">
        <v>53</v>
      </c>
      <c r="G45" s="42">
        <f t="shared" si="15"/>
        <v>-6.2999999999999723E-3</v>
      </c>
      <c r="H45" s="42">
        <f t="shared" si="16"/>
        <v>7.6400000000000023E-2</v>
      </c>
    </row>
    <row r="46" spans="6:8" x14ac:dyDescent="0.3">
      <c r="F46" s="9" t="s">
        <v>54</v>
      </c>
      <c r="G46" s="42">
        <f t="shared" si="15"/>
        <v>-9.9999999999997868E-3</v>
      </c>
      <c r="H46" s="42">
        <f>I24</f>
        <v>0.11540000000000017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09B2-B6FE-4F15-865C-476DC130732C}">
  <dimension ref="A1:Q39"/>
  <sheetViews>
    <sheetView workbookViewId="0">
      <selection activeCell="Q34" sqref="Q34"/>
    </sheetView>
  </sheetViews>
  <sheetFormatPr baseColWidth="10" defaultColWidth="9.109375" defaultRowHeight="13.8" customHeight="1" x14ac:dyDescent="0.3"/>
  <cols>
    <col min="1" max="1" width="14.88671875" style="9" customWidth="1"/>
    <col min="2" max="16" width="9.109375" style="9"/>
    <col min="17" max="17" width="9.6640625" style="9" customWidth="1"/>
    <col min="18" max="16384" width="9.109375" style="9"/>
  </cols>
  <sheetData>
    <row r="1" spans="1:17" ht="28.8" x14ac:dyDescent="0.3">
      <c r="A1" s="6" t="s">
        <v>57</v>
      </c>
    </row>
    <row r="3" spans="1:17" ht="14.4" x14ac:dyDescent="0.3">
      <c r="A3" s="45" t="s">
        <v>2</v>
      </c>
      <c r="B3" s="9" t="s">
        <v>81</v>
      </c>
    </row>
    <row r="5" spans="1:17" ht="14.4" x14ac:dyDescent="0.3">
      <c r="A5" s="46"/>
      <c r="B5" s="3" t="s">
        <v>58</v>
      </c>
      <c r="C5" s="3"/>
      <c r="D5" s="3"/>
      <c r="E5" s="3"/>
      <c r="F5" s="2" t="s">
        <v>59</v>
      </c>
      <c r="G5" s="2"/>
      <c r="H5" s="2"/>
      <c r="I5" s="2"/>
      <c r="J5" s="2"/>
      <c r="K5" s="2"/>
      <c r="L5" s="1" t="s">
        <v>60</v>
      </c>
      <c r="M5" s="1"/>
      <c r="N5" s="1"/>
      <c r="O5" s="1"/>
      <c r="P5" s="1"/>
      <c r="Q5" s="1"/>
    </row>
    <row r="6" spans="1:17" s="10" customFormat="1" ht="25.5" customHeight="1" x14ac:dyDescent="0.25">
      <c r="A6" s="11" t="s">
        <v>61</v>
      </c>
      <c r="B6" s="47" t="s">
        <v>62</v>
      </c>
      <c r="C6" s="47" t="s">
        <v>38</v>
      </c>
      <c r="D6" s="47" t="s">
        <v>63</v>
      </c>
      <c r="E6" s="48" t="s">
        <v>64</v>
      </c>
      <c r="F6" s="49" t="s">
        <v>42</v>
      </c>
      <c r="G6" s="49" t="s">
        <v>43</v>
      </c>
      <c r="H6" s="49" t="s">
        <v>44</v>
      </c>
      <c r="I6" s="49" t="s">
        <v>65</v>
      </c>
      <c r="J6" s="49" t="s">
        <v>66</v>
      </c>
      <c r="K6" s="50" t="s">
        <v>67</v>
      </c>
      <c r="L6" s="51" t="s">
        <v>49</v>
      </c>
      <c r="M6" s="51" t="s">
        <v>68</v>
      </c>
      <c r="N6" s="51" t="s">
        <v>51</v>
      </c>
      <c r="O6" s="51" t="s">
        <v>69</v>
      </c>
      <c r="P6" s="51" t="s">
        <v>70</v>
      </c>
      <c r="Q6" s="51" t="s">
        <v>54</v>
      </c>
    </row>
    <row r="7" spans="1:17" x14ac:dyDescent="0.3">
      <c r="A7" s="52" t="s">
        <v>71</v>
      </c>
      <c r="B7" s="53">
        <f>AVERAGE(B10:B39)</f>
        <v>0</v>
      </c>
      <c r="C7" s="53">
        <f t="shared" ref="C7:Q7" si="0">AVERAGE(C10:C39)</f>
        <v>16.550666083333333</v>
      </c>
      <c r="D7" s="53">
        <f t="shared" si="0"/>
        <v>33.109017250000001</v>
      </c>
      <c r="E7" s="54">
        <f t="shared" si="0"/>
        <v>31.576353709090917</v>
      </c>
      <c r="F7" s="53">
        <f t="shared" si="0"/>
        <v>14.592080000000001</v>
      </c>
      <c r="G7" s="53">
        <f t="shared" si="0"/>
        <v>62.654280833333317</v>
      </c>
      <c r="H7" s="53">
        <f t="shared" si="0"/>
        <v>72.091751533333323</v>
      </c>
      <c r="I7" s="53">
        <f t="shared" si="0"/>
        <v>0</v>
      </c>
      <c r="J7" s="53">
        <f t="shared" si="0"/>
        <v>11.678860361904762</v>
      </c>
      <c r="K7" s="54">
        <f t="shared" si="0"/>
        <v>0</v>
      </c>
      <c r="L7" s="53">
        <f t="shared" si="0"/>
        <v>16.993032134615387</v>
      </c>
      <c r="M7" s="53">
        <f t="shared" si="0"/>
        <v>43.395454128571437</v>
      </c>
      <c r="N7" s="53">
        <f t="shared" si="0"/>
        <v>1.1817645000000001</v>
      </c>
      <c r="O7" s="53">
        <f t="shared" si="0"/>
        <v>6.9121977499999998</v>
      </c>
      <c r="P7" s="53">
        <f t="shared" si="0"/>
        <v>13.813122999999999</v>
      </c>
      <c r="Q7" s="53">
        <f t="shared" si="0"/>
        <v>75.974321708333335</v>
      </c>
    </row>
    <row r="8" spans="1:17" x14ac:dyDescent="0.3">
      <c r="A8" s="55" t="s">
        <v>72</v>
      </c>
      <c r="B8" s="56">
        <f>MIN(B10:B39)</f>
        <v>0</v>
      </c>
      <c r="C8" s="56">
        <f t="shared" ref="C8:Q8" si="1">MIN(C10:C39)</f>
        <v>7.4833249999999998</v>
      </c>
      <c r="D8" s="56">
        <f t="shared" si="1"/>
        <v>16.514868</v>
      </c>
      <c r="E8" s="57">
        <f t="shared" si="1"/>
        <v>6.2169515999999998</v>
      </c>
      <c r="F8" s="56">
        <f t="shared" si="1"/>
        <v>5.6232569999999997</v>
      </c>
      <c r="G8" s="56">
        <f t="shared" si="1"/>
        <v>25.446434</v>
      </c>
      <c r="H8" s="56">
        <f t="shared" si="1"/>
        <v>49.317869999999999</v>
      </c>
      <c r="I8" s="56">
        <f t="shared" si="1"/>
        <v>0</v>
      </c>
      <c r="J8" s="56">
        <f t="shared" si="1"/>
        <v>1.5786423000000001</v>
      </c>
      <c r="K8" s="57">
        <f t="shared" si="1"/>
        <v>0</v>
      </c>
      <c r="L8" s="56">
        <f t="shared" si="1"/>
        <v>3.0598432</v>
      </c>
      <c r="M8" s="56">
        <f t="shared" si="1"/>
        <v>5.4127305999999997</v>
      </c>
      <c r="N8" s="56">
        <f t="shared" si="1"/>
        <v>1.1817645000000001</v>
      </c>
      <c r="O8" s="56">
        <f t="shared" si="1"/>
        <v>2.6540979999999998</v>
      </c>
      <c r="P8" s="56">
        <f t="shared" si="1"/>
        <v>5.0455579999999998</v>
      </c>
      <c r="Q8" s="56">
        <f t="shared" si="1"/>
        <v>34.132559999999998</v>
      </c>
    </row>
    <row r="9" spans="1:17" x14ac:dyDescent="0.3">
      <c r="A9" s="58" t="s">
        <v>73</v>
      </c>
      <c r="B9" s="59">
        <f>MAX(B10:B39)</f>
        <v>0</v>
      </c>
      <c r="C9" s="59">
        <f t="shared" ref="C9:Q9" si="2">MAX(C10:C39)</f>
        <v>26.391293999999998</v>
      </c>
      <c r="D9" s="59">
        <f t="shared" si="2"/>
        <v>49.015408000000001</v>
      </c>
      <c r="E9" s="60">
        <f t="shared" si="2"/>
        <v>63.083199999999998</v>
      </c>
      <c r="F9" s="59">
        <f t="shared" si="2"/>
        <v>26.848044000000002</v>
      </c>
      <c r="G9" s="59">
        <f t="shared" si="2"/>
        <v>78.306690000000003</v>
      </c>
      <c r="H9" s="59">
        <f t="shared" si="2"/>
        <v>89.869140000000002</v>
      </c>
      <c r="I9" s="59">
        <f t="shared" si="2"/>
        <v>0</v>
      </c>
      <c r="J9" s="59">
        <f t="shared" si="2"/>
        <v>23.550239000000001</v>
      </c>
      <c r="K9" s="60">
        <f t="shared" si="2"/>
        <v>0</v>
      </c>
      <c r="L9" s="59">
        <f t="shared" si="2"/>
        <v>51.684136000000002</v>
      </c>
      <c r="M9" s="59">
        <f t="shared" si="2"/>
        <v>79.289912999999999</v>
      </c>
      <c r="N9" s="59">
        <f t="shared" si="2"/>
        <v>1.1817645000000001</v>
      </c>
      <c r="O9" s="59">
        <f t="shared" si="2"/>
        <v>11.224219</v>
      </c>
      <c r="P9" s="59">
        <f t="shared" si="2"/>
        <v>22.580687999999999</v>
      </c>
      <c r="Q9" s="59">
        <f t="shared" si="2"/>
        <v>152.55314000000001</v>
      </c>
    </row>
    <row r="10" spans="1:17" x14ac:dyDescent="0.3">
      <c r="A10" s="61">
        <v>1</v>
      </c>
      <c r="B10" s="62">
        <v>0</v>
      </c>
      <c r="C10" s="62">
        <v>13.17014</v>
      </c>
      <c r="D10" s="62">
        <v>33.2164</v>
      </c>
      <c r="E10" s="63">
        <v>36.556686999999997</v>
      </c>
      <c r="F10" s="62">
        <v>11.070489999999999</v>
      </c>
      <c r="G10" s="62">
        <v>47.666400000000003</v>
      </c>
      <c r="H10" s="62">
        <v>71.786304000000001</v>
      </c>
      <c r="I10" s="62">
        <v>0</v>
      </c>
      <c r="J10" s="62">
        <v>13.764986</v>
      </c>
      <c r="K10" s="63">
        <v>0</v>
      </c>
      <c r="L10" s="62">
        <v>3.0598432</v>
      </c>
      <c r="M10" s="62">
        <v>57.942084999999999</v>
      </c>
      <c r="N10" s="62">
        <v>1.1817645000000001</v>
      </c>
      <c r="O10" s="62">
        <v>2.6540979999999998</v>
      </c>
      <c r="P10" s="62">
        <v>22.580687999999999</v>
      </c>
      <c r="Q10" s="62">
        <v>111.81425</v>
      </c>
    </row>
    <row r="11" spans="1:17" x14ac:dyDescent="0.3">
      <c r="A11" s="64">
        <v>2</v>
      </c>
      <c r="B11" s="30"/>
      <c r="C11" s="30">
        <v>12.987016000000001</v>
      </c>
      <c r="D11" s="30">
        <v>39.140805999999998</v>
      </c>
      <c r="E11" s="65">
        <v>27.747406999999999</v>
      </c>
      <c r="F11" s="30">
        <v>5.6232569999999997</v>
      </c>
      <c r="G11" s="30">
        <v>69.024323999999993</v>
      </c>
      <c r="H11" s="30">
        <v>65.233306999999996</v>
      </c>
      <c r="I11" s="30"/>
      <c r="J11" s="30">
        <v>6.3477750000000004</v>
      </c>
      <c r="K11" s="65"/>
      <c r="L11" s="30">
        <v>7.9962647000000002</v>
      </c>
      <c r="M11" s="30">
        <v>44.676045999999999</v>
      </c>
      <c r="N11" s="30"/>
      <c r="O11" s="30">
        <v>11.224219</v>
      </c>
      <c r="P11" s="30">
        <v>5.0455579999999998</v>
      </c>
      <c r="Q11" s="30">
        <v>86.256694999999993</v>
      </c>
    </row>
    <row r="12" spans="1:17" x14ac:dyDescent="0.3">
      <c r="A12" s="64">
        <v>3</v>
      </c>
      <c r="B12" s="30"/>
      <c r="C12" s="30">
        <v>12.093773000000001</v>
      </c>
      <c r="D12" s="30">
        <v>36.222458000000003</v>
      </c>
      <c r="E12" s="65">
        <v>39.713278000000003</v>
      </c>
      <c r="F12" s="30">
        <v>26.848044000000002</v>
      </c>
      <c r="G12" s="30">
        <v>53.867097000000001</v>
      </c>
      <c r="H12" s="30">
        <v>81.183520000000001</v>
      </c>
      <c r="I12" s="30"/>
      <c r="J12" s="30">
        <v>9.8997115999999998</v>
      </c>
      <c r="K12" s="65"/>
      <c r="L12" s="30">
        <v>33.921036999999998</v>
      </c>
      <c r="M12" s="30">
        <v>57.178697999999997</v>
      </c>
      <c r="N12" s="30"/>
      <c r="O12" s="30">
        <v>5.9499560000000002</v>
      </c>
      <c r="P12" s="30"/>
      <c r="Q12" s="30">
        <v>152.55314000000001</v>
      </c>
    </row>
    <row r="13" spans="1:17" x14ac:dyDescent="0.3">
      <c r="A13" s="64">
        <v>4</v>
      </c>
      <c r="B13" s="30"/>
      <c r="C13" s="30">
        <v>18.108350000000002</v>
      </c>
      <c r="D13" s="30">
        <v>30.600977</v>
      </c>
      <c r="E13" s="65">
        <v>12.498593</v>
      </c>
      <c r="F13" s="30">
        <v>14.826529000000001</v>
      </c>
      <c r="G13" s="30">
        <v>74.592732999999996</v>
      </c>
      <c r="H13" s="30">
        <v>49.317869999999999</v>
      </c>
      <c r="I13" s="30"/>
      <c r="J13" s="30">
        <v>6.8005610000000001</v>
      </c>
      <c r="K13" s="65"/>
      <c r="L13" s="30">
        <v>22.447422</v>
      </c>
      <c r="M13" s="30">
        <v>45.633307000000002</v>
      </c>
      <c r="N13" s="30"/>
      <c r="O13" s="30">
        <v>7.8205179999999999</v>
      </c>
      <c r="P13" s="30"/>
      <c r="Q13" s="30">
        <v>47.967123999999998</v>
      </c>
    </row>
    <row r="14" spans="1:17" x14ac:dyDescent="0.3">
      <c r="A14" s="64">
        <v>5</v>
      </c>
      <c r="B14" s="30"/>
      <c r="C14" s="30">
        <v>9.1411650000000009</v>
      </c>
      <c r="D14" s="30">
        <v>30.004477999999999</v>
      </c>
      <c r="E14" s="65">
        <v>34.616930000000004</v>
      </c>
      <c r="F14" s="30"/>
      <c r="G14" s="30">
        <v>68.549660000000003</v>
      </c>
      <c r="H14" s="30">
        <v>65.694933000000006</v>
      </c>
      <c r="I14" s="30"/>
      <c r="J14" s="30">
        <v>4.7455752000000002</v>
      </c>
      <c r="K14" s="65"/>
      <c r="L14" s="30">
        <v>3.1677179999999998</v>
      </c>
      <c r="M14" s="30">
        <v>12.735486999999999</v>
      </c>
      <c r="N14" s="30"/>
      <c r="O14" s="30"/>
      <c r="P14" s="30"/>
      <c r="Q14" s="30">
        <v>61.519322000000003</v>
      </c>
    </row>
    <row r="15" spans="1:17" x14ac:dyDescent="0.3">
      <c r="A15" s="64">
        <v>6</v>
      </c>
      <c r="B15" s="30"/>
      <c r="C15" s="30">
        <v>21.468827999999998</v>
      </c>
      <c r="D15" s="30">
        <v>16.514868</v>
      </c>
      <c r="E15" s="65">
        <v>39.125889999999998</v>
      </c>
      <c r="F15" s="30"/>
      <c r="G15" s="30">
        <v>70.847926000000001</v>
      </c>
      <c r="H15" s="30">
        <v>67.604102999999995</v>
      </c>
      <c r="I15" s="30"/>
      <c r="J15" s="30">
        <v>12.35122</v>
      </c>
      <c r="K15" s="65"/>
      <c r="L15" s="30">
        <v>8.2722440000000006</v>
      </c>
      <c r="M15" s="30">
        <v>57.228765000000003</v>
      </c>
      <c r="N15" s="30"/>
      <c r="O15" s="30"/>
      <c r="P15" s="30"/>
      <c r="Q15" s="30">
        <v>64.379953999999998</v>
      </c>
    </row>
    <row r="16" spans="1:17" x14ac:dyDescent="0.3">
      <c r="A16" s="64">
        <v>7</v>
      </c>
      <c r="B16" s="30"/>
      <c r="C16" s="30">
        <v>21.908056999999999</v>
      </c>
      <c r="D16" s="30">
        <v>27.766535000000001</v>
      </c>
      <c r="E16" s="65">
        <v>20.537312</v>
      </c>
      <c r="F16" s="30"/>
      <c r="G16" s="30">
        <v>50.298433000000003</v>
      </c>
      <c r="H16" s="30">
        <v>62.178044</v>
      </c>
      <c r="I16" s="30"/>
      <c r="J16" s="30">
        <v>23.550239000000001</v>
      </c>
      <c r="K16" s="65"/>
      <c r="L16" s="30">
        <v>6.7051299999999996</v>
      </c>
      <c r="M16" s="30">
        <v>34.756006999999997</v>
      </c>
      <c r="N16" s="30"/>
      <c r="O16" s="30"/>
      <c r="P16" s="30"/>
      <c r="Q16" s="30">
        <v>53.609513999999997</v>
      </c>
    </row>
    <row r="17" spans="1:17" x14ac:dyDescent="0.3">
      <c r="A17" s="64">
        <v>8</v>
      </c>
      <c r="B17" s="30"/>
      <c r="C17" s="30">
        <v>7.4833249999999998</v>
      </c>
      <c r="D17" s="30">
        <v>39.297705000000001</v>
      </c>
      <c r="E17" s="65">
        <v>53.379199999999997</v>
      </c>
      <c r="F17" s="30"/>
      <c r="G17" s="30">
        <v>70.790000000000006</v>
      </c>
      <c r="H17" s="30">
        <v>74.280860000000004</v>
      </c>
      <c r="I17" s="30"/>
      <c r="J17" s="30">
        <v>14.358487</v>
      </c>
      <c r="K17" s="65"/>
      <c r="L17" s="30">
        <v>20.122623000000001</v>
      </c>
      <c r="M17" s="30">
        <v>27.813191</v>
      </c>
      <c r="N17" s="30"/>
      <c r="O17" s="30"/>
      <c r="P17" s="30"/>
      <c r="Q17" s="30">
        <v>71.249026999999998</v>
      </c>
    </row>
    <row r="18" spans="1:17" x14ac:dyDescent="0.3">
      <c r="A18" s="64">
        <v>9</v>
      </c>
      <c r="B18" s="30"/>
      <c r="C18" s="30">
        <v>12.702400000000001</v>
      </c>
      <c r="D18" s="30">
        <v>34.768166999999998</v>
      </c>
      <c r="E18" s="65">
        <v>63.083199999999998</v>
      </c>
      <c r="F18" s="30"/>
      <c r="G18" s="30">
        <v>60.38429</v>
      </c>
      <c r="H18" s="30">
        <v>76.485343</v>
      </c>
      <c r="I18" s="30"/>
      <c r="J18" s="30">
        <v>4.4247199999999998</v>
      </c>
      <c r="K18" s="65"/>
      <c r="L18" s="30">
        <v>3.7192512</v>
      </c>
      <c r="M18" s="30">
        <v>47.865243</v>
      </c>
      <c r="N18" s="30"/>
      <c r="O18" s="30"/>
      <c r="P18" s="30"/>
      <c r="Q18" s="30">
        <v>133.98636999999999</v>
      </c>
    </row>
    <row r="19" spans="1:17" x14ac:dyDescent="0.3">
      <c r="A19" s="64">
        <v>10</v>
      </c>
      <c r="B19" s="30"/>
      <c r="C19" s="30">
        <v>26.391293999999998</v>
      </c>
      <c r="D19" s="30">
        <v>34.433824999999999</v>
      </c>
      <c r="E19" s="65">
        <v>25.875108000000001</v>
      </c>
      <c r="F19" s="30"/>
      <c r="G19" s="30">
        <v>32.521317000000003</v>
      </c>
      <c r="H19" s="30">
        <v>72.457723999999999</v>
      </c>
      <c r="I19" s="30"/>
      <c r="J19" s="30">
        <v>10.90577</v>
      </c>
      <c r="K19" s="65"/>
      <c r="L19" s="30">
        <v>25.756166</v>
      </c>
      <c r="M19" s="30">
        <v>44.428434000000003</v>
      </c>
      <c r="N19" s="30"/>
      <c r="O19" s="30"/>
      <c r="P19" s="30"/>
      <c r="Q19" s="30">
        <v>39.455168</v>
      </c>
    </row>
    <row r="20" spans="1:17" x14ac:dyDescent="0.3">
      <c r="A20" s="64">
        <v>11</v>
      </c>
      <c r="B20" s="30"/>
      <c r="C20" s="30">
        <v>25.505075000000001</v>
      </c>
      <c r="D20" s="30">
        <v>27.271338</v>
      </c>
      <c r="E20" s="65">
        <v>50.167400000000001</v>
      </c>
      <c r="F20" s="30"/>
      <c r="G20" s="30">
        <v>71.60727</v>
      </c>
      <c r="H20" s="30">
        <v>63.536987000000003</v>
      </c>
      <c r="I20" s="30"/>
      <c r="J20" s="30">
        <v>7.1316249999999997</v>
      </c>
      <c r="K20" s="65"/>
      <c r="L20" s="30">
        <v>10.981218</v>
      </c>
      <c r="M20" s="30">
        <v>46.405360000000002</v>
      </c>
      <c r="N20" s="30"/>
      <c r="O20" s="30"/>
      <c r="P20" s="30"/>
      <c r="Q20" s="30">
        <v>81.392189999999999</v>
      </c>
    </row>
    <row r="21" spans="1:17" x14ac:dyDescent="0.3">
      <c r="A21" s="64">
        <v>12</v>
      </c>
      <c r="B21" s="30"/>
      <c r="C21" s="30">
        <v>17.648569999999999</v>
      </c>
      <c r="D21" s="30">
        <v>30.457730000000002</v>
      </c>
      <c r="E21" s="65">
        <v>17.422698</v>
      </c>
      <c r="F21" s="30"/>
      <c r="G21" s="30">
        <v>69.083123000000001</v>
      </c>
      <c r="H21" s="30">
        <v>61.442546999999998</v>
      </c>
      <c r="I21" s="30"/>
      <c r="J21" s="30">
        <v>20.807169999999999</v>
      </c>
      <c r="K21" s="65"/>
      <c r="L21" s="30">
        <v>19.010043</v>
      </c>
      <c r="M21" s="30">
        <v>79.289912999999999</v>
      </c>
      <c r="N21" s="30"/>
      <c r="O21" s="30"/>
      <c r="P21" s="30"/>
      <c r="Q21" s="30">
        <v>71.603413000000003</v>
      </c>
    </row>
    <row r="22" spans="1:17" x14ac:dyDescent="0.3">
      <c r="A22" s="64">
        <v>13</v>
      </c>
      <c r="B22" s="30"/>
      <c r="C22" s="30"/>
      <c r="D22" s="30">
        <v>47.25056</v>
      </c>
      <c r="E22" s="65">
        <v>41.637715999999998</v>
      </c>
      <c r="F22" s="30"/>
      <c r="G22" s="30">
        <v>61.357765000000001</v>
      </c>
      <c r="H22" s="30">
        <v>62.138004000000002</v>
      </c>
      <c r="I22" s="30"/>
      <c r="J22" s="30">
        <v>15.63086</v>
      </c>
      <c r="K22" s="65"/>
      <c r="L22" s="30">
        <v>33.266506</v>
      </c>
      <c r="M22" s="30">
        <v>57.798299999999998</v>
      </c>
      <c r="N22" s="30"/>
      <c r="O22" s="30"/>
      <c r="P22" s="30"/>
      <c r="Q22" s="30">
        <v>34.132559999999998</v>
      </c>
    </row>
    <row r="23" spans="1:17" x14ac:dyDescent="0.3">
      <c r="A23" s="64">
        <v>14</v>
      </c>
      <c r="B23" s="30"/>
      <c r="C23" s="30"/>
      <c r="D23" s="30">
        <v>49.015408000000001</v>
      </c>
      <c r="E23" s="65">
        <v>37.951002000000003</v>
      </c>
      <c r="F23" s="30"/>
      <c r="G23" s="30">
        <v>72.628817999999995</v>
      </c>
      <c r="H23" s="30">
        <v>89.869140000000002</v>
      </c>
      <c r="I23" s="30"/>
      <c r="J23" s="30">
        <v>8.8422260000000001</v>
      </c>
      <c r="K23" s="65"/>
      <c r="L23" s="30">
        <v>23.490566999999999</v>
      </c>
      <c r="M23" s="30">
        <v>37.29712</v>
      </c>
      <c r="N23" s="30"/>
      <c r="O23" s="30"/>
      <c r="P23" s="30"/>
      <c r="Q23" s="30">
        <v>66.157436000000004</v>
      </c>
    </row>
    <row r="24" spans="1:17" x14ac:dyDescent="0.3">
      <c r="A24" s="64">
        <v>15</v>
      </c>
      <c r="B24" s="30"/>
      <c r="C24" s="30"/>
      <c r="D24" s="30">
        <v>40.141705999999999</v>
      </c>
      <c r="E24" s="65">
        <v>45.286956000000004</v>
      </c>
      <c r="F24" s="30"/>
      <c r="G24" s="30">
        <v>25.446434</v>
      </c>
      <c r="H24" s="30">
        <v>67.906537</v>
      </c>
      <c r="I24" s="30"/>
      <c r="J24" s="30">
        <v>18.422235000000001</v>
      </c>
      <c r="K24" s="65"/>
      <c r="L24" s="30">
        <v>7.5654054000000004</v>
      </c>
      <c r="M24" s="30">
        <v>13.022789</v>
      </c>
      <c r="N24" s="30"/>
      <c r="O24" s="30"/>
      <c r="P24" s="30"/>
      <c r="Q24" s="30">
        <v>87.586510000000004</v>
      </c>
    </row>
    <row r="25" spans="1:17" x14ac:dyDescent="0.3">
      <c r="A25" s="64">
        <v>16</v>
      </c>
      <c r="B25" s="30"/>
      <c r="C25" s="30"/>
      <c r="D25" s="30">
        <v>31.761856000000002</v>
      </c>
      <c r="E25" s="65">
        <v>16.960984</v>
      </c>
      <c r="F25" s="30"/>
      <c r="G25" s="30">
        <v>74.750223000000005</v>
      </c>
      <c r="H25" s="30">
        <v>82.998350000000002</v>
      </c>
      <c r="I25" s="30"/>
      <c r="J25" s="30">
        <v>9.7274119999999993</v>
      </c>
      <c r="K25" s="65"/>
      <c r="L25" s="30">
        <v>15.651597000000001</v>
      </c>
      <c r="M25" s="30">
        <v>18.932143</v>
      </c>
      <c r="N25" s="30"/>
      <c r="O25" s="30"/>
      <c r="P25" s="30"/>
      <c r="Q25" s="30">
        <v>71.580286000000001</v>
      </c>
    </row>
    <row r="26" spans="1:17" x14ac:dyDescent="0.3">
      <c r="A26" s="64">
        <v>17</v>
      </c>
      <c r="B26" s="30"/>
      <c r="C26" s="30"/>
      <c r="D26" s="30">
        <v>25.306291999999999</v>
      </c>
      <c r="E26" s="65">
        <v>36.166862999999999</v>
      </c>
      <c r="F26" s="30"/>
      <c r="G26" s="30">
        <v>51.919373999999998</v>
      </c>
      <c r="H26" s="30">
        <v>82.422259999999994</v>
      </c>
      <c r="I26" s="30"/>
      <c r="J26" s="30">
        <v>14.42212</v>
      </c>
      <c r="K26" s="65"/>
      <c r="L26" s="30">
        <v>20.38916</v>
      </c>
      <c r="M26" s="30">
        <v>61.166780000000003</v>
      </c>
      <c r="N26" s="30"/>
      <c r="O26" s="30"/>
      <c r="P26" s="30"/>
      <c r="Q26" s="30">
        <v>101.30397000000001</v>
      </c>
    </row>
    <row r="27" spans="1:17" x14ac:dyDescent="0.3">
      <c r="A27" s="64">
        <v>18</v>
      </c>
      <c r="B27" s="30"/>
      <c r="C27" s="30"/>
      <c r="D27" s="30">
        <v>28.289719999999999</v>
      </c>
      <c r="E27" s="65">
        <v>31.366358000000002</v>
      </c>
      <c r="F27" s="30"/>
      <c r="G27" s="30">
        <v>55.718760000000003</v>
      </c>
      <c r="H27" s="30">
        <v>69.286226999999997</v>
      </c>
      <c r="I27" s="30"/>
      <c r="J27" s="30">
        <v>1.5786423000000001</v>
      </c>
      <c r="K27" s="65"/>
      <c r="L27" s="30">
        <v>17.017064000000001</v>
      </c>
      <c r="M27" s="30">
        <v>54.039110000000001</v>
      </c>
      <c r="N27" s="30"/>
      <c r="O27" s="30"/>
      <c r="P27" s="30"/>
      <c r="Q27" s="30">
        <v>114.483699</v>
      </c>
    </row>
    <row r="28" spans="1:17" x14ac:dyDescent="0.3">
      <c r="A28" s="64">
        <v>19</v>
      </c>
      <c r="B28" s="30"/>
      <c r="C28" s="30"/>
      <c r="D28" s="30">
        <v>33.892316999999998</v>
      </c>
      <c r="E28" s="65">
        <v>19.729455999999999</v>
      </c>
      <c r="F28" s="30"/>
      <c r="G28" s="30">
        <v>73.276567</v>
      </c>
      <c r="H28" s="30">
        <v>82.009690000000006</v>
      </c>
      <c r="I28" s="30"/>
      <c r="J28" s="30">
        <v>22.340540000000001</v>
      </c>
      <c r="K28" s="65"/>
      <c r="L28" s="30">
        <v>29.768977</v>
      </c>
      <c r="M28" s="30">
        <v>46.04515</v>
      </c>
      <c r="N28" s="30"/>
      <c r="O28" s="30"/>
      <c r="P28" s="30"/>
      <c r="Q28" s="30">
        <v>42.872689999999999</v>
      </c>
    </row>
    <row r="29" spans="1:17" x14ac:dyDescent="0.3">
      <c r="A29" s="64">
        <v>20</v>
      </c>
      <c r="B29" s="30"/>
      <c r="C29" s="30"/>
      <c r="D29" s="30">
        <v>19.401903000000001</v>
      </c>
      <c r="E29" s="65">
        <v>6.2169515999999998</v>
      </c>
      <c r="F29" s="30"/>
      <c r="G29" s="30">
        <v>78.306690000000003</v>
      </c>
      <c r="H29" s="30">
        <v>63.461137000000001</v>
      </c>
      <c r="I29" s="30"/>
      <c r="J29" s="30">
        <v>7.0366055000000003</v>
      </c>
      <c r="K29" s="65"/>
      <c r="L29" s="30">
        <v>6.3152090000000003</v>
      </c>
      <c r="M29" s="30">
        <v>47.122540000000001</v>
      </c>
      <c r="N29" s="30"/>
      <c r="O29" s="30"/>
      <c r="P29" s="30"/>
      <c r="Q29" s="30">
        <v>83.375960000000006</v>
      </c>
    </row>
    <row r="30" spans="1:17" x14ac:dyDescent="0.3">
      <c r="A30" s="64">
        <v>21</v>
      </c>
      <c r="B30" s="30"/>
      <c r="C30" s="30"/>
      <c r="D30" s="30">
        <v>30.34037</v>
      </c>
      <c r="E30" s="65">
        <v>18.85941</v>
      </c>
      <c r="F30" s="30"/>
      <c r="G30" s="30">
        <v>68.704065</v>
      </c>
      <c r="H30" s="30">
        <v>71.977186000000003</v>
      </c>
      <c r="I30" s="30"/>
      <c r="J30" s="30">
        <v>12.167586999999999</v>
      </c>
      <c r="K30" s="65"/>
      <c r="L30" s="30">
        <v>15.276306</v>
      </c>
      <c r="M30" s="30">
        <v>55.378900000000002</v>
      </c>
      <c r="N30" s="30"/>
      <c r="O30" s="30"/>
      <c r="P30" s="30"/>
      <c r="Q30" s="30">
        <v>57.911586999999997</v>
      </c>
    </row>
    <row r="31" spans="1:17" x14ac:dyDescent="0.3">
      <c r="A31" s="64">
        <v>22</v>
      </c>
      <c r="B31" s="30"/>
      <c r="C31" s="30"/>
      <c r="D31" s="30">
        <v>33.385696000000003</v>
      </c>
      <c r="E31" s="65">
        <v>19.780381999999999</v>
      </c>
      <c r="F31" s="30"/>
      <c r="G31" s="30">
        <v>74.91489</v>
      </c>
      <c r="H31" s="30">
        <v>72.237334000000004</v>
      </c>
      <c r="I31" s="30"/>
      <c r="J31" s="30"/>
      <c r="K31" s="65"/>
      <c r="L31" s="30">
        <v>12.160266999999999</v>
      </c>
      <c r="M31" s="30">
        <v>41.37876</v>
      </c>
      <c r="N31" s="30"/>
      <c r="O31" s="30"/>
      <c r="P31" s="30"/>
      <c r="Q31" s="30">
        <v>54.007683</v>
      </c>
    </row>
    <row r="32" spans="1:17" x14ac:dyDescent="0.3">
      <c r="A32" s="64">
        <v>23</v>
      </c>
      <c r="B32" s="30"/>
      <c r="C32" s="30"/>
      <c r="D32" s="30">
        <v>47.011220000000002</v>
      </c>
      <c r="E32" s="65"/>
      <c r="F32" s="30"/>
      <c r="G32" s="30">
        <v>68.912109999999998</v>
      </c>
      <c r="H32" s="30">
        <v>81.731660000000005</v>
      </c>
      <c r="I32" s="30"/>
      <c r="J32" s="30"/>
      <c r="K32" s="65"/>
      <c r="L32" s="30">
        <v>51.684136000000002</v>
      </c>
      <c r="M32" s="30">
        <v>23.962437999999999</v>
      </c>
      <c r="N32" s="30"/>
      <c r="O32" s="30"/>
      <c r="P32" s="30"/>
      <c r="Q32" s="30">
        <v>97.843940000000003</v>
      </c>
    </row>
    <row r="33" spans="1:17" x14ac:dyDescent="0.3">
      <c r="A33" s="64">
        <v>24</v>
      </c>
      <c r="B33" s="30"/>
      <c r="C33" s="30"/>
      <c r="D33" s="30">
        <v>35.858932000000003</v>
      </c>
      <c r="E33" s="65"/>
      <c r="F33" s="30"/>
      <c r="G33" s="30">
        <v>65.719576000000004</v>
      </c>
      <c r="H33" s="30">
        <v>67.397394000000006</v>
      </c>
      <c r="I33" s="30"/>
      <c r="J33" s="30"/>
      <c r="K33" s="65"/>
      <c r="L33" s="30">
        <v>9.0431760000000008</v>
      </c>
      <c r="M33" s="30">
        <v>51.150959999999998</v>
      </c>
      <c r="N33" s="30"/>
      <c r="O33" s="30"/>
      <c r="P33" s="30"/>
      <c r="Q33" s="30">
        <v>36.341233000000003</v>
      </c>
    </row>
    <row r="34" spans="1:17" x14ac:dyDescent="0.3">
      <c r="A34" s="64">
        <v>25</v>
      </c>
      <c r="B34" s="30"/>
      <c r="C34" s="30"/>
      <c r="D34" s="30">
        <v>20.078657</v>
      </c>
      <c r="E34" s="65"/>
      <c r="F34" s="30"/>
      <c r="G34" s="30">
        <v>61.897179999999999</v>
      </c>
      <c r="H34" s="30">
        <v>76.506514999999993</v>
      </c>
      <c r="I34" s="30"/>
      <c r="J34" s="30"/>
      <c r="K34" s="65"/>
      <c r="L34" s="30">
        <v>9.7040629999999997</v>
      </c>
      <c r="M34" s="30">
        <v>5.4127305999999997</v>
      </c>
      <c r="N34" s="30"/>
      <c r="O34" s="30"/>
      <c r="P34" s="30"/>
      <c r="Q34" s="30"/>
    </row>
    <row r="35" spans="1:17" x14ac:dyDescent="0.3">
      <c r="A35" s="64">
        <v>26</v>
      </c>
      <c r="B35" s="30"/>
      <c r="C35" s="30"/>
      <c r="D35" s="30">
        <v>41.200347000000001</v>
      </c>
      <c r="E35" s="65"/>
      <c r="F35" s="30"/>
      <c r="G35" s="30">
        <v>42.085070000000002</v>
      </c>
      <c r="H35" s="30">
        <v>75.452110000000005</v>
      </c>
      <c r="I35" s="30"/>
      <c r="J35" s="30"/>
      <c r="K35" s="65"/>
      <c r="L35" s="30">
        <v>25.327442000000001</v>
      </c>
      <c r="M35" s="30">
        <v>26.634478999999999</v>
      </c>
      <c r="N35" s="30"/>
      <c r="O35" s="30"/>
      <c r="P35" s="30"/>
      <c r="Q35" s="30"/>
    </row>
    <row r="36" spans="1:17" x14ac:dyDescent="0.3">
      <c r="A36" s="64">
        <v>27</v>
      </c>
      <c r="B36" s="30"/>
      <c r="C36" s="30"/>
      <c r="D36" s="30">
        <v>41.333094000000003</v>
      </c>
      <c r="E36" s="65"/>
      <c r="F36" s="30"/>
      <c r="G36" s="30">
        <v>59.355319999999999</v>
      </c>
      <c r="H36" s="30">
        <v>84.502409999999998</v>
      </c>
      <c r="I36" s="30"/>
      <c r="J36" s="30"/>
      <c r="K36" s="65"/>
      <c r="L36" s="30"/>
      <c r="M36" s="30">
        <v>55.419773999999997</v>
      </c>
      <c r="N36" s="30"/>
      <c r="O36" s="30"/>
      <c r="P36" s="30"/>
      <c r="Q36" s="30"/>
    </row>
    <row r="37" spans="1:17" x14ac:dyDescent="0.3">
      <c r="A37" s="64">
        <v>28</v>
      </c>
      <c r="B37" s="30"/>
      <c r="C37" s="30"/>
      <c r="D37" s="30">
        <v>23.089117999999999</v>
      </c>
      <c r="E37" s="65"/>
      <c r="F37" s="30"/>
      <c r="G37" s="30">
        <v>73.100667000000001</v>
      </c>
      <c r="H37" s="30">
        <v>73.757643999999999</v>
      </c>
      <c r="I37" s="30"/>
      <c r="J37" s="30"/>
      <c r="K37" s="65"/>
      <c r="L37" s="30"/>
      <c r="M37" s="30">
        <v>64.358205999999996</v>
      </c>
      <c r="N37" s="30"/>
      <c r="O37" s="30"/>
      <c r="P37" s="30"/>
      <c r="Q37" s="30"/>
    </row>
    <row r="38" spans="1:17" x14ac:dyDescent="0.3">
      <c r="A38" s="64">
        <v>29</v>
      </c>
      <c r="B38" s="30"/>
      <c r="C38" s="30"/>
      <c r="D38" s="30"/>
      <c r="E38" s="65"/>
      <c r="F38" s="30"/>
      <c r="G38" s="30">
        <v>71.565213</v>
      </c>
      <c r="H38" s="30">
        <v>79.429659999999998</v>
      </c>
      <c r="I38" s="30"/>
      <c r="J38" s="30"/>
      <c r="K38" s="65"/>
      <c r="L38" s="30"/>
      <c r="M38" s="30"/>
      <c r="N38" s="30"/>
      <c r="O38" s="30"/>
      <c r="P38" s="30"/>
      <c r="Q38" s="30"/>
    </row>
    <row r="39" spans="1:17" x14ac:dyDescent="0.3">
      <c r="A39" s="66">
        <v>30</v>
      </c>
      <c r="B39" s="38"/>
      <c r="C39" s="38"/>
      <c r="D39" s="38"/>
      <c r="E39" s="67"/>
      <c r="F39" s="38"/>
      <c r="G39" s="38">
        <v>60.737130000000001</v>
      </c>
      <c r="H39" s="38">
        <v>68.467746000000005</v>
      </c>
      <c r="I39" s="38"/>
      <c r="J39" s="38"/>
      <c r="K39" s="67"/>
      <c r="L39" s="38"/>
      <c r="M39" s="38"/>
      <c r="N39" s="38"/>
      <c r="O39" s="38"/>
      <c r="P39" s="38"/>
      <c r="Q39" s="38"/>
    </row>
  </sheetData>
  <mergeCells count="3">
    <mergeCell ref="B5:E5"/>
    <mergeCell ref="F5:K5"/>
    <mergeCell ref="L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1E91-ACD8-43D0-8765-DF9FBB62F00E}">
  <dimension ref="A1:S42"/>
  <sheetViews>
    <sheetView showGridLines="0" workbookViewId="0">
      <selection activeCell="G28" sqref="G28"/>
    </sheetView>
  </sheetViews>
  <sheetFormatPr baseColWidth="10" defaultColWidth="9.109375" defaultRowHeight="13.8" customHeight="1" x14ac:dyDescent="0.3"/>
  <cols>
    <col min="1" max="1" width="18" style="9" bestFit="1" customWidth="1"/>
    <col min="2" max="2" width="13.88671875" style="9" customWidth="1"/>
    <col min="3" max="3" width="8.6640625" style="9" bestFit="1" customWidth="1"/>
    <col min="4" max="6" width="11.6640625" style="9" customWidth="1"/>
    <col min="7" max="13" width="13.6640625" style="9" customWidth="1"/>
    <col min="14" max="14" width="12" style="9" customWidth="1"/>
    <col min="15" max="18" width="11.6640625" style="9" customWidth="1"/>
    <col min="19" max="19" width="35.6640625" style="9" customWidth="1"/>
    <col min="20" max="16384" width="9.109375" style="9"/>
  </cols>
  <sheetData>
    <row r="1" spans="1:19" ht="30.75" customHeight="1" x14ac:dyDescent="0.3">
      <c r="A1" s="6" t="s">
        <v>0</v>
      </c>
    </row>
    <row r="3" spans="1:19" x14ac:dyDescent="0.3">
      <c r="A3" s="7" t="s">
        <v>1</v>
      </c>
      <c r="B3" s="8">
        <v>45449</v>
      </c>
      <c r="D3" s="7"/>
    </row>
    <row r="4" spans="1:19" x14ac:dyDescent="0.3">
      <c r="A4" s="7" t="s">
        <v>2</v>
      </c>
      <c r="B4" s="9" t="s">
        <v>88</v>
      </c>
      <c r="D4" s="7"/>
    </row>
    <row r="5" spans="1:19" x14ac:dyDescent="0.3">
      <c r="A5" s="7" t="s">
        <v>4</v>
      </c>
      <c r="B5" s="9" t="s">
        <v>89</v>
      </c>
    </row>
    <row r="7" spans="1:19" s="10" customFormat="1" ht="59.2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</row>
    <row r="8" spans="1:19" s="13" customFormat="1" ht="25.5" customHeight="1" x14ac:dyDescent="0.25">
      <c r="A8" s="14"/>
      <c r="B8" s="15"/>
      <c r="C8" s="15"/>
      <c r="D8" s="15" t="s">
        <v>25</v>
      </c>
      <c r="E8" s="15" t="s">
        <v>26</v>
      </c>
      <c r="F8" s="15" t="s">
        <v>27</v>
      </c>
      <c r="G8" s="15" t="s">
        <v>28</v>
      </c>
      <c r="H8" s="15" t="s">
        <v>29</v>
      </c>
      <c r="I8" s="15" t="s">
        <v>30</v>
      </c>
      <c r="J8" s="15" t="s">
        <v>31</v>
      </c>
      <c r="K8" s="15" t="s">
        <v>32</v>
      </c>
      <c r="L8" s="15" t="s">
        <v>33</v>
      </c>
      <c r="M8" s="15" t="s">
        <v>34</v>
      </c>
      <c r="N8" s="15" t="s">
        <v>35</v>
      </c>
      <c r="O8" s="15"/>
      <c r="P8" s="15"/>
      <c r="Q8" s="15"/>
      <c r="R8" s="15"/>
      <c r="S8" s="15"/>
    </row>
    <row r="9" spans="1:19" x14ac:dyDescent="0.3">
      <c r="A9" s="5" t="s">
        <v>36</v>
      </c>
      <c r="B9" s="16" t="s">
        <v>37</v>
      </c>
      <c r="C9" s="17">
        <v>30</v>
      </c>
      <c r="D9" s="18">
        <v>2.2294</v>
      </c>
      <c r="E9" s="18">
        <v>6.7694999999999999</v>
      </c>
      <c r="F9" s="18">
        <v>13.046099999999999</v>
      </c>
      <c r="G9" s="18">
        <v>5.8234000000000004</v>
      </c>
      <c r="H9" s="18">
        <f>E9-D9</f>
        <v>4.5400999999999998</v>
      </c>
      <c r="I9" s="18">
        <f>G9-D9</f>
        <v>3.5940000000000003</v>
      </c>
      <c r="J9" s="19">
        <f>F9-E9</f>
        <v>6.2765999999999993</v>
      </c>
      <c r="K9" s="19">
        <f>J9/C9</f>
        <v>0.20921999999999999</v>
      </c>
      <c r="L9" s="19">
        <f>G9-F9</f>
        <v>-7.2226999999999988</v>
      </c>
      <c r="M9" s="19">
        <f>L9/C9</f>
        <v>-0.24075666666666662</v>
      </c>
      <c r="N9" s="20">
        <v>45453</v>
      </c>
      <c r="O9" s="21">
        <v>1</v>
      </c>
      <c r="P9" s="22">
        <f>'[1]Radicle measurements'!B7</f>
        <v>0</v>
      </c>
      <c r="Q9" s="22">
        <f>'[1]Radicle measurements'!B8</f>
        <v>0</v>
      </c>
      <c r="R9" s="22">
        <f>'[1]Radicle measurements'!B9</f>
        <v>0</v>
      </c>
      <c r="S9" s="23"/>
    </row>
    <row r="10" spans="1:19" x14ac:dyDescent="0.3">
      <c r="A10" s="5"/>
      <c r="B10" s="24" t="s">
        <v>38</v>
      </c>
      <c r="C10" s="25">
        <v>30</v>
      </c>
      <c r="D10" s="26">
        <v>2.2688000000000001</v>
      </c>
      <c r="E10" s="26">
        <v>7.9256000000000002</v>
      </c>
      <c r="F10" s="26">
        <v>16.9787</v>
      </c>
      <c r="G10" s="26">
        <v>7.0263999999999998</v>
      </c>
      <c r="H10" s="18">
        <f t="shared" ref="H10:H24" si="0">E10-D10</f>
        <v>5.6568000000000005</v>
      </c>
      <c r="I10" s="18">
        <f t="shared" ref="I10:I24" si="1">G10-D10</f>
        <v>4.7576000000000001</v>
      </c>
      <c r="J10" s="27">
        <f t="shared" ref="J10:J24" si="2">F10-E10</f>
        <v>9.0531000000000006</v>
      </c>
      <c r="K10" s="27">
        <f t="shared" ref="K10:K24" si="3">J10/C10</f>
        <v>0.30177000000000004</v>
      </c>
      <c r="L10" s="27">
        <f t="shared" ref="L10:L24" si="4">G10-F10</f>
        <v>-9.952300000000001</v>
      </c>
      <c r="M10" s="27">
        <f t="shared" ref="M10:M24" si="5">L10/C10</f>
        <v>-0.33174333333333339</v>
      </c>
      <c r="N10" s="28">
        <v>45453</v>
      </c>
      <c r="O10" s="29">
        <v>15</v>
      </c>
      <c r="P10" s="30">
        <f>'[1]Radicle measurements'!C7</f>
        <v>0</v>
      </c>
      <c r="Q10" s="30">
        <f>'[1]Radicle measurements'!C8</f>
        <v>0</v>
      </c>
      <c r="R10" s="30">
        <f>'[1]Radicle measurements'!C9</f>
        <v>0</v>
      </c>
      <c r="S10" s="31"/>
    </row>
    <row r="11" spans="1:19" x14ac:dyDescent="0.3">
      <c r="A11" s="5"/>
      <c r="B11" s="24" t="s">
        <v>39</v>
      </c>
      <c r="C11" s="25">
        <v>30</v>
      </c>
      <c r="D11" s="26">
        <v>0.40849999999999997</v>
      </c>
      <c r="E11" s="26">
        <v>0.43</v>
      </c>
      <c r="F11" s="26">
        <v>0.66539999999999999</v>
      </c>
      <c r="G11" s="26">
        <v>0.42370000000000002</v>
      </c>
      <c r="H11" s="18">
        <f t="shared" si="0"/>
        <v>2.1500000000000019E-2</v>
      </c>
      <c r="I11" s="18">
        <f t="shared" si="1"/>
        <v>1.5200000000000047E-2</v>
      </c>
      <c r="J11" s="27">
        <f t="shared" si="2"/>
        <v>0.2354</v>
      </c>
      <c r="K11" s="27">
        <f t="shared" si="3"/>
        <v>7.8466666666666667E-3</v>
      </c>
      <c r="L11" s="27">
        <f t="shared" si="4"/>
        <v>-0.24169999999999997</v>
      </c>
      <c r="M11" s="27">
        <f t="shared" si="5"/>
        <v>-8.0566666666666651E-3</v>
      </c>
      <c r="N11" s="28">
        <v>45450</v>
      </c>
      <c r="O11" s="29">
        <v>20</v>
      </c>
      <c r="P11" s="30">
        <f>'[1]Radicle measurements'!D7</f>
        <v>0</v>
      </c>
      <c r="Q11" s="30">
        <f>'[1]Radicle measurements'!D8</f>
        <v>0</v>
      </c>
      <c r="R11" s="30">
        <f>'[1]Radicle measurements'!D9</f>
        <v>0</v>
      </c>
      <c r="S11" s="31"/>
    </row>
    <row r="12" spans="1:19" x14ac:dyDescent="0.3">
      <c r="A12" s="5"/>
      <c r="B12" s="24" t="s">
        <v>40</v>
      </c>
      <c r="C12" s="25">
        <v>30</v>
      </c>
      <c r="D12" s="26">
        <v>0.4042</v>
      </c>
      <c r="E12" s="26">
        <v>0.45329999999999998</v>
      </c>
      <c r="F12" s="26">
        <v>0.73950000000000005</v>
      </c>
      <c r="G12" s="26">
        <v>0.44469999999999998</v>
      </c>
      <c r="H12" s="18">
        <f t="shared" si="0"/>
        <v>4.9099999999999977E-2</v>
      </c>
      <c r="I12" s="18">
        <f t="shared" si="1"/>
        <v>4.049999999999998E-2</v>
      </c>
      <c r="J12" s="27">
        <f t="shared" si="2"/>
        <v>0.28620000000000007</v>
      </c>
      <c r="K12" s="27">
        <f t="shared" si="3"/>
        <v>9.5400000000000016E-3</v>
      </c>
      <c r="L12" s="27">
        <f t="shared" si="4"/>
        <v>-0.29480000000000006</v>
      </c>
      <c r="M12" s="27">
        <f t="shared" si="5"/>
        <v>-9.8266666666666693E-3</v>
      </c>
      <c r="N12" s="28">
        <v>45450</v>
      </c>
      <c r="O12" s="29">
        <v>19</v>
      </c>
      <c r="P12" s="30">
        <f>'[1]Radicle measurements'!E7</f>
        <v>0</v>
      </c>
      <c r="Q12" s="30">
        <f>'[1]Radicle measurements'!E8</f>
        <v>0</v>
      </c>
      <c r="R12" s="30">
        <f>'[1]Radicle measurements'!E9</f>
        <v>0</v>
      </c>
      <c r="S12" s="31"/>
    </row>
    <row r="13" spans="1:19" x14ac:dyDescent="0.3">
      <c r="A13" s="5" t="s">
        <v>41</v>
      </c>
      <c r="B13" s="24" t="s">
        <v>42</v>
      </c>
      <c r="C13" s="25">
        <v>30</v>
      </c>
      <c r="D13" s="26">
        <v>2.2723</v>
      </c>
      <c r="E13" s="26">
        <v>3.7814999999999999</v>
      </c>
      <c r="F13" s="26">
        <v>8.2019000000000002</v>
      </c>
      <c r="G13" s="26">
        <v>3.6139000000000001</v>
      </c>
      <c r="H13" s="18">
        <f t="shared" si="0"/>
        <v>1.5091999999999999</v>
      </c>
      <c r="I13" s="18">
        <f t="shared" si="1"/>
        <v>1.3416000000000001</v>
      </c>
      <c r="J13" s="27">
        <f t="shared" si="2"/>
        <v>4.4204000000000008</v>
      </c>
      <c r="K13" s="27">
        <f t="shared" si="3"/>
        <v>0.14734666666666668</v>
      </c>
      <c r="L13" s="27">
        <f t="shared" si="4"/>
        <v>-4.5880000000000001</v>
      </c>
      <c r="M13" s="27">
        <f t="shared" si="5"/>
        <v>-0.15293333333333334</v>
      </c>
      <c r="N13" s="28">
        <v>45453</v>
      </c>
      <c r="O13" s="29">
        <v>20</v>
      </c>
      <c r="P13" s="30">
        <f>'[1]Radicle measurements'!F7</f>
        <v>0</v>
      </c>
      <c r="Q13" s="30">
        <f>'[1]Radicle measurements'!F8</f>
        <v>0</v>
      </c>
      <c r="R13" s="30">
        <f>'[1]Radicle measurements'!F9</f>
        <v>0</v>
      </c>
      <c r="S13" s="31"/>
    </row>
    <row r="14" spans="1:19" x14ac:dyDescent="0.3">
      <c r="A14" s="5"/>
      <c r="B14" s="24" t="s">
        <v>43</v>
      </c>
      <c r="C14" s="25">
        <v>30</v>
      </c>
      <c r="D14" s="26">
        <v>2.2774999999999999</v>
      </c>
      <c r="E14" s="26">
        <v>3.1996000000000002</v>
      </c>
      <c r="F14" s="26">
        <v>6.7248999999999999</v>
      </c>
      <c r="G14" s="26">
        <v>3.0042</v>
      </c>
      <c r="H14" s="18">
        <f t="shared" si="0"/>
        <v>0.92210000000000036</v>
      </c>
      <c r="I14" s="18">
        <f t="shared" si="1"/>
        <v>0.72670000000000012</v>
      </c>
      <c r="J14" s="27">
        <f t="shared" si="2"/>
        <v>3.5252999999999997</v>
      </c>
      <c r="K14" s="27">
        <f t="shared" si="3"/>
        <v>0.11750999999999999</v>
      </c>
      <c r="L14" s="27">
        <f t="shared" si="4"/>
        <v>-3.7206999999999999</v>
      </c>
      <c r="M14" s="27">
        <f t="shared" si="5"/>
        <v>-0.12402333333333333</v>
      </c>
      <c r="N14" s="28">
        <v>45450</v>
      </c>
      <c r="O14" s="29">
        <v>29</v>
      </c>
      <c r="P14" s="30">
        <f>'[1]Radicle measurements'!G7</f>
        <v>0</v>
      </c>
      <c r="Q14" s="30">
        <f>'[1]Radicle measurements'!G8</f>
        <v>0</v>
      </c>
      <c r="R14" s="30">
        <f>'[1]Radicle measurements'!G9</f>
        <v>0</v>
      </c>
      <c r="S14" s="31"/>
    </row>
    <row r="15" spans="1:19" x14ac:dyDescent="0.3">
      <c r="A15" s="5"/>
      <c r="B15" s="24" t="s">
        <v>44</v>
      </c>
      <c r="C15" s="25">
        <v>30</v>
      </c>
      <c r="D15" s="26">
        <v>2.2584</v>
      </c>
      <c r="E15" s="26">
        <v>3.1766999999999999</v>
      </c>
      <c r="F15" s="26">
        <v>9.0311000000000003</v>
      </c>
      <c r="G15" s="26">
        <v>2.9477000000000002</v>
      </c>
      <c r="H15" s="18">
        <f t="shared" si="0"/>
        <v>0.91829999999999989</v>
      </c>
      <c r="I15" s="18">
        <f t="shared" si="1"/>
        <v>0.68930000000000025</v>
      </c>
      <c r="J15" s="27">
        <f t="shared" si="2"/>
        <v>5.8544</v>
      </c>
      <c r="K15" s="27">
        <f t="shared" si="3"/>
        <v>0.19514666666666666</v>
      </c>
      <c r="L15" s="27">
        <f t="shared" si="4"/>
        <v>-6.0834000000000001</v>
      </c>
      <c r="M15" s="27">
        <f t="shared" si="5"/>
        <v>-0.20278000000000002</v>
      </c>
      <c r="N15" s="28">
        <v>45450</v>
      </c>
      <c r="O15" s="29">
        <v>28</v>
      </c>
      <c r="P15" s="30">
        <f>'[1]Radicle measurements'!H7</f>
        <v>0</v>
      </c>
      <c r="Q15" s="30">
        <f>'[1]Radicle measurements'!H8</f>
        <v>0</v>
      </c>
      <c r="R15" s="30">
        <f>'[1]Radicle measurements'!H9</f>
        <v>0</v>
      </c>
      <c r="S15" s="31"/>
    </row>
    <row r="16" spans="1:19" x14ac:dyDescent="0.3">
      <c r="A16" s="5"/>
      <c r="B16" s="24" t="s">
        <v>45</v>
      </c>
      <c r="C16" s="25">
        <v>30</v>
      </c>
      <c r="D16" s="26">
        <v>0.4052</v>
      </c>
      <c r="E16" s="26">
        <v>0.43169999999999997</v>
      </c>
      <c r="F16" s="26">
        <v>0.45019999999999999</v>
      </c>
      <c r="G16" s="26">
        <v>0.42959999999999998</v>
      </c>
      <c r="H16" s="18">
        <f t="shared" si="0"/>
        <v>2.6499999999999968E-2</v>
      </c>
      <c r="I16" s="18">
        <f t="shared" si="1"/>
        <v>2.4399999999999977E-2</v>
      </c>
      <c r="J16" s="27">
        <f t="shared" si="2"/>
        <v>1.8500000000000016E-2</v>
      </c>
      <c r="K16" s="27">
        <f t="shared" si="3"/>
        <v>6.1666666666666716E-4</v>
      </c>
      <c r="L16" s="27">
        <f t="shared" si="4"/>
        <v>-2.0600000000000007E-2</v>
      </c>
      <c r="M16" s="27">
        <f t="shared" si="5"/>
        <v>-6.8666666666666691E-4</v>
      </c>
      <c r="N16" s="28">
        <v>45456</v>
      </c>
      <c r="O16" s="29">
        <v>1</v>
      </c>
      <c r="P16" s="30">
        <f>'[1]Radicle measurements'!I7</f>
        <v>0</v>
      </c>
      <c r="Q16" s="30">
        <f>'[1]Radicle measurements'!I8</f>
        <v>0</v>
      </c>
      <c r="R16" s="30">
        <f>'[1]Radicle measurements'!I9</f>
        <v>0</v>
      </c>
      <c r="S16" s="31"/>
    </row>
    <row r="17" spans="1:19" x14ac:dyDescent="0.3">
      <c r="A17" s="5"/>
      <c r="B17" s="24" t="s">
        <v>46</v>
      </c>
      <c r="C17" s="25">
        <v>30</v>
      </c>
      <c r="D17" s="26">
        <v>0.40610000000000002</v>
      </c>
      <c r="E17" s="26">
        <v>0.42920000000000003</v>
      </c>
      <c r="F17" s="26">
        <v>0.5121</v>
      </c>
      <c r="G17" s="26">
        <v>0.4259</v>
      </c>
      <c r="H17" s="18">
        <f t="shared" si="0"/>
        <v>2.3100000000000009E-2</v>
      </c>
      <c r="I17" s="18">
        <f t="shared" si="1"/>
        <v>1.9799999999999984E-2</v>
      </c>
      <c r="J17" s="27">
        <f t="shared" si="2"/>
        <v>8.2899999999999974E-2</v>
      </c>
      <c r="K17" s="27">
        <f t="shared" si="3"/>
        <v>2.7633333333333325E-3</v>
      </c>
      <c r="L17" s="27">
        <f t="shared" si="4"/>
        <v>-8.6199999999999999E-2</v>
      </c>
      <c r="M17" s="27">
        <f t="shared" si="5"/>
        <v>-2.8733333333333332E-3</v>
      </c>
      <c r="N17" s="28">
        <v>45453</v>
      </c>
      <c r="O17" s="29">
        <v>25</v>
      </c>
      <c r="P17" s="30">
        <f>'[1]Radicle measurements'!J7</f>
        <v>0</v>
      </c>
      <c r="Q17" s="30">
        <f>'[1]Radicle measurements'!J8</f>
        <v>0</v>
      </c>
      <c r="R17" s="30">
        <f>'[1]Radicle measurements'!J9</f>
        <v>0</v>
      </c>
      <c r="S17" s="31"/>
    </row>
    <row r="18" spans="1:19" x14ac:dyDescent="0.3">
      <c r="A18" s="5"/>
      <c r="B18" s="24" t="s">
        <v>47</v>
      </c>
      <c r="C18" s="25">
        <v>30</v>
      </c>
      <c r="D18" s="26">
        <v>0.4042</v>
      </c>
      <c r="E18" s="26">
        <v>0.42330000000000001</v>
      </c>
      <c r="F18" s="26">
        <v>0.49109999999999998</v>
      </c>
      <c r="G18" s="26">
        <v>0.42159999999999997</v>
      </c>
      <c r="H18" s="18">
        <f t="shared" si="0"/>
        <v>1.9100000000000006E-2</v>
      </c>
      <c r="I18" s="18">
        <f t="shared" si="1"/>
        <v>1.7399999999999971E-2</v>
      </c>
      <c r="J18" s="27">
        <f t="shared" si="2"/>
        <v>6.7799999999999971E-2</v>
      </c>
      <c r="K18" s="27">
        <f t="shared" si="3"/>
        <v>2.259999999999999E-3</v>
      </c>
      <c r="L18" s="27">
        <f t="shared" si="4"/>
        <v>-6.9500000000000006E-2</v>
      </c>
      <c r="M18" s="27">
        <f t="shared" si="5"/>
        <v>-2.316666666666667E-3</v>
      </c>
      <c r="N18" s="28">
        <v>45456</v>
      </c>
      <c r="O18" s="29">
        <v>1</v>
      </c>
      <c r="P18" s="30">
        <f>'[1]Radicle measurements'!K7</f>
        <v>0</v>
      </c>
      <c r="Q18" s="30">
        <f>'[1]Radicle measurements'!K8</f>
        <v>0</v>
      </c>
      <c r="R18" s="30">
        <f>'[1]Radicle measurements'!K9</f>
        <v>0</v>
      </c>
      <c r="S18" s="31"/>
    </row>
    <row r="19" spans="1:19" x14ac:dyDescent="0.3">
      <c r="A19" s="5" t="s">
        <v>48</v>
      </c>
      <c r="B19" s="24" t="s">
        <v>49</v>
      </c>
      <c r="C19" s="25">
        <v>30</v>
      </c>
      <c r="D19" s="26">
        <v>2.278</v>
      </c>
      <c r="E19" s="26">
        <v>2.8468</v>
      </c>
      <c r="F19" s="26">
        <v>4.444</v>
      </c>
      <c r="G19" s="26">
        <v>2.8111000000000002</v>
      </c>
      <c r="H19" s="18">
        <f t="shared" si="0"/>
        <v>0.56879999999999997</v>
      </c>
      <c r="I19" s="18">
        <f t="shared" si="1"/>
        <v>0.53310000000000013</v>
      </c>
      <c r="J19" s="27">
        <f t="shared" si="2"/>
        <v>1.5972</v>
      </c>
      <c r="K19" s="27">
        <f t="shared" si="3"/>
        <v>5.3239999999999996E-2</v>
      </c>
      <c r="L19" s="27">
        <f t="shared" si="4"/>
        <v>-1.6328999999999998</v>
      </c>
      <c r="M19" s="27">
        <f t="shared" si="5"/>
        <v>-5.4429999999999992E-2</v>
      </c>
      <c r="N19" s="28">
        <v>45453</v>
      </c>
      <c r="O19" s="29">
        <v>23</v>
      </c>
      <c r="P19" s="30">
        <f>'[1]Radicle measurements'!L7</f>
        <v>0</v>
      </c>
      <c r="Q19" s="30">
        <f>'[1]Radicle measurements'!L8</f>
        <v>0</v>
      </c>
      <c r="R19" s="30">
        <f>'[1]Radicle measurements'!L9</f>
        <v>0</v>
      </c>
      <c r="S19" s="31"/>
    </row>
    <row r="20" spans="1:19" x14ac:dyDescent="0.3">
      <c r="A20" s="5"/>
      <c r="B20" s="24" t="s">
        <v>50</v>
      </c>
      <c r="C20" s="25">
        <v>30</v>
      </c>
      <c r="D20" s="26">
        <v>0.40600000000000003</v>
      </c>
      <c r="E20" s="26">
        <v>0.4355</v>
      </c>
      <c r="F20" s="26">
        <v>0.99560000000000004</v>
      </c>
      <c r="G20" s="26">
        <v>0.43159999999999998</v>
      </c>
      <c r="H20" s="18">
        <f t="shared" si="0"/>
        <v>2.9499999999999971E-2</v>
      </c>
      <c r="I20" s="18">
        <f t="shared" si="1"/>
        <v>2.5599999999999956E-2</v>
      </c>
      <c r="J20" s="27">
        <f t="shared" si="2"/>
        <v>0.56010000000000004</v>
      </c>
      <c r="K20" s="27">
        <f t="shared" si="3"/>
        <v>1.8670000000000003E-2</v>
      </c>
      <c r="L20" s="27">
        <f t="shared" si="4"/>
        <v>-0.56400000000000006</v>
      </c>
      <c r="M20" s="27">
        <f t="shared" si="5"/>
        <v>-1.8800000000000001E-2</v>
      </c>
      <c r="N20" s="28">
        <v>45450</v>
      </c>
      <c r="O20" s="29">
        <v>27</v>
      </c>
      <c r="P20" s="30">
        <f>'[1]Radicle measurements'!M7</f>
        <v>0</v>
      </c>
      <c r="Q20" s="30">
        <f>'[1]Radicle measurements'!M8</f>
        <v>0</v>
      </c>
      <c r="R20" s="30">
        <f>'[1]Radicle measurements'!M9</f>
        <v>0</v>
      </c>
      <c r="S20" s="31"/>
    </row>
    <row r="21" spans="1:19" x14ac:dyDescent="0.3">
      <c r="A21" s="5"/>
      <c r="B21" s="24" t="s">
        <v>51</v>
      </c>
      <c r="C21" s="25">
        <v>30</v>
      </c>
      <c r="D21" s="26">
        <v>0.4032</v>
      </c>
      <c r="E21" s="26">
        <v>0.4451</v>
      </c>
      <c r="F21" s="26">
        <v>0.47599999999999998</v>
      </c>
      <c r="G21" s="26">
        <v>0.44190000000000002</v>
      </c>
      <c r="H21" s="18">
        <f t="shared" si="0"/>
        <v>4.1899999999999993E-2</v>
      </c>
      <c r="I21" s="18">
        <f t="shared" si="1"/>
        <v>3.8700000000000012E-2</v>
      </c>
      <c r="J21" s="27">
        <f t="shared" si="2"/>
        <v>3.0899999999999983E-2</v>
      </c>
      <c r="K21" s="27">
        <f t="shared" si="3"/>
        <v>1.0299999999999994E-3</v>
      </c>
      <c r="L21" s="27">
        <f t="shared" si="4"/>
        <v>-3.4099999999999964E-2</v>
      </c>
      <c r="M21" s="27">
        <f t="shared" si="5"/>
        <v>-1.1366666666666654E-3</v>
      </c>
      <c r="N21" s="28">
        <v>45454</v>
      </c>
      <c r="O21" s="29">
        <v>2</v>
      </c>
      <c r="P21" s="30">
        <f>'[1]Radicle measurements'!N7</f>
        <v>0</v>
      </c>
      <c r="Q21" s="30">
        <f>'[1]Radicle measurements'!N8</f>
        <v>0</v>
      </c>
      <c r="R21" s="30">
        <f>'[1]Radicle measurements'!N9</f>
        <v>0</v>
      </c>
      <c r="S21" s="31"/>
    </row>
    <row r="22" spans="1:19" x14ac:dyDescent="0.3">
      <c r="A22" s="5"/>
      <c r="B22" s="24" t="s">
        <v>52</v>
      </c>
      <c r="C22" s="25">
        <v>30</v>
      </c>
      <c r="D22" s="26">
        <v>0.40510000000000002</v>
      </c>
      <c r="E22" s="26">
        <v>0.41920000000000002</v>
      </c>
      <c r="F22" s="26">
        <v>0.4572</v>
      </c>
      <c r="G22" s="26">
        <v>0.41799999999999998</v>
      </c>
      <c r="H22" s="18">
        <f t="shared" si="0"/>
        <v>1.4100000000000001E-2</v>
      </c>
      <c r="I22" s="18">
        <f t="shared" si="1"/>
        <v>1.2899999999999967E-2</v>
      </c>
      <c r="J22" s="27">
        <f t="shared" si="2"/>
        <v>3.7999999999999978E-2</v>
      </c>
      <c r="K22" s="27">
        <f t="shared" si="3"/>
        <v>1.2666666666666659E-3</v>
      </c>
      <c r="L22" s="27">
        <f t="shared" si="4"/>
        <v>-3.9200000000000013E-2</v>
      </c>
      <c r="M22" s="27">
        <f t="shared" si="5"/>
        <v>-1.3066666666666671E-3</v>
      </c>
      <c r="N22" s="28">
        <v>45455</v>
      </c>
      <c r="O22" s="29">
        <v>2</v>
      </c>
      <c r="P22" s="30">
        <f>'[1]Radicle measurements'!O7</f>
        <v>0</v>
      </c>
      <c r="Q22" s="30">
        <f>'[1]Radicle measurements'!O8</f>
        <v>0</v>
      </c>
      <c r="R22" s="30">
        <f>'[1]Radicle measurements'!O9</f>
        <v>0</v>
      </c>
      <c r="S22" s="31"/>
    </row>
    <row r="23" spans="1:19" x14ac:dyDescent="0.3">
      <c r="A23" s="5"/>
      <c r="B23" s="24" t="s">
        <v>53</v>
      </c>
      <c r="C23" s="25">
        <v>30</v>
      </c>
      <c r="D23" s="26">
        <v>0.40300000000000002</v>
      </c>
      <c r="E23" s="26">
        <v>0.48609999999999998</v>
      </c>
      <c r="F23" s="26">
        <v>0.57340000000000002</v>
      </c>
      <c r="G23" s="26">
        <v>0.48060000000000003</v>
      </c>
      <c r="H23" s="18">
        <f t="shared" si="0"/>
        <v>8.3099999999999952E-2</v>
      </c>
      <c r="I23" s="18">
        <f t="shared" si="1"/>
        <v>7.7600000000000002E-2</v>
      </c>
      <c r="J23" s="27">
        <f t="shared" si="2"/>
        <v>8.7300000000000044E-2</v>
      </c>
      <c r="K23" s="27">
        <f t="shared" si="3"/>
        <v>2.9100000000000016E-3</v>
      </c>
      <c r="L23" s="27">
        <f t="shared" si="4"/>
        <v>-9.2799999999999994E-2</v>
      </c>
      <c r="M23" s="27">
        <f t="shared" si="5"/>
        <v>-3.0933333333333329E-3</v>
      </c>
      <c r="N23" s="28">
        <v>45454</v>
      </c>
      <c r="O23" s="29">
        <v>2</v>
      </c>
      <c r="P23" s="30">
        <f>'[1]Radicle measurements'!P7</f>
        <v>0</v>
      </c>
      <c r="Q23" s="30">
        <f>'[1]Radicle measurements'!P8</f>
        <v>0</v>
      </c>
      <c r="R23" s="30">
        <f>'[1]Radicle measurements'!P9</f>
        <v>0</v>
      </c>
      <c r="S23" s="31"/>
    </row>
    <row r="24" spans="1:19" x14ac:dyDescent="0.3">
      <c r="A24" s="4"/>
      <c r="B24" s="32" t="s">
        <v>54</v>
      </c>
      <c r="C24" s="33">
        <v>30</v>
      </c>
      <c r="D24" s="34">
        <v>2.2393999999999998</v>
      </c>
      <c r="E24" s="34">
        <v>2.3681000000000001</v>
      </c>
      <c r="F24" s="34">
        <v>4.0209999999999999</v>
      </c>
      <c r="G24" s="34">
        <v>2.3620999999999999</v>
      </c>
      <c r="H24" s="18">
        <f t="shared" si="0"/>
        <v>0.12870000000000026</v>
      </c>
      <c r="I24" s="18">
        <f t="shared" si="1"/>
        <v>0.12270000000000003</v>
      </c>
      <c r="J24" s="35">
        <f t="shared" si="2"/>
        <v>1.6528999999999998</v>
      </c>
      <c r="K24" s="35">
        <f t="shared" si="3"/>
        <v>5.5096666666666662E-2</v>
      </c>
      <c r="L24" s="35">
        <f t="shared" si="4"/>
        <v>-1.6589</v>
      </c>
      <c r="M24" s="35">
        <f t="shared" si="5"/>
        <v>-5.5296666666666668E-2</v>
      </c>
      <c r="N24" s="36">
        <v>45450</v>
      </c>
      <c r="O24" s="37">
        <v>28</v>
      </c>
      <c r="P24" s="38">
        <f>'[1]Radicle measurements'!Q7</f>
        <v>0</v>
      </c>
      <c r="Q24" s="38">
        <f>'[1]Radicle measurements'!Q8</f>
        <v>0</v>
      </c>
      <c r="R24" s="38">
        <f>'[1]Radicle measurements'!Q9</f>
        <v>0</v>
      </c>
      <c r="S24" s="39"/>
    </row>
    <row r="26" spans="1:19" x14ac:dyDescent="0.3">
      <c r="G26" s="40" t="s">
        <v>55</v>
      </c>
      <c r="H26" s="40" t="s">
        <v>56</v>
      </c>
    </row>
    <row r="27" spans="1:19" x14ac:dyDescent="0.3">
      <c r="D27" s="41"/>
      <c r="F27" s="9" t="s">
        <v>37</v>
      </c>
      <c r="G27" s="42">
        <f>I9-H9</f>
        <v>-0.9460999999999995</v>
      </c>
      <c r="H27" s="42">
        <f>I9</f>
        <v>3.5940000000000003</v>
      </c>
    </row>
    <row r="28" spans="1:19" x14ac:dyDescent="0.3">
      <c r="F28" s="9" t="s">
        <v>38</v>
      </c>
      <c r="G28" s="42">
        <f t="shared" ref="G28:G42" si="6">I10-H10</f>
        <v>-0.89920000000000044</v>
      </c>
      <c r="H28" s="42">
        <f t="shared" ref="H28:H42" si="7">I10</f>
        <v>4.7576000000000001</v>
      </c>
    </row>
    <row r="29" spans="1:19" x14ac:dyDescent="0.3">
      <c r="F29" s="9" t="s">
        <v>39</v>
      </c>
      <c r="G29" s="42">
        <f t="shared" si="6"/>
        <v>-6.2999999999999723E-3</v>
      </c>
      <c r="H29" s="42">
        <f t="shared" si="7"/>
        <v>1.5200000000000047E-2</v>
      </c>
    </row>
    <row r="30" spans="1:19" x14ac:dyDescent="0.3">
      <c r="F30" s="9" t="s">
        <v>40</v>
      </c>
      <c r="G30" s="42">
        <f t="shared" si="6"/>
        <v>-8.5999999999999965E-3</v>
      </c>
      <c r="H30" s="42">
        <f t="shared" si="7"/>
        <v>4.049999999999998E-2</v>
      </c>
    </row>
    <row r="31" spans="1:19" x14ac:dyDescent="0.3">
      <c r="F31" s="9" t="s">
        <v>42</v>
      </c>
      <c r="G31" s="42">
        <f t="shared" si="6"/>
        <v>-0.16759999999999975</v>
      </c>
      <c r="H31" s="42">
        <f t="shared" si="7"/>
        <v>1.3416000000000001</v>
      </c>
    </row>
    <row r="32" spans="1:19" x14ac:dyDescent="0.3">
      <c r="F32" s="9" t="s">
        <v>43</v>
      </c>
      <c r="G32" s="42">
        <f t="shared" si="6"/>
        <v>-0.19540000000000024</v>
      </c>
      <c r="H32" s="42">
        <f t="shared" si="7"/>
        <v>0.72670000000000012</v>
      </c>
    </row>
    <row r="33" spans="6:8" x14ac:dyDescent="0.3">
      <c r="F33" s="9" t="s">
        <v>44</v>
      </c>
      <c r="G33" s="42">
        <f t="shared" si="6"/>
        <v>-0.22899999999999965</v>
      </c>
      <c r="H33" s="42">
        <f t="shared" si="7"/>
        <v>0.68930000000000025</v>
      </c>
    </row>
    <row r="34" spans="6:8" x14ac:dyDescent="0.3">
      <c r="F34" s="9" t="s">
        <v>45</v>
      </c>
      <c r="G34" s="42">
        <f t="shared" si="6"/>
        <v>-2.0999999999999908E-3</v>
      </c>
      <c r="H34" s="42">
        <f t="shared" si="7"/>
        <v>2.4399999999999977E-2</v>
      </c>
    </row>
    <row r="35" spans="6:8" x14ac:dyDescent="0.3">
      <c r="F35" s="9" t="s">
        <v>46</v>
      </c>
      <c r="G35" s="42">
        <f t="shared" si="6"/>
        <v>-3.3000000000000251E-3</v>
      </c>
      <c r="H35" s="42">
        <f t="shared" si="7"/>
        <v>1.9799999999999984E-2</v>
      </c>
    </row>
    <row r="36" spans="6:8" x14ac:dyDescent="0.3">
      <c r="F36" s="9" t="s">
        <v>47</v>
      </c>
      <c r="G36" s="42">
        <f t="shared" si="6"/>
        <v>-1.7000000000000348E-3</v>
      </c>
      <c r="H36" s="42">
        <f t="shared" si="7"/>
        <v>1.7399999999999971E-2</v>
      </c>
    </row>
    <row r="37" spans="6:8" x14ac:dyDescent="0.3">
      <c r="F37" s="43" t="s">
        <v>49</v>
      </c>
      <c r="G37" s="44">
        <f>I19-H19</f>
        <v>-3.5699999999999843E-2</v>
      </c>
      <c r="H37" s="44">
        <f t="shared" si="7"/>
        <v>0.53310000000000013</v>
      </c>
    </row>
    <row r="38" spans="6:8" x14ac:dyDescent="0.3">
      <c r="F38" s="9" t="s">
        <v>50</v>
      </c>
      <c r="G38" s="42">
        <f t="shared" si="6"/>
        <v>-3.9000000000000146E-3</v>
      </c>
      <c r="H38" s="42">
        <f t="shared" si="7"/>
        <v>2.5599999999999956E-2</v>
      </c>
    </row>
    <row r="39" spans="6:8" x14ac:dyDescent="0.3">
      <c r="F39" s="43" t="s">
        <v>51</v>
      </c>
      <c r="G39" s="44">
        <f t="shared" si="6"/>
        <v>-3.1999999999999806E-3</v>
      </c>
      <c r="H39" s="44">
        <f t="shared" si="7"/>
        <v>3.8700000000000012E-2</v>
      </c>
    </row>
    <row r="40" spans="6:8" x14ac:dyDescent="0.3">
      <c r="F40" s="9" t="s">
        <v>52</v>
      </c>
      <c r="G40" s="42">
        <f t="shared" si="6"/>
        <v>-1.2000000000000344E-3</v>
      </c>
      <c r="H40" s="42">
        <f t="shared" si="7"/>
        <v>1.2899999999999967E-2</v>
      </c>
    </row>
    <row r="41" spans="6:8" x14ac:dyDescent="0.3">
      <c r="F41" s="9" t="s">
        <v>53</v>
      </c>
      <c r="G41" s="42">
        <f t="shared" si="6"/>
        <v>-5.4999999999999494E-3</v>
      </c>
      <c r="H41" s="42">
        <f t="shared" si="7"/>
        <v>7.7600000000000002E-2</v>
      </c>
    </row>
    <row r="42" spans="6:8" x14ac:dyDescent="0.3">
      <c r="F42" s="9" t="s">
        <v>54</v>
      </c>
      <c r="G42" s="42">
        <f t="shared" si="6"/>
        <v>-6.0000000000002274E-3</v>
      </c>
      <c r="H42" s="42">
        <f t="shared" si="7"/>
        <v>0.12270000000000003</v>
      </c>
    </row>
  </sheetData>
  <mergeCells count="3">
    <mergeCell ref="A9:A12"/>
    <mergeCell ref="A13:A18"/>
    <mergeCell ref="A19:A2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Enrofloxacin_G</vt:lpstr>
      <vt:lpstr>Enrofloxacin_RL</vt:lpstr>
      <vt:lpstr>Ciprofloxacin_G</vt:lpstr>
      <vt:lpstr>Ciprofloxacin_RL</vt:lpstr>
      <vt:lpstr>Ofloxacin_G</vt:lpstr>
      <vt:lpstr>Ofloxacin_RL</vt:lpstr>
      <vt:lpstr>Oxytetracycline_G</vt:lpstr>
      <vt:lpstr>Oxytetracycline_RL</vt:lpstr>
      <vt:lpstr>Florfenicol_G</vt:lpstr>
      <vt:lpstr>Florfenicol_RL</vt:lpstr>
      <vt:lpstr>Chloramphenicol_G</vt:lpstr>
      <vt:lpstr>Chloramphenicol_RL</vt:lpstr>
      <vt:lpstr>Lincomyscin_G</vt:lpstr>
      <vt:lpstr>Lincomyscin_RL</vt:lpstr>
      <vt:lpstr>Sulfamethazine_G</vt:lpstr>
      <vt:lpstr>Sulfamethazine_RL</vt:lpstr>
      <vt:lpstr>Trimethoprim_G</vt:lpstr>
      <vt:lpstr>Trimethoprim_RL</vt:lpstr>
      <vt:lpstr>Azithromycin_G</vt:lpstr>
      <vt:lpstr>Azithromycin_RL</vt:lpstr>
      <vt:lpstr>Control_G</vt:lpstr>
      <vt:lpstr>Control_RL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Silvana Cortés</cp:lastModifiedBy>
  <dcterms:modified xsi:type="dcterms:W3CDTF">2025-10-24T17:34:09Z</dcterms:modified>
  <cp:category/>
</cp:coreProperties>
</file>