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ai\Documents\FranckLab\Projects\Compression Chip\Reviewers\"/>
    </mc:Choice>
  </mc:AlternateContent>
  <xr:revisionPtr revIDLastSave="0" documentId="13_ncr:1_{7E201FC7-E62D-4921-AF89-D6F26FCFDCA9}" xr6:coauthVersionLast="47" xr6:coauthVersionMax="47" xr10:uidLastSave="{00000000-0000-0000-0000-000000000000}"/>
  <bookViews>
    <workbookView xWindow="-96" yWindow="17280" windowWidth="15552" windowHeight="18576" xr2:uid="{85D10AA6-2F71-4124-B8B7-31504A6E494B}"/>
  </bookViews>
  <sheets>
    <sheet name="Stra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  <c r="I75" i="1"/>
  <c r="G75" i="1"/>
  <c r="I74" i="1"/>
  <c r="H74" i="1"/>
  <c r="G74" i="1"/>
  <c r="H69" i="1"/>
  <c r="I69" i="1" s="1"/>
  <c r="H70" i="1"/>
  <c r="I70" i="1" s="1"/>
  <c r="H71" i="1"/>
  <c r="I71" i="1" s="1"/>
  <c r="I68" i="1"/>
  <c r="H68" i="1"/>
  <c r="I63" i="1"/>
  <c r="I64" i="1"/>
  <c r="I65" i="1"/>
  <c r="I62" i="1"/>
  <c r="H63" i="1"/>
  <c r="H64" i="1"/>
  <c r="H65" i="1"/>
  <c r="H62" i="1"/>
  <c r="I57" i="1"/>
  <c r="I58" i="1"/>
  <c r="I59" i="1"/>
  <c r="I56" i="1"/>
  <c r="H57" i="1"/>
  <c r="H58" i="1"/>
  <c r="H59" i="1"/>
  <c r="H56" i="1"/>
  <c r="H51" i="1"/>
  <c r="I51" i="1"/>
  <c r="H52" i="1"/>
  <c r="I52" i="1"/>
  <c r="H53" i="1"/>
  <c r="I53" i="1" s="1"/>
  <c r="I50" i="1"/>
  <c r="H50" i="1"/>
  <c r="H45" i="1"/>
  <c r="I45" i="1" s="1"/>
  <c r="H46" i="1"/>
  <c r="H47" i="1"/>
  <c r="I47" i="1" s="1"/>
  <c r="H44" i="1"/>
  <c r="I46" i="1"/>
  <c r="I44" i="1"/>
  <c r="I39" i="1"/>
  <c r="I40" i="1"/>
  <c r="I41" i="1"/>
  <c r="I38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<sst xmlns="http://schemas.openxmlformats.org/spreadsheetml/2006/main" count="191" uniqueCount="15">
  <si>
    <t>Date</t>
  </si>
  <si>
    <t>Type</t>
  </si>
  <si>
    <t>Timepoint</t>
  </si>
  <si>
    <t>Major</t>
  </si>
  <si>
    <t>Minor</t>
  </si>
  <si>
    <t>Avg Size</t>
  </si>
  <si>
    <t>Strain</t>
  </si>
  <si>
    <t>Control</t>
  </si>
  <si>
    <t>Impact</t>
  </si>
  <si>
    <t>IMO</t>
  </si>
  <si>
    <t>NA</t>
  </si>
  <si>
    <t>Pulse width (s)</t>
  </si>
  <si>
    <t>Average</t>
  </si>
  <si>
    <t>STDEV</t>
  </si>
  <si>
    <t>Strain rate (s-1)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</si>
</sst>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D8DD7-4FBC-4CD7-959A-84F3B15CEF47}">
  <dimension ref="A1:I75"/>
  <sheetViews>
    <sheetView tabSelected="1" workbookViewId="0">
      <selection activeCell="J9" sqref="J9"/>
    </sheetView>
  </sheetViews>
  <sheetFormatPr defaultRowHeight="15" x14ac:dyDescent="0.25"/>
  <cols>
    <col min="1" max="1" width="9.42578125" bestFit="1" customWidth="1"/>
    <col min="3" max="3" width="9.85546875" bestFit="1" customWidth="1"/>
    <col min="7" max="7" width="11" bestFit="1" customWidth="1"/>
    <col min="8" max="8" width="15.85546875" bestFit="1" customWidth="1"/>
    <col min="9" max="9" width="12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11</v>
      </c>
      <c r="I1" t="s">
        <v>14</v>
      </c>
    </row>
    <row r="2" spans="1:9" x14ac:dyDescent="0.25">
      <c r="A2" s="2">
        <v>45794</v>
      </c>
      <c r="B2" s="1" t="s">
        <v>7</v>
      </c>
      <c r="C2" s="1">
        <v>0</v>
      </c>
      <c r="D2" s="1">
        <v>272.95499999999998</v>
      </c>
      <c r="E2" s="1">
        <v>265.00599999999997</v>
      </c>
      <c r="F2" s="3">
        <f>AVERAGE(D2:E2)</f>
        <v>268.98050000000001</v>
      </c>
      <c r="G2" s="1">
        <v>0</v>
      </c>
      <c r="H2" s="1" t="s">
        <v>10</v>
      </c>
      <c r="I2" s="1" t="s">
        <v>10</v>
      </c>
    </row>
    <row r="3" spans="1:9" x14ac:dyDescent="0.25">
      <c r="A3" s="1"/>
      <c r="B3" s="1" t="s">
        <v>7</v>
      </c>
      <c r="C3" s="1">
        <v>0</v>
      </c>
      <c r="D3" s="1">
        <v>233.124</v>
      </c>
      <c r="E3" s="1">
        <v>233.124</v>
      </c>
      <c r="F3" s="3">
        <f t="shared" ref="F3:F66" si="0">AVERAGE(D3:E3)</f>
        <v>233.124</v>
      </c>
      <c r="G3" s="1">
        <v>0</v>
      </c>
      <c r="H3" s="1" t="s">
        <v>10</v>
      </c>
      <c r="I3" s="1" t="s">
        <v>10</v>
      </c>
    </row>
    <row r="4" spans="1:9" x14ac:dyDescent="0.25">
      <c r="A4" s="1"/>
      <c r="B4" s="1" t="s">
        <v>7</v>
      </c>
      <c r="C4" s="1">
        <v>0</v>
      </c>
      <c r="D4" s="1">
        <v>237.773</v>
      </c>
      <c r="E4" s="1">
        <v>228.54400000000001</v>
      </c>
      <c r="F4" s="3">
        <f t="shared" si="0"/>
        <v>233.1585</v>
      </c>
      <c r="G4" s="1">
        <v>0</v>
      </c>
      <c r="H4" s="1" t="s">
        <v>10</v>
      </c>
      <c r="I4" s="1" t="s">
        <v>10</v>
      </c>
    </row>
    <row r="5" spans="1:9" x14ac:dyDescent="0.25">
      <c r="A5" s="1"/>
      <c r="B5" s="1" t="s">
        <v>7</v>
      </c>
      <c r="C5" s="1">
        <v>0</v>
      </c>
      <c r="D5" s="1">
        <v>241.12799999999999</v>
      </c>
      <c r="E5" s="1">
        <v>233.12799999999999</v>
      </c>
      <c r="F5" s="3">
        <f t="shared" si="0"/>
        <v>237.12799999999999</v>
      </c>
      <c r="G5" s="1">
        <v>0</v>
      </c>
      <c r="H5" s="1" t="s">
        <v>10</v>
      </c>
      <c r="I5" s="1" t="s">
        <v>10</v>
      </c>
    </row>
    <row r="6" spans="1:9" x14ac:dyDescent="0.25">
      <c r="A6" s="1"/>
      <c r="B6" s="1" t="s">
        <v>7</v>
      </c>
      <c r="C6" s="1">
        <v>0</v>
      </c>
      <c r="D6" s="1">
        <v>289.60899999999998</v>
      </c>
      <c r="E6" s="1">
        <v>268.33600000000001</v>
      </c>
      <c r="F6" s="3">
        <f t="shared" si="0"/>
        <v>278.97249999999997</v>
      </c>
      <c r="G6" s="1">
        <v>0</v>
      </c>
      <c r="H6" s="1" t="s">
        <v>10</v>
      </c>
      <c r="I6" s="1" t="s">
        <v>10</v>
      </c>
    </row>
    <row r="7" spans="1:9" x14ac:dyDescent="0.25">
      <c r="A7" s="1"/>
      <c r="B7" s="1" t="s">
        <v>7</v>
      </c>
      <c r="C7" s="1">
        <v>0</v>
      </c>
      <c r="D7" s="1">
        <v>267.06</v>
      </c>
      <c r="E7" s="1">
        <v>229.13399999999999</v>
      </c>
      <c r="F7" s="3">
        <f t="shared" si="0"/>
        <v>248.09699999999998</v>
      </c>
      <c r="G7" s="1">
        <v>0</v>
      </c>
      <c r="H7" s="1" t="s">
        <v>10</v>
      </c>
      <c r="I7" s="1" t="s">
        <v>10</v>
      </c>
    </row>
    <row r="8" spans="1:9" x14ac:dyDescent="0.25">
      <c r="A8" s="2">
        <v>45796</v>
      </c>
      <c r="B8" s="1" t="s">
        <v>7</v>
      </c>
      <c r="C8" s="1">
        <v>0</v>
      </c>
      <c r="D8" s="1">
        <v>246.624</v>
      </c>
      <c r="E8" s="1">
        <v>244.46299999999999</v>
      </c>
      <c r="F8" s="3">
        <f t="shared" si="0"/>
        <v>245.54349999999999</v>
      </c>
      <c r="G8" s="1">
        <v>0</v>
      </c>
      <c r="H8" s="1" t="s">
        <v>10</v>
      </c>
      <c r="I8" s="1" t="s">
        <v>10</v>
      </c>
    </row>
    <row r="9" spans="1:9" x14ac:dyDescent="0.25">
      <c r="A9" s="1"/>
      <c r="B9" s="1" t="s">
        <v>7</v>
      </c>
      <c r="C9" s="1">
        <v>0</v>
      </c>
      <c r="D9" s="1">
        <v>295.92700000000002</v>
      </c>
      <c r="E9" s="1">
        <v>287.36399999999998</v>
      </c>
      <c r="F9" s="3">
        <f t="shared" si="0"/>
        <v>291.64549999999997</v>
      </c>
      <c r="G9" s="1">
        <v>0</v>
      </c>
      <c r="H9" s="1" t="s">
        <v>10</v>
      </c>
      <c r="I9" s="1" t="s">
        <v>10</v>
      </c>
    </row>
    <row r="10" spans="1:9" x14ac:dyDescent="0.25">
      <c r="A10" s="1"/>
      <c r="B10" s="1" t="s">
        <v>7</v>
      </c>
      <c r="C10" s="1">
        <v>0</v>
      </c>
      <c r="D10" s="1">
        <v>233.70400000000001</v>
      </c>
      <c r="E10" s="1">
        <v>225.12100000000001</v>
      </c>
      <c r="F10" s="3">
        <f t="shared" si="0"/>
        <v>229.41250000000002</v>
      </c>
      <c r="G10" s="1">
        <v>0</v>
      </c>
      <c r="H10" s="1" t="s">
        <v>10</v>
      </c>
      <c r="I10" s="1" t="s">
        <v>10</v>
      </c>
    </row>
    <row r="11" spans="1:9" x14ac:dyDescent="0.25">
      <c r="A11" s="1"/>
      <c r="B11" s="1" t="s">
        <v>7</v>
      </c>
      <c r="C11" s="1">
        <v>0</v>
      </c>
      <c r="D11" s="1">
        <v>268.767</v>
      </c>
      <c r="E11" s="1">
        <v>255.86799999999999</v>
      </c>
      <c r="F11" s="3">
        <f t="shared" si="0"/>
        <v>262.3175</v>
      </c>
      <c r="G11" s="1">
        <v>0</v>
      </c>
      <c r="H11" s="1" t="s">
        <v>10</v>
      </c>
      <c r="I11" s="1" t="s">
        <v>10</v>
      </c>
    </row>
    <row r="12" spans="1:9" x14ac:dyDescent="0.25">
      <c r="A12" s="1"/>
      <c r="B12" s="1" t="s">
        <v>7</v>
      </c>
      <c r="C12" s="1">
        <v>0</v>
      </c>
      <c r="D12" s="1">
        <v>246.57599999999999</v>
      </c>
      <c r="E12" s="1">
        <v>246.57599999999999</v>
      </c>
      <c r="F12" s="3">
        <f t="shared" si="0"/>
        <v>246.57599999999999</v>
      </c>
      <c r="G12" s="1">
        <v>0</v>
      </c>
      <c r="H12" s="1" t="s">
        <v>10</v>
      </c>
      <c r="I12" s="1" t="s">
        <v>10</v>
      </c>
    </row>
    <row r="13" spans="1:9" x14ac:dyDescent="0.25">
      <c r="A13" s="1"/>
      <c r="B13" s="1" t="s">
        <v>7</v>
      </c>
      <c r="C13" s="1">
        <v>0</v>
      </c>
      <c r="D13" s="1">
        <v>257.33600000000001</v>
      </c>
      <c r="E13" s="1">
        <v>253.02799999999999</v>
      </c>
      <c r="F13" s="3">
        <f t="shared" si="0"/>
        <v>255.18200000000002</v>
      </c>
      <c r="G13" s="1">
        <v>0</v>
      </c>
      <c r="H13" s="1" t="s">
        <v>10</v>
      </c>
      <c r="I13" s="1" t="s">
        <v>10</v>
      </c>
    </row>
    <row r="14" spans="1:9" x14ac:dyDescent="0.25">
      <c r="A14" s="2">
        <v>45817</v>
      </c>
      <c r="B14" s="1" t="s">
        <v>7</v>
      </c>
      <c r="C14" s="1">
        <v>0</v>
      </c>
      <c r="D14" s="1">
        <v>270.06900000000002</v>
      </c>
      <c r="E14" s="1">
        <v>260.13900000000001</v>
      </c>
      <c r="F14" s="3">
        <f t="shared" si="0"/>
        <v>265.10400000000004</v>
      </c>
      <c r="G14" s="1">
        <v>0</v>
      </c>
      <c r="H14" s="1" t="s">
        <v>10</v>
      </c>
      <c r="I14" s="1" t="s">
        <v>10</v>
      </c>
    </row>
    <row r="15" spans="1:9" x14ac:dyDescent="0.25">
      <c r="A15" s="1"/>
      <c r="B15" s="1" t="s">
        <v>7</v>
      </c>
      <c r="C15" s="1">
        <v>0</v>
      </c>
      <c r="D15" s="1">
        <v>238.22300000000001</v>
      </c>
      <c r="E15" s="1">
        <v>238.22300000000001</v>
      </c>
      <c r="F15" s="3">
        <f t="shared" si="0"/>
        <v>238.22300000000001</v>
      </c>
      <c r="G15" s="1">
        <v>0</v>
      </c>
      <c r="H15" s="1" t="s">
        <v>10</v>
      </c>
      <c r="I15" s="1" t="s">
        <v>10</v>
      </c>
    </row>
    <row r="16" spans="1:9" x14ac:dyDescent="0.25">
      <c r="A16" s="1"/>
      <c r="B16" s="1" t="s">
        <v>7</v>
      </c>
      <c r="C16" s="1">
        <v>0</v>
      </c>
      <c r="D16" s="1">
        <v>269.36500000000001</v>
      </c>
      <c r="E16" s="1">
        <v>265.08699999999999</v>
      </c>
      <c r="F16" s="3">
        <f t="shared" si="0"/>
        <v>267.226</v>
      </c>
      <c r="G16" s="1">
        <v>0</v>
      </c>
      <c r="H16" s="1" t="s">
        <v>10</v>
      </c>
      <c r="I16" s="1" t="s">
        <v>10</v>
      </c>
    </row>
    <row r="17" spans="1:9" x14ac:dyDescent="0.25">
      <c r="A17" s="1"/>
      <c r="B17" s="1" t="s">
        <v>7</v>
      </c>
      <c r="C17" s="1">
        <v>0</v>
      </c>
      <c r="D17" s="1">
        <v>256.62400000000002</v>
      </c>
      <c r="E17" s="1">
        <v>250.2</v>
      </c>
      <c r="F17" s="3">
        <f t="shared" si="0"/>
        <v>253.41200000000001</v>
      </c>
      <c r="G17" s="1">
        <v>0</v>
      </c>
      <c r="H17" s="1" t="s">
        <v>10</v>
      </c>
      <c r="I17" s="1" t="s">
        <v>10</v>
      </c>
    </row>
    <row r="18" spans="1:9" x14ac:dyDescent="0.25">
      <c r="A18" s="1"/>
      <c r="B18" s="1" t="s">
        <v>7</v>
      </c>
      <c r="C18" s="1">
        <v>0</v>
      </c>
      <c r="D18" s="1">
        <v>292.68799999999999</v>
      </c>
      <c r="E18" s="1">
        <v>241.78299999999999</v>
      </c>
      <c r="F18" s="3">
        <f t="shared" si="0"/>
        <v>267.2355</v>
      </c>
      <c r="G18" s="1">
        <v>0</v>
      </c>
      <c r="H18" s="1" t="s">
        <v>10</v>
      </c>
      <c r="I18" s="1" t="s">
        <v>10</v>
      </c>
    </row>
    <row r="19" spans="1:9" x14ac:dyDescent="0.25">
      <c r="A19" s="1"/>
      <c r="B19" s="1" t="s">
        <v>7</v>
      </c>
      <c r="C19" s="1">
        <v>0</v>
      </c>
      <c r="D19" s="1">
        <v>272.87200000000001</v>
      </c>
      <c r="E19" s="1">
        <v>268.59199999999998</v>
      </c>
      <c r="F19" s="3">
        <f t="shared" si="0"/>
        <v>270.73199999999997</v>
      </c>
      <c r="G19" s="1">
        <v>0</v>
      </c>
      <c r="H19" s="1" t="s">
        <v>10</v>
      </c>
      <c r="I19" s="1" t="s">
        <v>10</v>
      </c>
    </row>
    <row r="20" spans="1:9" x14ac:dyDescent="0.25">
      <c r="A20" s="2">
        <v>45790</v>
      </c>
      <c r="B20" s="1" t="s">
        <v>7</v>
      </c>
      <c r="C20" s="1">
        <v>24</v>
      </c>
      <c r="D20" s="1">
        <v>282.61500000000001</v>
      </c>
      <c r="E20" s="1">
        <v>264.98</v>
      </c>
      <c r="F20" s="3">
        <f t="shared" si="0"/>
        <v>273.79750000000001</v>
      </c>
      <c r="G20" s="1">
        <v>0</v>
      </c>
      <c r="H20" s="1" t="s">
        <v>10</v>
      </c>
      <c r="I20" s="1" t="s">
        <v>10</v>
      </c>
    </row>
    <row r="21" spans="1:9" x14ac:dyDescent="0.25">
      <c r="A21" s="1"/>
      <c r="B21" s="1" t="s">
        <v>7</v>
      </c>
      <c r="C21" s="1">
        <v>24</v>
      </c>
      <c r="D21" s="1">
        <v>284.81299999999999</v>
      </c>
      <c r="E21" s="1">
        <v>276.73500000000001</v>
      </c>
      <c r="F21" s="3">
        <f t="shared" si="0"/>
        <v>280.774</v>
      </c>
      <c r="G21" s="1">
        <v>0</v>
      </c>
      <c r="H21" s="1" t="s">
        <v>10</v>
      </c>
      <c r="I21" s="1" t="s">
        <v>10</v>
      </c>
    </row>
    <row r="22" spans="1:9" x14ac:dyDescent="0.25">
      <c r="A22" s="1"/>
      <c r="B22" s="1" t="s">
        <v>7</v>
      </c>
      <c r="C22" s="1">
        <v>24</v>
      </c>
      <c r="D22" s="1">
        <v>313.53899999999999</v>
      </c>
      <c r="E22" s="1">
        <v>289.23</v>
      </c>
      <c r="F22" s="3">
        <f t="shared" si="0"/>
        <v>301.3845</v>
      </c>
      <c r="G22" s="1">
        <v>0</v>
      </c>
      <c r="H22" s="1" t="s">
        <v>10</v>
      </c>
      <c r="I22" s="1" t="s">
        <v>10</v>
      </c>
    </row>
    <row r="23" spans="1:9" x14ac:dyDescent="0.25">
      <c r="A23" s="1"/>
      <c r="B23" s="1" t="s">
        <v>7</v>
      </c>
      <c r="C23" s="1">
        <v>24</v>
      </c>
      <c r="D23" s="1">
        <v>305.37400000000002</v>
      </c>
      <c r="E23" s="1">
        <v>297.33800000000002</v>
      </c>
      <c r="F23" s="3">
        <f t="shared" si="0"/>
        <v>301.35599999999999</v>
      </c>
      <c r="G23" s="1">
        <v>0</v>
      </c>
      <c r="H23" s="1" t="s">
        <v>10</v>
      </c>
      <c r="I23" s="1" t="s">
        <v>10</v>
      </c>
    </row>
    <row r="24" spans="1:9" x14ac:dyDescent="0.25">
      <c r="A24" s="1"/>
      <c r="B24" s="1" t="s">
        <v>7</v>
      </c>
      <c r="C24" s="1">
        <v>24</v>
      </c>
      <c r="D24" s="1">
        <v>304.67</v>
      </c>
      <c r="E24" s="1">
        <v>275.94099999999997</v>
      </c>
      <c r="F24" s="3">
        <f t="shared" si="0"/>
        <v>290.30549999999999</v>
      </c>
      <c r="G24" s="1">
        <v>0</v>
      </c>
      <c r="H24" s="1" t="s">
        <v>10</v>
      </c>
      <c r="I24" s="1" t="s">
        <v>10</v>
      </c>
    </row>
    <row r="25" spans="1:9" x14ac:dyDescent="0.25">
      <c r="A25" s="1"/>
      <c r="B25" s="1" t="s">
        <v>7</v>
      </c>
      <c r="C25" s="1">
        <v>24</v>
      </c>
      <c r="D25" s="1">
        <v>320.13799999999998</v>
      </c>
      <c r="E25" s="1">
        <v>293.64699999999999</v>
      </c>
      <c r="F25" s="3">
        <f t="shared" si="0"/>
        <v>306.89249999999998</v>
      </c>
      <c r="G25" s="1">
        <v>0</v>
      </c>
      <c r="H25" s="1" t="s">
        <v>10</v>
      </c>
      <c r="I25" s="1" t="s">
        <v>10</v>
      </c>
    </row>
    <row r="26" spans="1:9" x14ac:dyDescent="0.25">
      <c r="A26" s="2">
        <v>45792</v>
      </c>
      <c r="B26" s="1" t="s">
        <v>7</v>
      </c>
      <c r="C26" s="1">
        <v>24</v>
      </c>
      <c r="D26" s="1">
        <v>332.77199999999999</v>
      </c>
      <c r="E26" s="1">
        <v>311.97300000000001</v>
      </c>
      <c r="F26" s="3">
        <f t="shared" si="0"/>
        <v>322.3725</v>
      </c>
      <c r="G26" s="1">
        <v>0</v>
      </c>
      <c r="H26" s="1" t="s">
        <v>10</v>
      </c>
      <c r="I26" s="1" t="s">
        <v>10</v>
      </c>
    </row>
    <row r="27" spans="1:9" x14ac:dyDescent="0.25">
      <c r="A27" s="1"/>
      <c r="B27" s="1" t="s">
        <v>7</v>
      </c>
      <c r="C27" s="1">
        <v>24</v>
      </c>
      <c r="D27" s="1">
        <v>273.45699999999999</v>
      </c>
      <c r="E27" s="1">
        <v>256.54700000000003</v>
      </c>
      <c r="F27" s="3">
        <f t="shared" si="0"/>
        <v>265.00200000000001</v>
      </c>
      <c r="G27" s="1">
        <v>0</v>
      </c>
      <c r="H27" s="1" t="s">
        <v>10</v>
      </c>
      <c r="I27" s="1" t="s">
        <v>10</v>
      </c>
    </row>
    <row r="28" spans="1:9" x14ac:dyDescent="0.25">
      <c r="A28" s="1"/>
      <c r="B28" s="1" t="s">
        <v>7</v>
      </c>
      <c r="C28" s="1">
        <v>24</v>
      </c>
      <c r="D28" s="1">
        <v>316.61</v>
      </c>
      <c r="E28" s="1">
        <v>314.27800000000002</v>
      </c>
      <c r="F28" s="3">
        <f t="shared" si="0"/>
        <v>315.44400000000002</v>
      </c>
      <c r="G28" s="1">
        <v>0</v>
      </c>
      <c r="H28" s="1" t="s">
        <v>10</v>
      </c>
      <c r="I28" s="1" t="s">
        <v>10</v>
      </c>
    </row>
    <row r="29" spans="1:9" x14ac:dyDescent="0.25">
      <c r="A29" s="1"/>
      <c r="B29" s="1" t="s">
        <v>7</v>
      </c>
      <c r="C29" s="1">
        <v>24</v>
      </c>
      <c r="D29" s="1">
        <v>288.86799999999999</v>
      </c>
      <c r="E29" s="1">
        <v>281.96100000000001</v>
      </c>
      <c r="F29" s="3">
        <f t="shared" si="0"/>
        <v>285.41449999999998</v>
      </c>
      <c r="G29" s="1">
        <v>0</v>
      </c>
      <c r="H29" s="1" t="s">
        <v>10</v>
      </c>
      <c r="I29" s="1" t="s">
        <v>10</v>
      </c>
    </row>
    <row r="30" spans="1:9" x14ac:dyDescent="0.25">
      <c r="A30" s="1"/>
      <c r="B30" s="1" t="s">
        <v>7</v>
      </c>
      <c r="C30" s="1">
        <v>24</v>
      </c>
      <c r="D30" s="1">
        <v>350.49799999999999</v>
      </c>
      <c r="E30" s="1">
        <v>329.69</v>
      </c>
      <c r="F30" s="3">
        <f t="shared" si="0"/>
        <v>340.09399999999999</v>
      </c>
      <c r="G30" s="1">
        <v>0</v>
      </c>
      <c r="H30" s="1" t="s">
        <v>10</v>
      </c>
      <c r="I30" s="1" t="s">
        <v>10</v>
      </c>
    </row>
    <row r="31" spans="1:9" x14ac:dyDescent="0.25">
      <c r="A31" s="1"/>
      <c r="B31" s="1" t="s">
        <v>7</v>
      </c>
      <c r="C31" s="1">
        <v>24</v>
      </c>
      <c r="D31" s="1">
        <v>288.875</v>
      </c>
      <c r="E31" s="1">
        <v>286.572</v>
      </c>
      <c r="F31" s="3">
        <f t="shared" si="0"/>
        <v>287.7235</v>
      </c>
      <c r="G31" s="1">
        <v>0</v>
      </c>
      <c r="H31" s="1" t="s">
        <v>10</v>
      </c>
      <c r="I31" s="1" t="s">
        <v>10</v>
      </c>
    </row>
    <row r="32" spans="1:9" x14ac:dyDescent="0.25">
      <c r="A32" s="2">
        <v>45821</v>
      </c>
      <c r="B32" s="1" t="s">
        <v>7</v>
      </c>
      <c r="C32" s="1">
        <v>24</v>
      </c>
      <c r="D32" s="1">
        <v>257.714</v>
      </c>
      <c r="E32" s="1">
        <v>245.41399999999999</v>
      </c>
      <c r="F32" s="3">
        <f t="shared" si="0"/>
        <v>251.56399999999999</v>
      </c>
      <c r="G32" s="1">
        <v>0</v>
      </c>
      <c r="H32" s="1" t="s">
        <v>10</v>
      </c>
      <c r="I32" s="1" t="s">
        <v>10</v>
      </c>
    </row>
    <row r="33" spans="1:9" x14ac:dyDescent="0.25">
      <c r="A33" s="1"/>
      <c r="B33" s="1" t="s">
        <v>7</v>
      </c>
      <c r="C33" s="1">
        <v>24</v>
      </c>
      <c r="D33" s="1">
        <v>265.91399999999999</v>
      </c>
      <c r="E33" s="1">
        <v>255.702</v>
      </c>
      <c r="F33" s="3">
        <f t="shared" si="0"/>
        <v>260.80799999999999</v>
      </c>
      <c r="G33" s="1">
        <v>0</v>
      </c>
      <c r="H33" s="1" t="s">
        <v>10</v>
      </c>
      <c r="I33" s="1" t="s">
        <v>10</v>
      </c>
    </row>
    <row r="34" spans="1:9" x14ac:dyDescent="0.25">
      <c r="A34" s="1"/>
      <c r="B34" s="1" t="s">
        <v>7</v>
      </c>
      <c r="C34" s="1">
        <v>24</v>
      </c>
      <c r="D34" s="1">
        <v>265.89100000000002</v>
      </c>
      <c r="E34" s="1">
        <v>251.59200000000001</v>
      </c>
      <c r="F34" s="3">
        <f t="shared" si="0"/>
        <v>258.74150000000003</v>
      </c>
      <c r="G34" s="1">
        <v>0</v>
      </c>
      <c r="H34" s="1" t="s">
        <v>10</v>
      </c>
      <c r="I34" s="1" t="s">
        <v>10</v>
      </c>
    </row>
    <row r="35" spans="1:9" x14ac:dyDescent="0.25">
      <c r="A35" s="1"/>
      <c r="B35" s="1" t="s">
        <v>7</v>
      </c>
      <c r="C35" s="1">
        <v>24</v>
      </c>
      <c r="D35" s="1">
        <v>271.435</v>
      </c>
      <c r="E35" s="1">
        <v>261.81799999999998</v>
      </c>
      <c r="F35" s="3">
        <f t="shared" si="0"/>
        <v>266.62649999999996</v>
      </c>
      <c r="G35" s="1">
        <v>0</v>
      </c>
      <c r="H35" s="1" t="s">
        <v>10</v>
      </c>
      <c r="I35" s="1" t="s">
        <v>10</v>
      </c>
    </row>
    <row r="36" spans="1:9" x14ac:dyDescent="0.25">
      <c r="A36" s="1"/>
      <c r="B36" s="1" t="s">
        <v>7</v>
      </c>
      <c r="C36" s="1">
        <v>24</v>
      </c>
      <c r="D36" s="1">
        <v>251.59100000000001</v>
      </c>
      <c r="E36" s="1">
        <v>248.196</v>
      </c>
      <c r="F36" s="3">
        <f t="shared" si="0"/>
        <v>249.89350000000002</v>
      </c>
      <c r="G36" s="1">
        <v>0</v>
      </c>
      <c r="H36" s="1" t="s">
        <v>10</v>
      </c>
      <c r="I36" s="1" t="s">
        <v>10</v>
      </c>
    </row>
    <row r="37" spans="1:9" x14ac:dyDescent="0.25">
      <c r="A37" s="1"/>
      <c r="B37" s="1" t="s">
        <v>7</v>
      </c>
      <c r="C37" s="1">
        <v>24</v>
      </c>
      <c r="D37" s="1">
        <v>284.32</v>
      </c>
      <c r="E37" s="1">
        <v>280.21100000000001</v>
      </c>
      <c r="F37" s="3">
        <f t="shared" si="0"/>
        <v>282.26549999999997</v>
      </c>
      <c r="G37" s="1">
        <v>0</v>
      </c>
      <c r="H37" s="1" t="s">
        <v>10</v>
      </c>
      <c r="I37" s="1" t="s">
        <v>10</v>
      </c>
    </row>
    <row r="38" spans="1:9" x14ac:dyDescent="0.25">
      <c r="A38" s="2">
        <v>45363</v>
      </c>
      <c r="B38" s="1" t="s">
        <v>8</v>
      </c>
      <c r="C38" s="1">
        <v>0</v>
      </c>
      <c r="D38" s="1">
        <v>294.78100000000001</v>
      </c>
      <c r="E38" s="1">
        <v>275.11099999999999</v>
      </c>
      <c r="F38" s="3">
        <f t="shared" si="0"/>
        <v>284.94600000000003</v>
      </c>
      <c r="G38" s="1">
        <v>0.28000000000000003</v>
      </c>
      <c r="H38" s="1">
        <v>0.13800000000000001</v>
      </c>
      <c r="I38" s="4">
        <f>G38/H38</f>
        <v>2.0289855072463769</v>
      </c>
    </row>
    <row r="39" spans="1:9" x14ac:dyDescent="0.25">
      <c r="A39" s="1"/>
      <c r="B39" s="1" t="s">
        <v>8</v>
      </c>
      <c r="C39" s="1">
        <v>0</v>
      </c>
      <c r="D39" s="1">
        <v>278.40800000000002</v>
      </c>
      <c r="E39" s="1">
        <v>254.82300000000001</v>
      </c>
      <c r="F39" s="3">
        <f t="shared" si="0"/>
        <v>266.6155</v>
      </c>
      <c r="G39" s="1">
        <v>0.23</v>
      </c>
      <c r="H39" s="1">
        <v>0.13800000000000001</v>
      </c>
      <c r="I39" s="4">
        <f t="shared" ref="I39:I41" si="1">G39/H39</f>
        <v>1.6666666666666665</v>
      </c>
    </row>
    <row r="40" spans="1:9" x14ac:dyDescent="0.25">
      <c r="A40" s="1"/>
      <c r="B40" s="1" t="s">
        <v>8</v>
      </c>
      <c r="C40" s="1">
        <v>0</v>
      </c>
      <c r="D40" s="1">
        <v>269.22300000000001</v>
      </c>
      <c r="E40" s="1">
        <v>269.22300000000001</v>
      </c>
      <c r="F40" s="3">
        <f t="shared" si="0"/>
        <v>269.22300000000001</v>
      </c>
      <c r="G40" s="1">
        <v>0.24</v>
      </c>
      <c r="H40" s="1">
        <v>0.13800000000000001</v>
      </c>
      <c r="I40" s="4">
        <f t="shared" si="1"/>
        <v>1.7391304347826084</v>
      </c>
    </row>
    <row r="41" spans="1:9" x14ac:dyDescent="0.25">
      <c r="A41" s="1"/>
      <c r="B41" s="1" t="s">
        <v>8</v>
      </c>
      <c r="C41" s="1">
        <v>0</v>
      </c>
      <c r="D41" s="1">
        <v>298.68400000000003</v>
      </c>
      <c r="E41" s="1">
        <v>260.72399999999999</v>
      </c>
      <c r="F41" s="3">
        <f t="shared" si="0"/>
        <v>279.70400000000001</v>
      </c>
      <c r="G41" s="1">
        <v>0.26</v>
      </c>
      <c r="H41" s="1">
        <v>0.13800000000000001</v>
      </c>
      <c r="I41" s="4">
        <f t="shared" si="1"/>
        <v>1.8840579710144927</v>
      </c>
    </row>
    <row r="42" spans="1:9" x14ac:dyDescent="0.25">
      <c r="A42" s="1"/>
      <c r="B42" s="1" t="s">
        <v>9</v>
      </c>
      <c r="C42" s="1">
        <v>0</v>
      </c>
      <c r="D42" s="1">
        <v>289.56</v>
      </c>
      <c r="E42" s="1">
        <v>269.26799999999997</v>
      </c>
      <c r="F42" s="3">
        <f t="shared" si="0"/>
        <v>279.41399999999999</v>
      </c>
      <c r="G42" s="1" t="s">
        <v>10</v>
      </c>
      <c r="H42" s="1" t="s">
        <v>10</v>
      </c>
      <c r="I42" s="1" t="s">
        <v>10</v>
      </c>
    </row>
    <row r="43" spans="1:9" x14ac:dyDescent="0.25">
      <c r="A43" s="1"/>
      <c r="B43" s="1" t="s">
        <v>9</v>
      </c>
      <c r="C43" s="1">
        <v>0</v>
      </c>
      <c r="D43" s="1">
        <v>279.07</v>
      </c>
      <c r="E43" s="1">
        <v>273.19499999999999</v>
      </c>
      <c r="F43" s="3">
        <f t="shared" si="0"/>
        <v>276.13249999999999</v>
      </c>
      <c r="G43" s="1" t="s">
        <v>10</v>
      </c>
      <c r="H43" s="1" t="s">
        <v>10</v>
      </c>
      <c r="I43" s="1" t="s">
        <v>10</v>
      </c>
    </row>
    <row r="44" spans="1:9" x14ac:dyDescent="0.25">
      <c r="A44" s="2">
        <v>45797</v>
      </c>
      <c r="B44" s="1" t="s">
        <v>8</v>
      </c>
      <c r="C44" s="1">
        <v>0</v>
      </c>
      <c r="D44" s="1">
        <v>290.43700000000001</v>
      </c>
      <c r="E44" s="1">
        <v>273.69</v>
      </c>
      <c r="F44" s="3">
        <f t="shared" si="0"/>
        <v>282.06349999999998</v>
      </c>
      <c r="G44" s="1">
        <v>0.3</v>
      </c>
      <c r="H44" s="1">
        <f>(0.886-0.946)*-1</f>
        <v>5.9999999999999942E-2</v>
      </c>
      <c r="I44" s="4">
        <f>G44/H44</f>
        <v>5.0000000000000044</v>
      </c>
    </row>
    <row r="45" spans="1:9" x14ac:dyDescent="0.25">
      <c r="A45" s="1"/>
      <c r="B45" s="1" t="s">
        <v>8</v>
      </c>
      <c r="C45" s="1">
        <v>0</v>
      </c>
      <c r="D45" s="1">
        <v>276.62299999999999</v>
      </c>
      <c r="E45" s="1">
        <v>271.50799999999998</v>
      </c>
      <c r="F45" s="3">
        <f t="shared" si="0"/>
        <v>274.06549999999999</v>
      </c>
      <c r="G45" s="1">
        <v>0.28000000000000003</v>
      </c>
      <c r="H45" s="1">
        <f t="shared" ref="H45:H47" si="2">(0.886-0.946)*-1</f>
        <v>5.9999999999999942E-2</v>
      </c>
      <c r="I45" s="4">
        <f t="shared" ref="I45:I47" si="3">G45/H45</f>
        <v>4.6666666666666714</v>
      </c>
    </row>
    <row r="46" spans="1:9" x14ac:dyDescent="0.25">
      <c r="A46" s="1"/>
      <c r="B46" s="1" t="s">
        <v>8</v>
      </c>
      <c r="C46" s="1">
        <v>0</v>
      </c>
      <c r="D46" s="1">
        <v>270.71800000000002</v>
      </c>
      <c r="E46" s="1">
        <v>266.38799999999998</v>
      </c>
      <c r="F46" s="3">
        <f t="shared" si="0"/>
        <v>268.553</v>
      </c>
      <c r="G46" s="1">
        <v>0.26</v>
      </c>
      <c r="H46" s="1">
        <f t="shared" si="2"/>
        <v>5.9999999999999942E-2</v>
      </c>
      <c r="I46" s="4">
        <f t="shared" si="3"/>
        <v>4.3333333333333375</v>
      </c>
    </row>
    <row r="47" spans="1:9" x14ac:dyDescent="0.25">
      <c r="A47" s="1"/>
      <c r="B47" s="1" t="s">
        <v>8</v>
      </c>
      <c r="C47" s="1">
        <v>0</v>
      </c>
      <c r="D47" s="1">
        <v>281.68099999999998</v>
      </c>
      <c r="E47" s="1">
        <v>279.47800000000001</v>
      </c>
      <c r="F47" s="3">
        <f t="shared" si="0"/>
        <v>280.5795</v>
      </c>
      <c r="G47" s="1">
        <v>0.28999999999999998</v>
      </c>
      <c r="H47" s="1">
        <f t="shared" si="2"/>
        <v>5.9999999999999942E-2</v>
      </c>
      <c r="I47" s="4">
        <f t="shared" si="3"/>
        <v>4.8333333333333375</v>
      </c>
    </row>
    <row r="48" spans="1:9" x14ac:dyDescent="0.25">
      <c r="A48" s="1"/>
      <c r="B48" s="1" t="s">
        <v>9</v>
      </c>
      <c r="C48" s="1">
        <v>0</v>
      </c>
      <c r="D48" s="1">
        <v>267.83100000000002</v>
      </c>
      <c r="E48" s="1">
        <v>259.83100000000002</v>
      </c>
      <c r="F48" s="3">
        <f t="shared" si="0"/>
        <v>263.83100000000002</v>
      </c>
      <c r="G48" s="1" t="s">
        <v>10</v>
      </c>
      <c r="H48" s="1" t="s">
        <v>10</v>
      </c>
      <c r="I48" s="1" t="s">
        <v>10</v>
      </c>
    </row>
    <row r="49" spans="1:9" x14ac:dyDescent="0.25">
      <c r="A49" s="1"/>
      <c r="B49" s="1" t="s">
        <v>9</v>
      </c>
      <c r="C49" s="1">
        <v>0</v>
      </c>
      <c r="D49" s="1">
        <v>270.71800000000002</v>
      </c>
      <c r="E49" s="1">
        <v>266.38799999999998</v>
      </c>
      <c r="F49" s="3">
        <f t="shared" si="0"/>
        <v>268.553</v>
      </c>
      <c r="G49" s="1" t="s">
        <v>10</v>
      </c>
      <c r="H49" s="1" t="s">
        <v>10</v>
      </c>
      <c r="I49" s="1" t="s">
        <v>10</v>
      </c>
    </row>
    <row r="50" spans="1:9" x14ac:dyDescent="0.25">
      <c r="A50" s="2">
        <v>45819</v>
      </c>
      <c r="B50" s="1" t="s">
        <v>8</v>
      </c>
      <c r="C50" s="1">
        <v>0</v>
      </c>
      <c r="D50" s="1">
        <v>274.899</v>
      </c>
      <c r="E50" s="1">
        <v>274.899</v>
      </c>
      <c r="F50" s="3">
        <f t="shared" si="0"/>
        <v>274.899</v>
      </c>
      <c r="G50" s="1">
        <v>0.27</v>
      </c>
      <c r="H50" s="1">
        <f>(0.958-1.058)*-1</f>
        <v>0.10000000000000009</v>
      </c>
      <c r="I50" s="4">
        <f>G50/H50</f>
        <v>2.699999999999998</v>
      </c>
    </row>
    <row r="51" spans="1:9" x14ac:dyDescent="0.25">
      <c r="A51" s="1"/>
      <c r="B51" s="1" t="s">
        <v>8</v>
      </c>
      <c r="C51" s="1">
        <v>0</v>
      </c>
      <c r="D51" s="1">
        <v>309.36399999999998</v>
      </c>
      <c r="E51" s="1">
        <v>279.90899999999999</v>
      </c>
      <c r="F51" s="3">
        <f t="shared" si="0"/>
        <v>294.63649999999996</v>
      </c>
      <c r="G51" s="1">
        <v>0.32</v>
      </c>
      <c r="H51" s="1">
        <f t="shared" ref="H51:H53" si="4">(0.958-1.058)*-1</f>
        <v>0.10000000000000009</v>
      </c>
      <c r="I51" s="4">
        <f t="shared" ref="I51:I53" si="5">G51/H51</f>
        <v>3.1999999999999971</v>
      </c>
    </row>
    <row r="52" spans="1:9" x14ac:dyDescent="0.25">
      <c r="A52" s="1"/>
      <c r="B52" s="1" t="s">
        <v>8</v>
      </c>
      <c r="C52" s="1">
        <v>0</v>
      </c>
      <c r="D52" s="1">
        <v>318.68299999999999</v>
      </c>
      <c r="E52" s="1">
        <v>312.21199999999999</v>
      </c>
      <c r="F52" s="3">
        <f t="shared" si="0"/>
        <v>315.44749999999999</v>
      </c>
      <c r="G52" s="1">
        <v>0.36</v>
      </c>
      <c r="H52" s="1">
        <f t="shared" si="4"/>
        <v>0.10000000000000009</v>
      </c>
      <c r="I52" s="4">
        <f t="shared" si="5"/>
        <v>3.5999999999999965</v>
      </c>
    </row>
    <row r="53" spans="1:9" x14ac:dyDescent="0.25">
      <c r="A53" s="1"/>
      <c r="B53" s="1" t="s">
        <v>8</v>
      </c>
      <c r="C53" s="1">
        <v>0</v>
      </c>
      <c r="D53" s="1">
        <v>273.42599999999999</v>
      </c>
      <c r="E53" s="1">
        <v>273.42599999999999</v>
      </c>
      <c r="F53" s="3">
        <f t="shared" si="0"/>
        <v>273.42599999999999</v>
      </c>
      <c r="G53" s="1">
        <v>0.27</v>
      </c>
      <c r="H53" s="1">
        <f t="shared" si="4"/>
        <v>0.10000000000000009</v>
      </c>
      <c r="I53" s="4">
        <f t="shared" si="5"/>
        <v>2.699999999999998</v>
      </c>
    </row>
    <row r="54" spans="1:9" x14ac:dyDescent="0.25">
      <c r="A54" s="1"/>
      <c r="B54" s="1" t="s">
        <v>9</v>
      </c>
      <c r="C54" s="1">
        <v>0</v>
      </c>
      <c r="D54" s="1">
        <v>284.23200000000003</v>
      </c>
      <c r="E54" s="1">
        <v>260.52699999999999</v>
      </c>
      <c r="F54" s="3">
        <f t="shared" si="0"/>
        <v>272.37950000000001</v>
      </c>
      <c r="G54" s="1" t="s">
        <v>10</v>
      </c>
      <c r="H54" s="1" t="s">
        <v>10</v>
      </c>
      <c r="I54" s="1" t="s">
        <v>10</v>
      </c>
    </row>
    <row r="55" spans="1:9" x14ac:dyDescent="0.25">
      <c r="A55" s="1"/>
      <c r="B55" s="1" t="s">
        <v>9</v>
      </c>
      <c r="C55" s="1">
        <v>0</v>
      </c>
      <c r="D55" s="1">
        <v>294.95699999999999</v>
      </c>
      <c r="E55" s="1">
        <v>271.29199999999997</v>
      </c>
      <c r="F55" s="3">
        <f t="shared" si="0"/>
        <v>283.12450000000001</v>
      </c>
      <c r="G55" s="1" t="s">
        <v>10</v>
      </c>
      <c r="H55" s="1" t="s">
        <v>10</v>
      </c>
      <c r="I55" s="1" t="s">
        <v>10</v>
      </c>
    </row>
    <row r="56" spans="1:9" x14ac:dyDescent="0.25">
      <c r="A56" s="2">
        <v>45853</v>
      </c>
      <c r="B56" s="1" t="s">
        <v>8</v>
      </c>
      <c r="C56" s="1">
        <v>24</v>
      </c>
      <c r="D56" s="1">
        <v>256.52</v>
      </c>
      <c r="E56" s="1">
        <v>218.26</v>
      </c>
      <c r="F56" s="3">
        <f t="shared" si="0"/>
        <v>237.39</v>
      </c>
      <c r="G56" s="1">
        <v>0.25</v>
      </c>
      <c r="H56" s="1">
        <f>(0.922-1.042)*-1</f>
        <v>0.12</v>
      </c>
      <c r="I56" s="4">
        <f>G56/H56</f>
        <v>2.0833333333333335</v>
      </c>
    </row>
    <row r="57" spans="1:9" x14ac:dyDescent="0.25">
      <c r="A57" s="1"/>
      <c r="B57" s="1" t="s">
        <v>8</v>
      </c>
      <c r="C57" s="1">
        <v>24</v>
      </c>
      <c r="D57" s="1">
        <v>222.76</v>
      </c>
      <c r="E57" s="1">
        <v>216.03</v>
      </c>
      <c r="F57" s="3">
        <f t="shared" si="0"/>
        <v>219.39499999999998</v>
      </c>
      <c r="G57" s="1">
        <v>0.18</v>
      </c>
      <c r="H57" s="1">
        <f t="shared" ref="H57:H60" si="6">(0.922-1.042)*-1</f>
        <v>0.12</v>
      </c>
      <c r="I57" s="4">
        <f t="shared" ref="I57:I59" si="7">G57/H57</f>
        <v>1.5</v>
      </c>
    </row>
    <row r="58" spans="1:9" x14ac:dyDescent="0.25">
      <c r="A58" s="1"/>
      <c r="B58" s="1" t="s">
        <v>8</v>
      </c>
      <c r="C58" s="1">
        <v>24</v>
      </c>
      <c r="D58" s="1">
        <v>247.48</v>
      </c>
      <c r="E58" s="1">
        <v>204.73</v>
      </c>
      <c r="F58" s="3">
        <f t="shared" si="0"/>
        <v>226.10499999999999</v>
      </c>
      <c r="G58" s="1">
        <v>0.21</v>
      </c>
      <c r="H58" s="1">
        <f t="shared" si="6"/>
        <v>0.12</v>
      </c>
      <c r="I58" s="4">
        <f t="shared" si="7"/>
        <v>1.75</v>
      </c>
    </row>
    <row r="59" spans="1:9" x14ac:dyDescent="0.25">
      <c r="A59" s="1"/>
      <c r="B59" s="1" t="s">
        <v>8</v>
      </c>
      <c r="C59" s="1">
        <v>24</v>
      </c>
      <c r="D59" s="1">
        <v>259.52</v>
      </c>
      <c r="E59" s="1">
        <v>228.78</v>
      </c>
      <c r="F59" s="3">
        <f t="shared" si="0"/>
        <v>244.14999999999998</v>
      </c>
      <c r="G59" s="1">
        <v>0.27</v>
      </c>
      <c r="H59" s="1">
        <f t="shared" si="6"/>
        <v>0.12</v>
      </c>
      <c r="I59" s="4">
        <f t="shared" si="7"/>
        <v>2.2500000000000004</v>
      </c>
    </row>
    <row r="60" spans="1:9" x14ac:dyDescent="0.25">
      <c r="A60" s="1"/>
      <c r="B60" s="1" t="s">
        <v>9</v>
      </c>
      <c r="C60" s="1">
        <v>24</v>
      </c>
      <c r="D60" s="1">
        <v>258.75</v>
      </c>
      <c r="E60" s="1">
        <v>249.75</v>
      </c>
      <c r="F60" s="3">
        <f t="shared" si="0"/>
        <v>254.25</v>
      </c>
      <c r="G60" s="1" t="s">
        <v>10</v>
      </c>
      <c r="H60" s="1" t="s">
        <v>10</v>
      </c>
      <c r="I60" s="1" t="s">
        <v>10</v>
      </c>
    </row>
    <row r="61" spans="1:9" x14ac:dyDescent="0.25">
      <c r="A61" s="1"/>
      <c r="B61" s="1" t="s">
        <v>9</v>
      </c>
      <c r="C61" s="1">
        <v>24</v>
      </c>
      <c r="D61" s="1">
        <v>229.56</v>
      </c>
      <c r="E61" s="1">
        <v>204.76</v>
      </c>
      <c r="F61" s="3">
        <f t="shared" si="0"/>
        <v>217.16</v>
      </c>
      <c r="G61" s="1" t="s">
        <v>10</v>
      </c>
      <c r="H61" s="1" t="s">
        <v>10</v>
      </c>
      <c r="I61" s="1" t="s">
        <v>10</v>
      </c>
    </row>
    <row r="62" spans="1:9" x14ac:dyDescent="0.25">
      <c r="A62" s="2">
        <v>45489</v>
      </c>
      <c r="B62" s="1" t="s">
        <v>8</v>
      </c>
      <c r="C62" s="1">
        <v>24</v>
      </c>
      <c r="D62" s="1">
        <v>270.16000000000003</v>
      </c>
      <c r="E62" s="1">
        <v>211.02199999999999</v>
      </c>
      <c r="F62" s="3">
        <f t="shared" si="0"/>
        <v>240.59100000000001</v>
      </c>
      <c r="G62" s="1">
        <v>0.21</v>
      </c>
      <c r="H62" s="1">
        <f>-1*(0.073-0.231)</f>
        <v>0.15800000000000003</v>
      </c>
      <c r="I62" s="4">
        <f>G62/H62</f>
        <v>1.3291139240506327</v>
      </c>
    </row>
    <row r="63" spans="1:9" x14ac:dyDescent="0.25">
      <c r="A63" s="1"/>
      <c r="B63" s="1" t="s">
        <v>8</v>
      </c>
      <c r="C63" s="1">
        <v>24</v>
      </c>
      <c r="D63" s="1">
        <v>285.91000000000003</v>
      </c>
      <c r="E63" s="1">
        <v>274.76799999999997</v>
      </c>
      <c r="F63" s="3">
        <f t="shared" si="0"/>
        <v>280.339</v>
      </c>
      <c r="G63" s="1">
        <v>0.32</v>
      </c>
      <c r="H63" s="1">
        <f t="shared" ref="H63:H65" si="8">-1*(0.073-0.231)</f>
        <v>0.15800000000000003</v>
      </c>
      <c r="I63" s="4">
        <f t="shared" ref="I63:I65" si="9">G63/H63</f>
        <v>2.0253164556962022</v>
      </c>
    </row>
    <row r="64" spans="1:9" x14ac:dyDescent="0.25">
      <c r="A64" s="1"/>
      <c r="B64" s="1" t="s">
        <v>8</v>
      </c>
      <c r="C64" s="1">
        <v>24</v>
      </c>
      <c r="D64" s="1">
        <v>251.75</v>
      </c>
      <c r="E64" s="1">
        <v>249.12</v>
      </c>
      <c r="F64" s="3">
        <f t="shared" si="0"/>
        <v>250.435</v>
      </c>
      <c r="G64" s="1">
        <v>0.24</v>
      </c>
      <c r="H64" s="1">
        <f t="shared" si="8"/>
        <v>0.15800000000000003</v>
      </c>
      <c r="I64" s="4">
        <f t="shared" si="9"/>
        <v>1.5189873417721516</v>
      </c>
    </row>
    <row r="65" spans="1:9" x14ac:dyDescent="0.25">
      <c r="A65" s="1"/>
      <c r="B65" s="1" t="s">
        <v>8</v>
      </c>
      <c r="C65" s="1">
        <v>24</v>
      </c>
      <c r="D65" s="1">
        <v>251.73</v>
      </c>
      <c r="E65" s="1">
        <v>245.20599999999999</v>
      </c>
      <c r="F65" s="3">
        <f t="shared" si="0"/>
        <v>248.46799999999999</v>
      </c>
      <c r="G65" s="1">
        <v>0.24</v>
      </c>
      <c r="H65" s="1">
        <f t="shared" si="8"/>
        <v>0.15800000000000003</v>
      </c>
      <c r="I65" s="4">
        <f t="shared" si="9"/>
        <v>1.5189873417721516</v>
      </c>
    </row>
    <row r="66" spans="1:9" x14ac:dyDescent="0.25">
      <c r="A66" s="1"/>
      <c r="B66" s="1" t="s">
        <v>9</v>
      </c>
      <c r="C66" s="1">
        <v>24</v>
      </c>
      <c r="D66" s="1">
        <v>264.24</v>
      </c>
      <c r="E66" s="1">
        <v>258.33100000000002</v>
      </c>
      <c r="F66" s="3">
        <f t="shared" si="0"/>
        <v>261.28550000000001</v>
      </c>
      <c r="G66" s="1" t="s">
        <v>10</v>
      </c>
      <c r="H66" s="1" t="s">
        <v>10</v>
      </c>
      <c r="I66" s="1" t="s">
        <v>10</v>
      </c>
    </row>
    <row r="67" spans="1:9" x14ac:dyDescent="0.25">
      <c r="A67" s="1"/>
      <c r="B67" s="1" t="s">
        <v>9</v>
      </c>
      <c r="C67" s="1">
        <v>24</v>
      </c>
      <c r="D67" s="1">
        <v>270.13</v>
      </c>
      <c r="E67" s="1">
        <v>241.92</v>
      </c>
      <c r="F67" s="3">
        <f t="shared" ref="F67:F73" si="10">AVERAGE(D67:E67)</f>
        <v>256.02499999999998</v>
      </c>
      <c r="G67" s="1" t="s">
        <v>10</v>
      </c>
      <c r="H67" s="1" t="s">
        <v>10</v>
      </c>
      <c r="I67" s="1" t="s">
        <v>10</v>
      </c>
    </row>
    <row r="68" spans="1:9" x14ac:dyDescent="0.25">
      <c r="A68" s="2">
        <v>45855</v>
      </c>
      <c r="B68" s="1" t="s">
        <v>8</v>
      </c>
      <c r="C68" s="1">
        <v>24</v>
      </c>
      <c r="D68" s="1">
        <v>238.47</v>
      </c>
      <c r="E68" s="1">
        <v>193.54</v>
      </c>
      <c r="F68" s="3">
        <f t="shared" si="10"/>
        <v>216.005</v>
      </c>
      <c r="G68" s="1">
        <v>0.44</v>
      </c>
      <c r="H68" s="1">
        <f>-1*(0.952-1.074)</f>
        <v>0.12200000000000011</v>
      </c>
      <c r="I68" s="4">
        <f>G68/H68</f>
        <v>3.6065573770491772</v>
      </c>
    </row>
    <row r="69" spans="1:9" x14ac:dyDescent="0.25">
      <c r="A69" s="1"/>
      <c r="B69" s="1" t="s">
        <v>8</v>
      </c>
      <c r="C69" s="1">
        <v>24</v>
      </c>
      <c r="D69" s="1">
        <v>184.58</v>
      </c>
      <c r="E69" s="1">
        <v>176.28</v>
      </c>
      <c r="F69" s="3">
        <f t="shared" si="10"/>
        <v>180.43</v>
      </c>
      <c r="G69" s="1">
        <v>0.44</v>
      </c>
      <c r="H69" s="1">
        <f t="shared" ref="H69:H72" si="11">-1*(0.952-1.074)</f>
        <v>0.12200000000000011</v>
      </c>
      <c r="I69" s="4">
        <f t="shared" ref="I69:I72" si="12">G69/H69</f>
        <v>3.6065573770491772</v>
      </c>
    </row>
    <row r="70" spans="1:9" x14ac:dyDescent="0.25">
      <c r="A70" s="1"/>
      <c r="B70" s="1" t="s">
        <v>8</v>
      </c>
      <c r="C70" s="1">
        <v>24</v>
      </c>
      <c r="D70" s="1">
        <v>203.93</v>
      </c>
      <c r="E70" s="1">
        <v>174.9</v>
      </c>
      <c r="F70" s="3">
        <f t="shared" si="10"/>
        <v>189.41500000000002</v>
      </c>
      <c r="G70" s="1">
        <v>0.39</v>
      </c>
      <c r="H70" s="1">
        <f t="shared" si="11"/>
        <v>0.12200000000000011</v>
      </c>
      <c r="I70" s="4">
        <f t="shared" si="12"/>
        <v>3.1967213114754069</v>
      </c>
    </row>
    <row r="71" spans="1:9" x14ac:dyDescent="0.25">
      <c r="A71" s="1"/>
      <c r="B71" s="1" t="s">
        <v>8</v>
      </c>
      <c r="C71" s="1">
        <v>24</v>
      </c>
      <c r="D71" s="1">
        <v>220.51</v>
      </c>
      <c r="E71" s="1">
        <v>186.65</v>
      </c>
      <c r="F71" s="3">
        <f t="shared" si="10"/>
        <v>203.57999999999998</v>
      </c>
      <c r="G71" s="1">
        <v>0.46</v>
      </c>
      <c r="H71" s="1">
        <f t="shared" si="11"/>
        <v>0.12200000000000011</v>
      </c>
      <c r="I71" s="4">
        <f t="shared" si="12"/>
        <v>3.7704918032786852</v>
      </c>
    </row>
    <row r="72" spans="1:9" x14ac:dyDescent="0.25">
      <c r="A72" s="1"/>
      <c r="B72" s="1" t="s">
        <v>9</v>
      </c>
      <c r="C72" s="1">
        <v>24</v>
      </c>
      <c r="D72" s="1">
        <v>179.72</v>
      </c>
      <c r="E72" s="1">
        <v>162.49</v>
      </c>
      <c r="F72" s="3">
        <f t="shared" si="10"/>
        <v>171.10500000000002</v>
      </c>
      <c r="G72" s="1" t="s">
        <v>10</v>
      </c>
      <c r="H72" s="1" t="s">
        <v>10</v>
      </c>
      <c r="I72" s="1" t="s">
        <v>10</v>
      </c>
    </row>
    <row r="73" spans="1:9" x14ac:dyDescent="0.25">
      <c r="A73" s="1"/>
      <c r="B73" s="1" t="s">
        <v>9</v>
      </c>
      <c r="C73" s="1">
        <v>24</v>
      </c>
      <c r="D73" s="1">
        <v>184.59800000000001</v>
      </c>
      <c r="E73" s="1">
        <v>169.98500000000001</v>
      </c>
      <c r="F73" s="3">
        <f t="shared" si="10"/>
        <v>177.29150000000001</v>
      </c>
      <c r="G73" s="1" t="s">
        <v>10</v>
      </c>
      <c r="H73" s="1" t="s">
        <v>10</v>
      </c>
      <c r="I73" s="1" t="s">
        <v>10</v>
      </c>
    </row>
    <row r="74" spans="1:9" x14ac:dyDescent="0.25">
      <c r="A74" s="1"/>
      <c r="B74" s="1"/>
      <c r="C74" s="1"/>
      <c r="D74" s="1"/>
      <c r="E74" s="1"/>
      <c r="F74" s="1" t="s">
        <v>12</v>
      </c>
      <c r="G74" s="4">
        <f>AVERAGE(G68:G71,G62:G65,G56:G59,G50:G53,G44:G47,G38:G41)</f>
        <v>0.29208333333333342</v>
      </c>
      <c r="H74" s="4">
        <f>AVERAGE(H68:H71,H62:H65,H56:H59,H50:H53,H44:H47,H38:H41)</f>
        <v>0.11633333333333339</v>
      </c>
      <c r="I74" s="4">
        <f>AVERAGE(I68:I71,I62:I65,I56:I59,I50:I53,I44:I47,I38:I41)</f>
        <v>2.7711766741050163</v>
      </c>
    </row>
    <row r="75" spans="1:9" x14ac:dyDescent="0.25">
      <c r="A75" s="1"/>
      <c r="B75" s="1"/>
      <c r="C75" s="1"/>
      <c r="D75" s="1"/>
      <c r="E75" s="1"/>
      <c r="F75" s="1" t="s">
        <v>13</v>
      </c>
      <c r="G75" s="4">
        <f>_xlfn.STDEV.P(G68:G71,G62:G65,G56:G59,G50:G53,G44:G47,G38:G41)</f>
        <v>7.3992069770272451E-2</v>
      </c>
      <c r="H75" s="4">
        <f t="shared" ref="H75:I75" si="13">_xlfn.STDEV.P(H68:H71,H62:H65,H56:H59,H50:H53,H44:H47,H38:H41)</f>
        <v>3.0798629118120684E-2</v>
      </c>
      <c r="I75" s="4">
        <f t="shared" si="13"/>
        <v>1.1457878142562441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Araiza Canizales</dc:creator>
  <cp:lastModifiedBy>Mauricio Araiza Canizales</cp:lastModifiedBy>
  <dcterms:created xsi:type="dcterms:W3CDTF">2026-03-11T00:27:58Z</dcterms:created>
  <dcterms:modified xsi:type="dcterms:W3CDTF">2026-03-16T05:42:02Z</dcterms:modified>
</cp:coreProperties>
</file>