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eonsmi-my.sharepoint.com/personal/alison_skelley_zeonsmi_com/Documents/Documents/Edge DLD/DLD paper/Data files/"/>
    </mc:Choice>
  </mc:AlternateContent>
  <xr:revisionPtr revIDLastSave="699" documentId="8_{618E0CC9-ABBA-4E3D-A550-5E14F072B262}" xr6:coauthVersionLast="47" xr6:coauthVersionMax="47" xr10:uidLastSave="{98D8F9D4-2B90-4B58-9FC7-79FF3BFE9836}"/>
  <bookViews>
    <workbookView xWindow="-108" yWindow="-108" windowWidth="23256" windowHeight="12456" firstSheet="1" activeTab="3" xr2:uid="{DB84508F-420D-4C3F-95E2-7798F3924BB4}"/>
  </bookViews>
  <sheets>
    <sheet name="N=150 DCS runs" sheetId="1" r:id="rId1"/>
    <sheet name="DLD vs. Ficoll comparison" sheetId="3" r:id="rId2"/>
    <sheet name="Expansion" sheetId="4" r:id="rId3"/>
    <sheet name="Cytokine information" sheetId="2" r:id="rId4"/>
    <sheet name="CD69+" sheetId="5" r:id="rId5"/>
    <sheet name="T-cell phenotyp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" l="1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3" i="5"/>
  <c r="C153" i="1" l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B153" i="1"/>
  <c r="N4" i="4" l="1"/>
  <c r="O4" i="4"/>
  <c r="P4" i="4"/>
  <c r="Q4" i="4"/>
  <c r="N5" i="4"/>
  <c r="O5" i="4"/>
  <c r="P5" i="4"/>
  <c r="Q5" i="4"/>
  <c r="N6" i="4"/>
  <c r="O6" i="4"/>
  <c r="P6" i="4"/>
  <c r="Q6" i="4"/>
  <c r="N7" i="4"/>
  <c r="O7" i="4"/>
  <c r="P7" i="4"/>
  <c r="Q7" i="4"/>
  <c r="N8" i="4"/>
  <c r="O8" i="4"/>
  <c r="P8" i="4"/>
  <c r="Q8" i="4"/>
  <c r="N9" i="4"/>
  <c r="O9" i="4"/>
  <c r="O24" i="4" s="1"/>
  <c r="P9" i="4"/>
  <c r="Q9" i="4"/>
  <c r="N10" i="4"/>
  <c r="O10" i="4"/>
  <c r="P10" i="4"/>
  <c r="Q10" i="4"/>
  <c r="N11" i="4"/>
  <c r="O11" i="4"/>
  <c r="P11" i="4"/>
  <c r="Q11" i="4"/>
  <c r="N12" i="4"/>
  <c r="O12" i="4"/>
  <c r="P12" i="4"/>
  <c r="Q12" i="4"/>
  <c r="N13" i="4"/>
  <c r="O13" i="4"/>
  <c r="P13" i="4"/>
  <c r="Q13" i="4"/>
  <c r="N14" i="4"/>
  <c r="O14" i="4"/>
  <c r="P14" i="4"/>
  <c r="Q14" i="4"/>
  <c r="N15" i="4"/>
  <c r="O15" i="4"/>
  <c r="P15" i="4"/>
  <c r="Q15" i="4"/>
  <c r="N16" i="4"/>
  <c r="O16" i="4"/>
  <c r="P16" i="4"/>
  <c r="Q16" i="4"/>
  <c r="N17" i="4"/>
  <c r="O17" i="4"/>
  <c r="P17" i="4"/>
  <c r="N18" i="4"/>
  <c r="O18" i="4"/>
  <c r="P18" i="4"/>
  <c r="Q18" i="4"/>
  <c r="N19" i="4"/>
  <c r="O19" i="4"/>
  <c r="P19" i="4"/>
  <c r="Q19" i="4"/>
  <c r="N20" i="4"/>
  <c r="O20" i="4"/>
  <c r="P20" i="4"/>
  <c r="Q20" i="4"/>
  <c r="N21" i="4"/>
  <c r="O21" i="4"/>
  <c r="P21" i="4"/>
  <c r="Q21" i="4"/>
  <c r="N22" i="4"/>
  <c r="O22" i="4"/>
  <c r="P22" i="4"/>
  <c r="Q22" i="4"/>
  <c r="P3" i="4"/>
  <c r="Q3" i="4"/>
  <c r="O3" i="4"/>
  <c r="N3" i="4"/>
  <c r="J23" i="4"/>
  <c r="K4" i="4"/>
  <c r="L4" i="4"/>
  <c r="M4" i="4"/>
  <c r="K5" i="4"/>
  <c r="L5" i="4"/>
  <c r="M5" i="4"/>
  <c r="K6" i="4"/>
  <c r="K24" i="4" s="1"/>
  <c r="L6" i="4"/>
  <c r="M6" i="4"/>
  <c r="M24" i="4" s="1"/>
  <c r="K7" i="4"/>
  <c r="L7" i="4"/>
  <c r="M7" i="4"/>
  <c r="K8" i="4"/>
  <c r="L8" i="4"/>
  <c r="M8" i="4"/>
  <c r="K9" i="4"/>
  <c r="L9" i="4"/>
  <c r="M9" i="4"/>
  <c r="K10" i="4"/>
  <c r="L10" i="4"/>
  <c r="M10" i="4"/>
  <c r="K11" i="4"/>
  <c r="L11" i="4"/>
  <c r="M11" i="4"/>
  <c r="K12" i="4"/>
  <c r="L12" i="4"/>
  <c r="M12" i="4"/>
  <c r="K13" i="4"/>
  <c r="L13" i="4"/>
  <c r="M13" i="4"/>
  <c r="K14" i="4"/>
  <c r="L14" i="4"/>
  <c r="M14" i="4"/>
  <c r="K15" i="4"/>
  <c r="L15" i="4"/>
  <c r="M15" i="4"/>
  <c r="K16" i="4"/>
  <c r="L16" i="4"/>
  <c r="M16" i="4"/>
  <c r="K17" i="4"/>
  <c r="L17" i="4"/>
  <c r="M17" i="4"/>
  <c r="K18" i="4"/>
  <c r="L18" i="4"/>
  <c r="M18" i="4"/>
  <c r="K19" i="4"/>
  <c r="L19" i="4"/>
  <c r="M19" i="4"/>
  <c r="K20" i="4"/>
  <c r="L20" i="4"/>
  <c r="M20" i="4"/>
  <c r="K21" i="4"/>
  <c r="L21" i="4"/>
  <c r="M21" i="4"/>
  <c r="K22" i="4"/>
  <c r="L22" i="4"/>
  <c r="M22" i="4"/>
  <c r="L3" i="4"/>
  <c r="M3" i="4"/>
  <c r="K3" i="4"/>
  <c r="N24" i="4"/>
  <c r="N23" i="4"/>
  <c r="J24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3" i="4"/>
  <c r="C24" i="4"/>
  <c r="D24" i="4"/>
  <c r="E24" i="4"/>
  <c r="F24" i="4"/>
  <c r="G24" i="4"/>
  <c r="H24" i="4"/>
  <c r="I24" i="4"/>
  <c r="C23" i="4"/>
  <c r="D23" i="4"/>
  <c r="E23" i="4"/>
  <c r="F23" i="4"/>
  <c r="G23" i="4"/>
  <c r="H23" i="4"/>
  <c r="I23" i="4"/>
  <c r="B24" i="4"/>
  <c r="B23" i="4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O23" i="4" l="1"/>
  <c r="M23" i="4"/>
  <c r="P24" i="4"/>
  <c r="K23" i="4"/>
  <c r="L24" i="4"/>
  <c r="Q23" i="4"/>
  <c r="L23" i="4"/>
  <c r="Q24" i="4"/>
  <c r="P23" i="4" l="1"/>
</calcChain>
</file>

<file path=xl/sharedStrings.xml><?xml version="1.0" encoding="utf-8"?>
<sst xmlns="http://schemas.openxmlformats.org/spreadsheetml/2006/main" count="684" uniqueCount="347">
  <si>
    <t>Average of Total Volume Loaded (mL)</t>
  </si>
  <si>
    <t>Average of Net Volume Processed (mL)</t>
  </si>
  <si>
    <t>Average of CC Input WBC (e6/mL)</t>
  </si>
  <si>
    <t>Average of CC Input RBC (e6/uL)</t>
  </si>
  <si>
    <t>Average of CC Input PLT (e6/mL)</t>
  </si>
  <si>
    <t>Average of CC Input HCT %</t>
  </si>
  <si>
    <t>Average of CC Input % Lymph</t>
  </si>
  <si>
    <t>Average of CC Input % MoNo</t>
  </si>
  <si>
    <t>Average of CC Input % Gran</t>
  </si>
  <si>
    <t>LKP 0089</t>
  </si>
  <si>
    <t>LKP 0322</t>
  </si>
  <si>
    <t>LKP 0341</t>
  </si>
  <si>
    <t>LKP 0359</t>
  </si>
  <si>
    <t>LKP 0381</t>
  </si>
  <si>
    <t>LKP 0394</t>
  </si>
  <si>
    <t>LKP 0395</t>
  </si>
  <si>
    <t>LKP 0415</t>
  </si>
  <si>
    <t>LKP 106545B</t>
  </si>
  <si>
    <t>LKP 106553B</t>
  </si>
  <si>
    <t>LKP 109938</t>
  </si>
  <si>
    <t>LKP 109947</t>
  </si>
  <si>
    <t>LKP 109949</t>
  </si>
  <si>
    <t>LKP 109956B</t>
  </si>
  <si>
    <t>LKP 109962B</t>
  </si>
  <si>
    <t>LKP 109966B</t>
  </si>
  <si>
    <t>LKP 109968B</t>
  </si>
  <si>
    <t>LKP 109986</t>
  </si>
  <si>
    <t>LKP 109999</t>
  </si>
  <si>
    <t>LKP 110009</t>
  </si>
  <si>
    <t>LKP 110021</t>
  </si>
  <si>
    <t>LKP 110036</t>
  </si>
  <si>
    <t>LKP 110123</t>
  </si>
  <si>
    <t>LKP 1177</t>
  </si>
  <si>
    <t>LKP 1219</t>
  </si>
  <si>
    <t>LKP 1425</t>
  </si>
  <si>
    <t>LKP 184434</t>
  </si>
  <si>
    <t>LKP 184592</t>
  </si>
  <si>
    <t>LKP 184634</t>
  </si>
  <si>
    <t>LKP 184708</t>
  </si>
  <si>
    <t>LKP 184843</t>
  </si>
  <si>
    <t>LKP 184851</t>
  </si>
  <si>
    <t>LKP 184883</t>
  </si>
  <si>
    <t>LKP 184967</t>
  </si>
  <si>
    <t>LKP 185047</t>
  </si>
  <si>
    <t>LKP 185072</t>
  </si>
  <si>
    <t>LKP 185077</t>
  </si>
  <si>
    <t>LKP 185115</t>
  </si>
  <si>
    <t>LKP 185118</t>
  </si>
  <si>
    <t>LKP 185145</t>
  </si>
  <si>
    <t>LKP 185174</t>
  </si>
  <si>
    <t>LKP 185195</t>
  </si>
  <si>
    <t>LKP 185227</t>
  </si>
  <si>
    <t>LKP 185355</t>
  </si>
  <si>
    <t>LKP 185469</t>
  </si>
  <si>
    <t>LKP 185515</t>
  </si>
  <si>
    <t>LKP 193249</t>
  </si>
  <si>
    <t>LKP 193865</t>
  </si>
  <si>
    <t>LKP 194416</t>
  </si>
  <si>
    <t>LKP 194467</t>
  </si>
  <si>
    <t>LKP 194561</t>
  </si>
  <si>
    <t>LKP 194570</t>
  </si>
  <si>
    <t>LKP 195956</t>
  </si>
  <si>
    <t>LKP 197249</t>
  </si>
  <si>
    <t>LKP 197912</t>
  </si>
  <si>
    <t>LKP 197937</t>
  </si>
  <si>
    <t>LKP 198053</t>
  </si>
  <si>
    <t>LKP 198197</t>
  </si>
  <si>
    <t>LKP 198205</t>
  </si>
  <si>
    <t>LKP 198208</t>
  </si>
  <si>
    <t>LKP 198231</t>
  </si>
  <si>
    <t>LKP 198248</t>
  </si>
  <si>
    <t>LKP 198342</t>
  </si>
  <si>
    <t>LKP 198693</t>
  </si>
  <si>
    <t>LKP 198760</t>
  </si>
  <si>
    <t>LKP 198898</t>
  </si>
  <si>
    <t>LKP 199758</t>
  </si>
  <si>
    <t>LKP 199853</t>
  </si>
  <si>
    <t>LKP 199882</t>
  </si>
  <si>
    <t>LKP 200579</t>
  </si>
  <si>
    <t>LKP 200592</t>
  </si>
  <si>
    <t>LKP 200643</t>
  </si>
  <si>
    <t>LKP 200895</t>
  </si>
  <si>
    <t>LKP 200897</t>
  </si>
  <si>
    <t>LKP 2922</t>
  </si>
  <si>
    <t>LKP 3032</t>
  </si>
  <si>
    <t>LKP 310</t>
  </si>
  <si>
    <t>LKP 4024*</t>
  </si>
  <si>
    <t>LKP 4043*</t>
  </si>
  <si>
    <t>LKP 4044*</t>
  </si>
  <si>
    <t>LKP 478</t>
  </si>
  <si>
    <t>LKP 5398</t>
  </si>
  <si>
    <t>LKP 5421</t>
  </si>
  <si>
    <t>LKP 5545</t>
  </si>
  <si>
    <t>LKP 5565</t>
  </si>
  <si>
    <t>LKP 5740</t>
  </si>
  <si>
    <t>LKP 5779</t>
  </si>
  <si>
    <t>LKP 5825</t>
  </si>
  <si>
    <t>LKP 5878</t>
  </si>
  <si>
    <t>LKP 5897</t>
  </si>
  <si>
    <t>LKP 6025</t>
  </si>
  <si>
    <t>LKP 6027</t>
  </si>
  <si>
    <t>LKP 6035</t>
  </si>
  <si>
    <t>LKP 6049</t>
  </si>
  <si>
    <t>LKP 6053</t>
  </si>
  <si>
    <t>LKP 6061</t>
  </si>
  <si>
    <t>LKP 6065</t>
  </si>
  <si>
    <t>LKP 6071</t>
  </si>
  <si>
    <t>LKP 6076</t>
  </si>
  <si>
    <t>LKP 6092</t>
  </si>
  <si>
    <t>LKP 6097</t>
  </si>
  <si>
    <t>LKP 6106</t>
  </si>
  <si>
    <t>LKP 6114</t>
  </si>
  <si>
    <t>LKP 6120</t>
  </si>
  <si>
    <t>LKP 6126</t>
  </si>
  <si>
    <t>LKP 6142</t>
  </si>
  <si>
    <t>LKP 6178</t>
  </si>
  <si>
    <t>LKP 6189</t>
  </si>
  <si>
    <t>LKP 6199</t>
  </si>
  <si>
    <t>LKP 6207</t>
  </si>
  <si>
    <t>LKP 6234</t>
  </si>
  <si>
    <t>LKP 6706</t>
  </si>
  <si>
    <t>LKP 7290</t>
  </si>
  <si>
    <t>LKP 7319</t>
  </si>
  <si>
    <t>LKP 7323</t>
  </si>
  <si>
    <t>LKP 7328</t>
  </si>
  <si>
    <t>LKP 7360</t>
  </si>
  <si>
    <t>LKP 7390</t>
  </si>
  <si>
    <t>LKP 741</t>
  </si>
  <si>
    <t>LKP 76723</t>
  </si>
  <si>
    <t>LKP 8428</t>
  </si>
  <si>
    <t>LKP 8491</t>
  </si>
  <si>
    <t>LKP 85778</t>
  </si>
  <si>
    <t>LKP 86340B</t>
  </si>
  <si>
    <t>LKP 86347B</t>
  </si>
  <si>
    <t>LKP 8766</t>
  </si>
  <si>
    <t>LKP 8773</t>
  </si>
  <si>
    <t>LKP 8779</t>
  </si>
  <si>
    <t>LKP 8789</t>
  </si>
  <si>
    <t>LKP 8796</t>
  </si>
  <si>
    <t>LKP 8800</t>
  </si>
  <si>
    <t>LKP 8807</t>
  </si>
  <si>
    <t>LKP 8826</t>
  </si>
  <si>
    <t>LKP 88410</t>
  </si>
  <si>
    <t>LKP 8859</t>
  </si>
  <si>
    <t>LKP 8877</t>
  </si>
  <si>
    <t>LKP 8882</t>
  </si>
  <si>
    <t>LKP 8885</t>
  </si>
  <si>
    <t>LKP 8889</t>
  </si>
  <si>
    <t>LKP 9291</t>
  </si>
  <si>
    <t>LKP 9307</t>
  </si>
  <si>
    <t>LKP 9320</t>
  </si>
  <si>
    <t>LKP 9323</t>
  </si>
  <si>
    <t>LKP 9330</t>
  </si>
  <si>
    <t>LKP 9336</t>
  </si>
  <si>
    <t>LKP 9354</t>
  </si>
  <si>
    <t>LKP 9440</t>
  </si>
  <si>
    <t>LKP 9971</t>
  </si>
  <si>
    <t>LKP 9335 Duplicate</t>
  </si>
  <si>
    <t>Average of CC Process Efficiency (%P)</t>
  </si>
  <si>
    <t>Average of Product Volume Collected (mL)</t>
  </si>
  <si>
    <t>Average of CC % WBC Recovery</t>
  </si>
  <si>
    <t>Average of CC Total WBC in Product</t>
  </si>
  <si>
    <t>Average of Product WBC Cellularity e6/mL</t>
  </si>
  <si>
    <t>Average of CC Product % PLT Depletion</t>
  </si>
  <si>
    <t>Average of CC Lymph % Recovery</t>
  </si>
  <si>
    <t>Average of CC Mono % Recovery</t>
  </si>
  <si>
    <t>Average of CC Gran % Recovery</t>
  </si>
  <si>
    <t>Average of Input CD3+ % of CD45+ FACS</t>
  </si>
  <si>
    <t>Average of FACS % CD45+ Recovery</t>
  </si>
  <si>
    <t xml:space="preserve">Average of Product CD3+ % of CD45+ </t>
  </si>
  <si>
    <t>Average of As Received Viability (%CD45) FACS</t>
  </si>
  <si>
    <t>Average of As Run Viability (%CD45) FACS</t>
  </si>
  <si>
    <t xml:space="preserve">Average of Product % CD45+ Viability </t>
  </si>
  <si>
    <t>Average of FACS Product % RBC Depletion</t>
  </si>
  <si>
    <t>Average of FACS Product % PLT Depletion</t>
  </si>
  <si>
    <t>Average of FACS Input RBC/WBC (235+/45+)</t>
  </si>
  <si>
    <t>Average of FACS Input PLT/WBC (41+/45+)</t>
  </si>
  <si>
    <t>Average of FACS Product RBC/WBC (235+/45+)</t>
  </si>
  <si>
    <t>Average of FACS % Mono CD14+ Recovery</t>
  </si>
  <si>
    <t>Average of FACS % Gran Recovery</t>
  </si>
  <si>
    <t>Average of FACS % T+B Recovery</t>
  </si>
  <si>
    <t>Average of FACS % CD56+ NK Recovery</t>
  </si>
  <si>
    <t>Average of % CD3+  Recovery</t>
  </si>
  <si>
    <t>No</t>
  </si>
  <si>
    <t>Row Labels</t>
  </si>
  <si>
    <t>Source</t>
  </si>
  <si>
    <t>Ficoll</t>
  </si>
  <si>
    <t>DLD</t>
  </si>
  <si>
    <t>Average of FACS Product PLT/WBC (41+/45+)</t>
  </si>
  <si>
    <t>Average of Fold D3</t>
  </si>
  <si>
    <t>Average of Fold D6</t>
  </si>
  <si>
    <t>Average of Fold D12</t>
  </si>
  <si>
    <t>Input</t>
  </si>
  <si>
    <t>Average</t>
  </si>
  <si>
    <t>STDEV</t>
  </si>
  <si>
    <t>Sample ID</t>
  </si>
  <si>
    <t>Sample</t>
  </si>
  <si>
    <t>DLD Recovery Corrected</t>
  </si>
  <si>
    <t>D0</t>
  </si>
  <si>
    <t>DLD vs. Ficoll</t>
  </si>
  <si>
    <t>D3</t>
  </si>
  <si>
    <t>D6</t>
  </si>
  <si>
    <t>D12</t>
  </si>
  <si>
    <t>LKP 9335</t>
  </si>
  <si>
    <t xml:space="preserve">LKP 9360 </t>
  </si>
  <si>
    <t>Autoscaled?</t>
  </si>
  <si>
    <t>Aborted</t>
  </si>
  <si>
    <t>Autoscaled</t>
  </si>
  <si>
    <t>FICOLL</t>
  </si>
  <si>
    <t>Average of 3: CD4+CD69+ % Parent</t>
  </si>
  <si>
    <t>Average of 3: CD8+CD69+ % Parent</t>
  </si>
  <si>
    <t>CD3+ CD69+(CD4+ + CD8+ = CD3+)</t>
  </si>
  <si>
    <t>LKP 0293</t>
  </si>
  <si>
    <t>LKP 0296</t>
  </si>
  <si>
    <t>LKP 0361</t>
  </si>
  <si>
    <t>LKP 200580</t>
  </si>
  <si>
    <t>LKP 200594</t>
  </si>
  <si>
    <t>LKP 200677</t>
  </si>
  <si>
    <t>LKP 0353</t>
  </si>
  <si>
    <t>LKP 76615</t>
  </si>
  <si>
    <t>Microfluidic controler</t>
  </si>
  <si>
    <t>Pressure</t>
  </si>
  <si>
    <t>Curate</t>
  </si>
  <si>
    <t>4: TN: R7+95-RA+</t>
  </si>
  <si>
    <t>4: TCM: R7+95+RA-62L+</t>
  </si>
  <si>
    <t>4: TEM: R7-95+RA-62L-</t>
  </si>
  <si>
    <t>4: TEMRA: R7-95+RA+62L-</t>
  </si>
  <si>
    <t>8: TN: R7+95-RA+</t>
  </si>
  <si>
    <t>8: TCM: R7+95+RA-62L+</t>
  </si>
  <si>
    <t>8: TEM: R7-95+RA-62L-</t>
  </si>
  <si>
    <t>8: TEMRA: R7-95+RA+62L-</t>
  </si>
  <si>
    <t>Ratio of DCS/Ficoll</t>
  </si>
  <si>
    <t>LKP0322</t>
  </si>
  <si>
    <t>LKP0359</t>
  </si>
  <si>
    <t>LKP0381</t>
  </si>
  <si>
    <t>LKP0395</t>
  </si>
  <si>
    <t>LKP200643</t>
  </si>
  <si>
    <t>LKP0415</t>
  </si>
  <si>
    <t>LKP200592</t>
  </si>
  <si>
    <t>LKP200579</t>
  </si>
  <si>
    <t>Factor</t>
  </si>
  <si>
    <t>Ficoll % Reduction</t>
  </si>
  <si>
    <t>DLD % Reduction</t>
  </si>
  <si>
    <t>Relative (F/D)</t>
  </si>
  <si>
    <t>Primary role in starting apheresis material (pre–T cell selection)</t>
  </si>
  <si>
    <t>Myeloperoxidase</t>
  </si>
  <si>
    <t xml:space="preserve">Neutrophil degranulation marker indicating high granulocyte carryover and oxidative stress </t>
  </si>
  <si>
    <t>Cathepsin D</t>
  </si>
  <si>
    <t xml:space="preserve">Monocyte/macrophage lysosomal activity reflecting myeloid activation </t>
  </si>
  <si>
    <t>NCAM</t>
  </si>
  <si>
    <t xml:space="preserve">Platelet and NK/T-cell adhesion marker elevated with platelet activation and cell–cell aggregation </t>
  </si>
  <si>
    <t>PDGF-BB</t>
  </si>
  <si>
    <t>Platelet activation product &amp; growth factor spillover</t>
  </si>
  <si>
    <t>TGF-b</t>
  </si>
  <si>
    <t xml:space="preserve">Platelet-derived immunosuppressive cytokine suppressing T-cell proliferation </t>
  </si>
  <si>
    <t>RANTES (CCL5)</t>
  </si>
  <si>
    <t>Platelet-derived chemokine; binds CCR5 on T cells, inhibits Lentiviral transduction</t>
  </si>
  <si>
    <t>PDGF-AB/BB</t>
  </si>
  <si>
    <t xml:space="preserve">Platelet activation signature indicating high platelet contamination </t>
  </si>
  <si>
    <t>sICAM-1</t>
  </si>
  <si>
    <t>Endothelial/platelet activation marker reflecting shear stress</t>
  </si>
  <si>
    <t>PAI-1</t>
  </si>
  <si>
    <t>Platelet and endothelial stress marker; high levels indicate clotting/fibrinolysis imbalance, driver of sensecence</t>
  </si>
  <si>
    <t>sCD40L</t>
  </si>
  <si>
    <t xml:space="preserve">Platelet activation marker associated with T-cell priming and inflammatory skew </t>
  </si>
  <si>
    <t>GRO-a (CXCL1)</t>
  </si>
  <si>
    <t xml:space="preserve">Neutrophil chemoattractant indicating granulocyte activation and carryover </t>
  </si>
  <si>
    <t>sVCAM-1</t>
  </si>
  <si>
    <t xml:space="preserve">Endothelial activation marker; elevated with shear stress and platelet activation </t>
  </si>
  <si>
    <t>BDNF</t>
  </si>
  <si>
    <t>Platelet-derived neurotrophin indicating platelet load</t>
  </si>
  <si>
    <t>PDGF-AA</t>
  </si>
  <si>
    <t xml:space="preserve">Platelet activation marker </t>
  </si>
  <si>
    <t>EGF</t>
  </si>
  <si>
    <t xml:space="preserve">Platelet-derived growth factor indicating platelet activation </t>
  </si>
  <si>
    <t>FGF-2</t>
  </si>
  <si>
    <t>Platelet-derived growth factor; elevated with platelet presence</t>
  </si>
  <si>
    <t>MDC (CCL22)</t>
  </si>
  <si>
    <t xml:space="preserve">Monocyte/DC activation marker indicating APC carryover </t>
  </si>
  <si>
    <t>VEGF-a</t>
  </si>
  <si>
    <t>Platelet activation marker; correlates with platelet-rich status</t>
  </si>
  <si>
    <t>IP-10 (CXCL10)</t>
  </si>
  <si>
    <t xml:space="preserve">IFN-driven chemokine indicating antiviral state </t>
  </si>
  <si>
    <t>IL-8 (CXCL8)</t>
  </si>
  <si>
    <t>Neutrophil activation marker ; known inhibitor of lentiviral transduction</t>
  </si>
  <si>
    <t>MIP-1b (CCL4)</t>
  </si>
  <si>
    <t xml:space="preserve">T-cell/myeloid activation marker indicating inflammatory skew </t>
  </si>
  <si>
    <t>IFN-a2</t>
  </si>
  <si>
    <t>Type I IFN signature indicating antiviral state  that suppresses viral vector integration</t>
  </si>
  <si>
    <t>Fractalkine (CX3CL1)</t>
  </si>
  <si>
    <t xml:space="preserve">Monocyte adhesion/activation marker indicating myeloid carryover </t>
  </si>
  <si>
    <t>MCP-1 (CCL2)</t>
  </si>
  <si>
    <t>Monocyte recruitment marker</t>
  </si>
  <si>
    <t>IL-17A</t>
  </si>
  <si>
    <t xml:space="preserve">Th17 skew marker indicating inflammatory donor state </t>
  </si>
  <si>
    <t>IL-1a</t>
  </si>
  <si>
    <t>Cell damage marker indicating stressed starting collection (more cells in DCS)</t>
  </si>
  <si>
    <t>TNF-a</t>
  </si>
  <si>
    <t>Inflammatory cytokine indicating donor activation ; drives T-cell exhaustion</t>
  </si>
  <si>
    <t>GM-CSF</t>
  </si>
  <si>
    <t xml:space="preserve">Myeloid activation marker; increases monocyte-driven suppression </t>
  </si>
  <si>
    <t>G-CSF</t>
  </si>
  <si>
    <t>Mobilization signature ; associated with poor CAR-T expansion phenotype</t>
  </si>
  <si>
    <t>IL-1RA</t>
  </si>
  <si>
    <t xml:space="preserve">Compensatory anti-inflammatory marker indicating upstream IL‑1 activity </t>
  </si>
  <si>
    <t>MIP-1a (CCL3)</t>
  </si>
  <si>
    <t xml:space="preserve">Myeloid/T-cell activation marker </t>
  </si>
  <si>
    <t>IL-3</t>
  </si>
  <si>
    <t xml:space="preserve">Hematopoietic cytokine indicating progenitor activation </t>
  </si>
  <si>
    <t>IL-9</t>
  </si>
  <si>
    <t xml:space="preserve">Th9 cytokine indicating allergic/inflammatory skew </t>
  </si>
  <si>
    <t>IL-12p70</t>
  </si>
  <si>
    <t xml:space="preserve">Th1-driving cytokine indicating APC activation </t>
  </si>
  <si>
    <t>IFN-g</t>
  </si>
  <si>
    <t>Th1 cytokine indicating activated donor T cells ; reduces Tscm/Tcm yield</t>
  </si>
  <si>
    <t>IL-7</t>
  </si>
  <si>
    <t xml:space="preserve">T-cell survival cytokine; elevated with lymphocyte activation </t>
  </si>
  <si>
    <t>IL-2</t>
  </si>
  <si>
    <t xml:space="preserve">T-cell activation marker; indicates activated donor phenotype </t>
  </si>
  <si>
    <t>IL-18</t>
  </si>
  <si>
    <t xml:space="preserve">Inflammasome activation marker indicating donor inflammatory state </t>
  </si>
  <si>
    <t>Eotaxin-1</t>
  </si>
  <si>
    <t xml:space="preserve">Allergic/eosinophilic signature </t>
  </si>
  <si>
    <t>IL-12p40</t>
  </si>
  <si>
    <t xml:space="preserve">IL‑12/23 axis activation marker </t>
  </si>
  <si>
    <t>Flt-3L</t>
  </si>
  <si>
    <t xml:space="preserve">DC/progenitor activation marker indicating APC carryover </t>
  </si>
  <si>
    <t>IL-4</t>
  </si>
  <si>
    <t xml:space="preserve">Th2 skew marker indicating donor immune bias </t>
  </si>
  <si>
    <t>IL-15</t>
  </si>
  <si>
    <t xml:space="preserve">NK/CD8 memory cytokine; elevated with activated lymphocytes </t>
  </si>
  <si>
    <t>TGF-a</t>
  </si>
  <si>
    <t>IL-1b</t>
  </si>
  <si>
    <t>Inflammasome cytokine indicating stressed starting collection</t>
  </si>
  <si>
    <t>IL-10</t>
  </si>
  <si>
    <t xml:space="preserve">Anti-inflammatory cytokine indicating strong upstream activation </t>
  </si>
  <si>
    <t>IL-13</t>
  </si>
  <si>
    <t xml:space="preserve">Th2 cytokine indicating allergic/inflammatory skew </t>
  </si>
  <si>
    <t>IL-6</t>
  </si>
  <si>
    <t>Acute-phase cytokine indicating donor inflammation ; reduces T-cell quality</t>
  </si>
  <si>
    <t>MCP-3 (CCL7)</t>
  </si>
  <si>
    <t xml:space="preserve">Monocyte recruitment marker </t>
  </si>
  <si>
    <t>TNF-b</t>
  </si>
  <si>
    <t xml:space="preserve">Lymphotoxin marker indicating lymphocyte activation </t>
  </si>
  <si>
    <t>IL-5</t>
  </si>
  <si>
    <t xml:space="preserve">Th2/eosinophil cytokine indicating allergic donor state </t>
  </si>
  <si>
    <t>Average of pg/mL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</si>
</sst>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0.000"/>
    <numFmt numFmtId="166" formatCode="0.0"/>
    <numFmt numFmtId="167" formatCode="0.0%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2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3" borderId="0" xfId="0" applyFill="1"/>
    <xf numFmtId="2" fontId="1" fillId="2" borderId="1" xfId="0" applyNumberFormat="1" applyFont="1" applyFill="1" applyBorder="1" applyAlignment="1">
      <alignment wrapText="1"/>
    </xf>
    <xf numFmtId="2" fontId="0" fillId="3" borderId="0" xfId="0" applyNumberFormat="1" applyFill="1" applyAlignment="1">
      <alignment wrapText="1"/>
    </xf>
    <xf numFmtId="2" fontId="1" fillId="2" borderId="2" xfId="0" applyNumberFormat="1" applyFont="1" applyFill="1" applyBorder="1" applyAlignment="1">
      <alignment wrapText="1"/>
    </xf>
    <xf numFmtId="2" fontId="0" fillId="0" borderId="0" xfId="0" applyNumberFormat="1"/>
    <xf numFmtId="2" fontId="0" fillId="3" borderId="0" xfId="0" applyNumberFormat="1" applyFill="1"/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0" fillId="0" borderId="0" xfId="0" applyAlignment="1">
      <alignment wrapText="1"/>
    </xf>
    <xf numFmtId="9" fontId="0" fillId="0" borderId="0" xfId="2" applyFont="1"/>
    <xf numFmtId="9" fontId="1" fillId="2" borderId="1" xfId="2" applyFont="1" applyFill="1" applyBorder="1" applyAlignment="1">
      <alignment wrapText="1"/>
    </xf>
    <xf numFmtId="9" fontId="0" fillId="3" borderId="0" xfId="2" applyFont="1" applyFill="1" applyAlignment="1">
      <alignment wrapText="1"/>
    </xf>
    <xf numFmtId="9" fontId="1" fillId="2" borderId="2" xfId="2" applyFont="1" applyFill="1" applyBorder="1" applyAlignment="1">
      <alignment wrapText="1"/>
    </xf>
    <xf numFmtId="2" fontId="1" fillId="2" borderId="1" xfId="2" applyNumberFormat="1" applyFont="1" applyFill="1" applyBorder="1" applyAlignment="1">
      <alignment wrapText="1"/>
    </xf>
    <xf numFmtId="2" fontId="0" fillId="3" borderId="0" xfId="2" applyNumberFormat="1" applyFont="1" applyFill="1" applyAlignment="1">
      <alignment wrapText="1"/>
    </xf>
    <xf numFmtId="2" fontId="1" fillId="2" borderId="2" xfId="2" applyNumberFormat="1" applyFont="1" applyFill="1" applyBorder="1" applyAlignment="1">
      <alignment wrapText="1"/>
    </xf>
    <xf numFmtId="2" fontId="0" fillId="0" borderId="0" xfId="2" applyNumberFormat="1" applyFont="1"/>
    <xf numFmtId="9" fontId="0" fillId="0" borderId="0" xfId="2" applyFont="1" applyFill="1" applyAlignment="1">
      <alignment wrapText="1"/>
    </xf>
    <xf numFmtId="9" fontId="0" fillId="0" borderId="0" xfId="2" applyFont="1" applyFill="1"/>
    <xf numFmtId="0" fontId="1" fillId="5" borderId="0" xfId="0" applyFont="1" applyFill="1"/>
    <xf numFmtId="0" fontId="1" fillId="5" borderId="0" xfId="0" applyFont="1" applyFill="1" applyAlignment="1">
      <alignment wrapText="1"/>
    </xf>
    <xf numFmtId="0" fontId="1" fillId="0" borderId="0" xfId="0" applyFont="1"/>
    <xf numFmtId="0" fontId="1" fillId="0" borderId="3" xfId="0" applyFont="1" applyBorder="1"/>
    <xf numFmtId="10" fontId="1" fillId="0" borderId="4" xfId="0" applyNumberFormat="1" applyFont="1" applyBorder="1" applyAlignment="1">
      <alignment wrapText="1"/>
    </xf>
    <xf numFmtId="9" fontId="1" fillId="0" borderId="4" xfId="2" applyFont="1" applyFill="1" applyBorder="1" applyAlignment="1">
      <alignment wrapText="1"/>
    </xf>
    <xf numFmtId="10" fontId="1" fillId="0" borderId="5" xfId="0" applyNumberFormat="1" applyFont="1" applyBorder="1" applyAlignment="1">
      <alignment wrapText="1"/>
    </xf>
    <xf numFmtId="9" fontId="1" fillId="5" borderId="0" xfId="2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9" fontId="0" fillId="0" borderId="0" xfId="2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1" fillId="0" borderId="3" xfId="0" applyFont="1" applyBorder="1" applyAlignment="1">
      <alignment wrapText="1"/>
    </xf>
    <xf numFmtId="9" fontId="1" fillId="0" borderId="5" xfId="2" applyFont="1" applyFill="1" applyBorder="1" applyAlignment="1">
      <alignment wrapText="1"/>
    </xf>
    <xf numFmtId="0" fontId="1" fillId="5" borderId="6" xfId="0" applyFont="1" applyFill="1" applyBorder="1" applyAlignment="1">
      <alignment wrapText="1"/>
    </xf>
    <xf numFmtId="9" fontId="1" fillId="5" borderId="7" xfId="2" applyFont="1" applyFill="1" applyBorder="1" applyAlignment="1">
      <alignment wrapText="1"/>
    </xf>
    <xf numFmtId="0" fontId="0" fillId="0" borderId="6" xfId="0" applyBorder="1" applyAlignment="1">
      <alignment wrapText="1"/>
    </xf>
    <xf numFmtId="9" fontId="0" fillId="0" borderId="7" xfId="2" applyFont="1" applyFill="1" applyBorder="1" applyAlignment="1">
      <alignment wrapText="1"/>
    </xf>
    <xf numFmtId="10" fontId="1" fillId="0" borderId="3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2" fontId="1" fillId="4" borderId="12" xfId="2" applyNumberFormat="1" applyFont="1" applyFill="1" applyBorder="1" applyAlignment="1">
      <alignment wrapText="1"/>
    </xf>
    <xf numFmtId="2" fontId="1" fillId="4" borderId="13" xfId="2" applyNumberFormat="1" applyFont="1" applyFill="1" applyBorder="1" applyAlignment="1">
      <alignment wrapText="1"/>
    </xf>
    <xf numFmtId="0" fontId="1" fillId="0" borderId="14" xfId="0" applyFont="1" applyBorder="1" applyAlignment="1">
      <alignment wrapText="1"/>
    </xf>
    <xf numFmtId="2" fontId="1" fillId="0" borderId="15" xfId="2" applyNumberFormat="1" applyFont="1" applyFill="1" applyBorder="1"/>
    <xf numFmtId="2" fontId="1" fillId="0" borderId="16" xfId="2" applyNumberFormat="1" applyFont="1" applyFill="1" applyBorder="1"/>
    <xf numFmtId="0" fontId="0" fillId="0" borderId="11" xfId="0" applyBorder="1"/>
    <xf numFmtId="10" fontId="1" fillId="0" borderId="17" xfId="0" applyNumberFormat="1" applyFont="1" applyBorder="1" applyAlignment="1">
      <alignment wrapText="1"/>
    </xf>
    <xf numFmtId="10" fontId="1" fillId="0" borderId="18" xfId="0" applyNumberFormat="1" applyFont="1" applyBorder="1" applyAlignment="1">
      <alignment wrapText="1"/>
    </xf>
    <xf numFmtId="0" fontId="1" fillId="5" borderId="19" xfId="0" applyFont="1" applyFill="1" applyBorder="1"/>
    <xf numFmtId="0" fontId="1" fillId="5" borderId="20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166" fontId="0" fillId="0" borderId="0" xfId="0" applyNumberFormat="1"/>
    <xf numFmtId="2" fontId="1" fillId="4" borderId="11" xfId="2" applyNumberFormat="1" applyFont="1" applyFill="1" applyBorder="1" applyAlignment="1">
      <alignment wrapText="1"/>
    </xf>
    <xf numFmtId="2" fontId="1" fillId="4" borderId="17" xfId="2" applyNumberFormat="1" applyFont="1" applyFill="1" applyBorder="1" applyAlignment="1">
      <alignment wrapText="1"/>
    </xf>
    <xf numFmtId="2" fontId="1" fillId="4" borderId="18" xfId="2" applyNumberFormat="1" applyFont="1" applyFill="1" applyBorder="1" applyAlignment="1">
      <alignment wrapText="1"/>
    </xf>
    <xf numFmtId="2" fontId="1" fillId="0" borderId="14" xfId="2" applyNumberFormat="1" applyFont="1" applyFill="1" applyBorder="1"/>
    <xf numFmtId="0" fontId="0" fillId="0" borderId="17" xfId="0" applyBorder="1"/>
    <xf numFmtId="0" fontId="0" fillId="0" borderId="18" xfId="0" applyBorder="1"/>
    <xf numFmtId="0" fontId="1" fillId="5" borderId="19" xfId="0" applyFont="1" applyFill="1" applyBorder="1" applyAlignment="1">
      <alignment wrapText="1"/>
    </xf>
    <xf numFmtId="2" fontId="0" fillId="0" borderId="19" xfId="0" applyNumberFormat="1" applyBorder="1"/>
    <xf numFmtId="0" fontId="0" fillId="0" borderId="20" xfId="0" applyBorder="1"/>
    <xf numFmtId="9" fontId="1" fillId="0" borderId="11" xfId="2" applyFont="1" applyFill="1" applyBorder="1" applyAlignment="1">
      <alignment wrapText="1"/>
    </xf>
    <xf numFmtId="9" fontId="1" fillId="5" borderId="19" xfId="2" applyFont="1" applyFill="1" applyBorder="1" applyAlignment="1">
      <alignment wrapText="1"/>
    </xf>
    <xf numFmtId="9" fontId="0" fillId="0" borderId="19" xfId="2" applyFont="1" applyFill="1" applyBorder="1" applyAlignment="1">
      <alignment wrapText="1"/>
    </xf>
    <xf numFmtId="9" fontId="1" fillId="4" borderId="21" xfId="2" applyFont="1" applyFill="1" applyBorder="1" applyAlignment="1">
      <alignment wrapText="1"/>
    </xf>
    <xf numFmtId="9" fontId="1" fillId="0" borderId="14" xfId="2" applyFont="1" applyFill="1" applyBorder="1"/>
    <xf numFmtId="0" fontId="1" fillId="0" borderId="11" xfId="0" applyFont="1" applyBorder="1"/>
    <xf numFmtId="0" fontId="1" fillId="0" borderId="17" xfId="0" applyFont="1" applyBorder="1"/>
    <xf numFmtId="2" fontId="0" fillId="0" borderId="0" xfId="0" applyNumberFormat="1" applyAlignment="1">
      <alignment wrapText="1"/>
    </xf>
    <xf numFmtId="2" fontId="0" fillId="0" borderId="0" xfId="2" applyNumberFormat="1" applyFont="1" applyFill="1" applyAlignment="1">
      <alignment wrapText="1"/>
    </xf>
    <xf numFmtId="2" fontId="0" fillId="6" borderId="0" xfId="0" applyNumberFormat="1" applyFill="1" applyAlignment="1">
      <alignment wrapText="1"/>
    </xf>
    <xf numFmtId="0" fontId="1" fillId="6" borderId="0" xfId="0" applyFont="1" applyFill="1" applyAlignment="1">
      <alignment wrapText="1"/>
    </xf>
    <xf numFmtId="9" fontId="0" fillId="6" borderId="0" xfId="2" applyFont="1" applyFill="1" applyAlignment="1">
      <alignment wrapText="1"/>
    </xf>
    <xf numFmtId="2" fontId="0" fillId="6" borderId="0" xfId="2" applyNumberFormat="1" applyFont="1" applyFill="1" applyAlignment="1">
      <alignment wrapText="1"/>
    </xf>
    <xf numFmtId="2" fontId="0" fillId="6" borderId="0" xfId="0" applyNumberFormat="1" applyFill="1"/>
    <xf numFmtId="0" fontId="0" fillId="6" borderId="0" xfId="0" applyFill="1"/>
    <xf numFmtId="167" fontId="1" fillId="2" borderId="1" xfId="2" applyNumberFormat="1" applyFont="1" applyFill="1" applyBorder="1" applyAlignment="1">
      <alignment wrapText="1"/>
    </xf>
    <xf numFmtId="167" fontId="0" fillId="0" borderId="0" xfId="2" applyNumberFormat="1" applyFont="1" applyFill="1" applyAlignment="1">
      <alignment wrapText="1"/>
    </xf>
    <xf numFmtId="167" fontId="0" fillId="3" borderId="0" xfId="2" applyNumberFormat="1" applyFont="1" applyFill="1" applyAlignment="1">
      <alignment wrapText="1"/>
    </xf>
    <xf numFmtId="167" fontId="0" fillId="6" borderId="0" xfId="2" applyNumberFormat="1" applyFont="1" applyFill="1" applyAlignment="1">
      <alignment wrapText="1"/>
    </xf>
    <xf numFmtId="167" fontId="1" fillId="2" borderId="2" xfId="2" applyNumberFormat="1" applyFont="1" applyFill="1" applyBorder="1" applyAlignment="1">
      <alignment wrapText="1"/>
    </xf>
    <xf numFmtId="167" fontId="0" fillId="0" borderId="0" xfId="2" applyNumberFormat="1" applyFont="1"/>
    <xf numFmtId="0" fontId="1" fillId="8" borderId="0" xfId="0" applyFont="1" applyFill="1" applyAlignment="1">
      <alignment wrapText="1"/>
    </xf>
    <xf numFmtId="165" fontId="0" fillId="8" borderId="9" xfId="0" applyNumberFormat="1" applyFill="1" applyBorder="1" applyAlignment="1">
      <alignment wrapText="1"/>
    </xf>
    <xf numFmtId="9" fontId="0" fillId="8" borderId="9" xfId="2" applyFont="1" applyFill="1" applyBorder="1" applyAlignment="1">
      <alignment wrapText="1"/>
    </xf>
    <xf numFmtId="165" fontId="0" fillId="8" borderId="10" xfId="0" applyNumberFormat="1" applyFill="1" applyBorder="1" applyAlignment="1">
      <alignment wrapText="1"/>
    </xf>
    <xf numFmtId="165" fontId="0" fillId="8" borderId="8" xfId="0" applyNumberFormat="1" applyFill="1" applyBorder="1" applyAlignment="1">
      <alignment wrapText="1"/>
    </xf>
    <xf numFmtId="9" fontId="0" fillId="8" borderId="10" xfId="2" applyFont="1" applyFill="1" applyBorder="1" applyAlignment="1">
      <alignment wrapText="1"/>
    </xf>
    <xf numFmtId="165" fontId="0" fillId="8" borderId="0" xfId="0" applyNumberFormat="1" applyFill="1"/>
    <xf numFmtId="0" fontId="1" fillId="8" borderId="0" xfId="0" applyFont="1" applyFill="1"/>
    <xf numFmtId="9" fontId="0" fillId="8" borderId="0" xfId="2" applyFont="1" applyFill="1"/>
    <xf numFmtId="167" fontId="1" fillId="0" borderId="4" xfId="2" applyNumberFormat="1" applyFont="1" applyFill="1" applyBorder="1" applyAlignment="1">
      <alignment wrapText="1"/>
    </xf>
    <xf numFmtId="167" fontId="1" fillId="5" borderId="0" xfId="2" applyNumberFormat="1" applyFont="1" applyFill="1" applyBorder="1" applyAlignment="1">
      <alignment wrapText="1"/>
    </xf>
    <xf numFmtId="167" fontId="0" fillId="0" borderId="0" xfId="2" applyNumberFormat="1" applyFont="1" applyFill="1" applyBorder="1" applyAlignment="1">
      <alignment wrapText="1"/>
    </xf>
    <xf numFmtId="167" fontId="0" fillId="8" borderId="9" xfId="2" applyNumberFormat="1" applyFont="1" applyFill="1" applyBorder="1" applyAlignment="1">
      <alignment wrapText="1"/>
    </xf>
    <xf numFmtId="167" fontId="0" fillId="8" borderId="0" xfId="2" applyNumberFormat="1" applyFont="1" applyFill="1"/>
    <xf numFmtId="167" fontId="0" fillId="0" borderId="0" xfId="2" applyNumberFormat="1" applyFont="1" applyFill="1"/>
    <xf numFmtId="0" fontId="1" fillId="2" borderId="0" xfId="0" applyFont="1" applyFill="1" applyAlignment="1">
      <alignment wrapText="1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0" borderId="23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right"/>
    </xf>
    <xf numFmtId="164" fontId="0" fillId="0" borderId="0" xfId="1" applyNumberFormat="1" applyFont="1" applyBorder="1"/>
    <xf numFmtId="164" fontId="0" fillId="0" borderId="7" xfId="1" applyNumberFormat="1" applyFont="1" applyBorder="1" applyAlignment="1">
      <alignment horizontal="center"/>
    </xf>
    <xf numFmtId="164" fontId="0" fillId="9" borderId="0" xfId="1" applyNumberFormat="1" applyFont="1" applyFill="1" applyBorder="1"/>
    <xf numFmtId="0" fontId="1" fillId="7" borderId="22" xfId="0" applyFont="1" applyFill="1" applyBorder="1" applyAlignment="1">
      <alignment horizontal="center" wrapText="1"/>
    </xf>
    <xf numFmtId="166" fontId="1" fillId="7" borderId="12" xfId="0" applyNumberFormat="1" applyFont="1" applyFill="1" applyBorder="1" applyAlignment="1">
      <alignment horizontal="center" wrapText="1"/>
    </xf>
    <xf numFmtId="9" fontId="1" fillId="7" borderId="24" xfId="2" applyFont="1" applyFill="1" applyBorder="1" applyAlignment="1">
      <alignment horizontal="center" wrapText="1"/>
    </xf>
    <xf numFmtId="9" fontId="1" fillId="7" borderId="25" xfId="2" applyFont="1" applyFill="1" applyBorder="1" applyAlignment="1">
      <alignment horizontal="center" wrapText="1"/>
    </xf>
    <xf numFmtId="0" fontId="0" fillId="0" borderId="19" xfId="0" applyBorder="1"/>
    <xf numFmtId="0" fontId="0" fillId="0" borderId="14" xfId="0" applyBorder="1"/>
    <xf numFmtId="164" fontId="0" fillId="9" borderId="15" xfId="1" applyNumberFormat="1" applyFont="1" applyFill="1" applyBorder="1"/>
    <xf numFmtId="164" fontId="0" fillId="0" borderId="27" xfId="1" applyNumberFormat="1" applyFont="1" applyBorder="1" applyAlignment="1">
      <alignment horizontal="center"/>
    </xf>
    <xf numFmtId="9" fontId="3" fillId="0" borderId="6" xfId="2" applyFont="1" applyFill="1" applyBorder="1" applyAlignment="1">
      <alignment horizontal="center"/>
    </xf>
    <xf numFmtId="9" fontId="4" fillId="10" borderId="6" xfId="2" applyFont="1" applyFill="1" applyBorder="1" applyAlignment="1">
      <alignment horizontal="center"/>
    </xf>
    <xf numFmtId="9" fontId="3" fillId="0" borderId="7" xfId="2" applyFont="1" applyFill="1" applyBorder="1" applyAlignment="1">
      <alignment horizontal="center"/>
    </xf>
    <xf numFmtId="0" fontId="1" fillId="7" borderId="13" xfId="0" applyFont="1" applyFill="1" applyBorder="1"/>
    <xf numFmtId="9" fontId="3" fillId="0" borderId="26" xfId="2" applyFont="1" applyFill="1" applyBorder="1" applyAlignment="1">
      <alignment horizontal="center"/>
    </xf>
    <xf numFmtId="9" fontId="3" fillId="0" borderId="27" xfId="2" applyFont="1" applyFill="1" applyBorder="1" applyAlignment="1">
      <alignment horizontal="center"/>
    </xf>
    <xf numFmtId="0" fontId="0" fillId="0" borderId="16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AD42-A9B3-4E28-8AF5-AC49D6E235AB}">
  <dimension ref="A1:AL153"/>
  <sheetViews>
    <sheetView topLeftCell="B1" workbookViewId="0">
      <pane ySplit="1" topLeftCell="A111" activePane="bottomLeft" state="frozen"/>
      <selection activeCell="P1" sqref="P1"/>
      <selection pane="bottomLeft" activeCell="F158" sqref="F158"/>
    </sheetView>
  </sheetViews>
  <sheetFormatPr defaultRowHeight="14.4" x14ac:dyDescent="0.3"/>
  <cols>
    <col min="1" max="1" width="11.6640625" style="6" customWidth="1"/>
    <col min="2" max="3" width="9" style="6" bestFit="1" customWidth="1"/>
    <col min="4" max="4" width="12.109375" style="6" customWidth="1"/>
    <col min="5" max="7" width="9" style="6" bestFit="1" customWidth="1"/>
    <col min="8" max="12" width="9" style="11" bestFit="1" customWidth="1"/>
    <col min="13" max="13" width="9" style="18" bestFit="1" customWidth="1"/>
    <col min="14" max="14" width="9.5546875" style="82" customWidth="1"/>
    <col min="15" max="15" width="14.6640625" style="6" bestFit="1" customWidth="1"/>
    <col min="16" max="17" width="9" style="6" bestFit="1" customWidth="1"/>
    <col min="18" max="19" width="9" style="11" bestFit="1" customWidth="1"/>
    <col min="20" max="20" width="9" style="6" bestFit="1" customWidth="1"/>
    <col min="21" max="28" width="9" style="11" bestFit="1" customWidth="1"/>
    <col min="29" max="31" width="9" style="6" bestFit="1" customWidth="1"/>
    <col min="32" max="37" width="9" style="11" bestFit="1" customWidth="1"/>
    <col min="38" max="38" width="8.88671875" style="6"/>
  </cols>
  <sheetData>
    <row r="1" spans="1:38" ht="100.8" x14ac:dyDescent="0.3">
      <c r="A1" s="3"/>
      <c r="B1" s="3" t="s">
        <v>0</v>
      </c>
      <c r="C1" s="3" t="s">
        <v>1</v>
      </c>
      <c r="D1" s="1" t="s">
        <v>205</v>
      </c>
      <c r="E1" s="3" t="s">
        <v>2</v>
      </c>
      <c r="F1" s="3" t="s">
        <v>3</v>
      </c>
      <c r="G1" s="3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158</v>
      </c>
      <c r="M1" s="15" t="s">
        <v>159</v>
      </c>
      <c r="N1" s="77" t="s">
        <v>160</v>
      </c>
      <c r="O1" s="3" t="s">
        <v>161</v>
      </c>
      <c r="P1" s="3" t="s">
        <v>162</v>
      </c>
      <c r="Q1" s="3" t="s">
        <v>163</v>
      </c>
      <c r="R1" s="12" t="s">
        <v>164</v>
      </c>
      <c r="S1" s="12" t="s">
        <v>165</v>
      </c>
      <c r="T1" s="3" t="s">
        <v>166</v>
      </c>
      <c r="U1" s="12" t="s">
        <v>167</v>
      </c>
      <c r="V1" s="12" t="s">
        <v>168</v>
      </c>
      <c r="W1" s="12" t="s">
        <v>169</v>
      </c>
      <c r="X1" s="12" t="s">
        <v>170</v>
      </c>
      <c r="Y1" s="12" t="s">
        <v>171</v>
      </c>
      <c r="Z1" s="12" t="s">
        <v>172</v>
      </c>
      <c r="AA1" s="12" t="s">
        <v>173</v>
      </c>
      <c r="AB1" s="12" t="s">
        <v>174</v>
      </c>
      <c r="AC1" s="3" t="s">
        <v>175</v>
      </c>
      <c r="AD1" s="3" t="s">
        <v>176</v>
      </c>
      <c r="AE1" s="3" t="s">
        <v>177</v>
      </c>
      <c r="AF1" s="12" t="s">
        <v>169</v>
      </c>
      <c r="AG1" s="12" t="s">
        <v>178</v>
      </c>
      <c r="AH1" s="12" t="s">
        <v>179</v>
      </c>
      <c r="AI1" s="12" t="s">
        <v>180</v>
      </c>
      <c r="AJ1" s="12" t="s">
        <v>181</v>
      </c>
      <c r="AK1" s="12" t="s">
        <v>182</v>
      </c>
    </row>
    <row r="2" spans="1:38" x14ac:dyDescent="0.3">
      <c r="A2" s="69" t="s">
        <v>9</v>
      </c>
      <c r="B2" s="69">
        <v>162.72999999999999</v>
      </c>
      <c r="C2" s="69">
        <v>162.72999999999999</v>
      </c>
      <c r="D2" s="8" t="s">
        <v>183</v>
      </c>
      <c r="E2" s="69">
        <v>55.2</v>
      </c>
      <c r="F2" s="69">
        <v>0.28000000000000003</v>
      </c>
      <c r="G2" s="69">
        <v>2660</v>
      </c>
      <c r="H2" s="19">
        <v>2.6</v>
      </c>
      <c r="I2" s="19">
        <v>0.58899999999999997</v>
      </c>
      <c r="J2" s="19">
        <v>0.40699999999999997</v>
      </c>
      <c r="K2" s="19">
        <v>1E-3</v>
      </c>
      <c r="L2" s="19">
        <v>0.995</v>
      </c>
      <c r="M2" s="70">
        <v>168.22</v>
      </c>
      <c r="N2" s="78">
        <v>0.92500000000000004</v>
      </c>
      <c r="O2" s="69">
        <v>8306703600</v>
      </c>
      <c r="P2" s="69">
        <v>49.38</v>
      </c>
      <c r="Q2" s="69">
        <v>0.99299999999999999</v>
      </c>
      <c r="R2" s="19">
        <v>0.94399999999999995</v>
      </c>
      <c r="S2" s="19">
        <v>0.89500000000000002</v>
      </c>
      <c r="T2" s="69">
        <v>0.92700000000000005</v>
      </c>
      <c r="U2" s="19"/>
      <c r="V2" s="19"/>
      <c r="W2" s="19"/>
      <c r="X2" s="19"/>
      <c r="Y2" s="19"/>
      <c r="Z2" s="19"/>
      <c r="AA2" s="19"/>
      <c r="AB2" s="19"/>
      <c r="AC2" s="69"/>
      <c r="AD2" s="69"/>
      <c r="AE2" s="69"/>
      <c r="AF2" s="19"/>
      <c r="AG2" s="19"/>
      <c r="AH2" s="19"/>
      <c r="AI2" s="19"/>
      <c r="AJ2" s="19"/>
      <c r="AK2" s="19"/>
    </row>
    <row r="3" spans="1:38" x14ac:dyDescent="0.3">
      <c r="A3" s="69" t="s">
        <v>10</v>
      </c>
      <c r="B3" s="69">
        <v>58.4</v>
      </c>
      <c r="C3" s="69">
        <v>58.4</v>
      </c>
      <c r="D3" s="8" t="s">
        <v>183</v>
      </c>
      <c r="E3" s="69">
        <v>33.4</v>
      </c>
      <c r="F3" s="69">
        <v>0.3</v>
      </c>
      <c r="G3" s="69">
        <v>2170</v>
      </c>
      <c r="H3" s="19">
        <v>2.6</v>
      </c>
      <c r="I3" s="19">
        <v>0.53500000000000003</v>
      </c>
      <c r="J3" s="19">
        <v>0.433</v>
      </c>
      <c r="K3" s="19">
        <v>2.7E-2</v>
      </c>
      <c r="L3" s="19">
        <v>0.9829</v>
      </c>
      <c r="M3" s="70">
        <v>96.4</v>
      </c>
      <c r="N3" s="78">
        <v>0.86380000000000001</v>
      </c>
      <c r="O3" s="69">
        <v>1684816000</v>
      </c>
      <c r="P3" s="69">
        <v>17.477344398340247</v>
      </c>
      <c r="Q3" s="69">
        <v>0.99780000000000002</v>
      </c>
      <c r="R3" s="19">
        <v>1.0760000000000001</v>
      </c>
      <c r="S3" s="19">
        <v>0.49</v>
      </c>
      <c r="T3" s="69">
        <v>1.018</v>
      </c>
      <c r="U3" s="19">
        <v>0.16930000000000001</v>
      </c>
      <c r="V3" s="19">
        <v>0.97560000000000002</v>
      </c>
      <c r="W3" s="19">
        <v>0.18120000000000003</v>
      </c>
      <c r="X3" s="19">
        <v>0.97989999999999999</v>
      </c>
      <c r="Y3" s="19">
        <v>0.99260000000000004</v>
      </c>
      <c r="Z3" s="19">
        <v>0.93645</v>
      </c>
      <c r="AA3" s="19">
        <v>0.95469999999999999</v>
      </c>
      <c r="AB3" s="19">
        <v>0.98660000000000003</v>
      </c>
      <c r="AC3" s="69"/>
      <c r="AD3" s="69"/>
      <c r="AE3" s="69">
        <v>7.9000000000000001E-2</v>
      </c>
      <c r="AF3" s="19">
        <v>0.18120000000000003</v>
      </c>
      <c r="AG3" s="19">
        <v>0.91920000000000002</v>
      </c>
      <c r="AH3" s="19">
        <v>0.61399999999999999</v>
      </c>
      <c r="AI3" s="19">
        <v>0.92510000000000003</v>
      </c>
      <c r="AJ3" s="19"/>
      <c r="AK3" s="19">
        <v>0.995</v>
      </c>
    </row>
    <row r="4" spans="1:38" x14ac:dyDescent="0.3">
      <c r="A4" s="69" t="s">
        <v>11</v>
      </c>
      <c r="B4" s="69">
        <v>186.94</v>
      </c>
      <c r="C4" s="69">
        <v>186.94</v>
      </c>
      <c r="D4" s="8" t="s">
        <v>183</v>
      </c>
      <c r="E4" s="69">
        <v>52.3</v>
      </c>
      <c r="F4" s="69">
        <v>0.27</v>
      </c>
      <c r="G4" s="69">
        <v>1984</v>
      </c>
      <c r="H4" s="19">
        <v>2.6</v>
      </c>
      <c r="I4" s="19">
        <v>0.65200000000000002</v>
      </c>
      <c r="J4" s="19">
        <v>0.25900000000000001</v>
      </c>
      <c r="K4" s="19">
        <v>8.8999999999999996E-2</v>
      </c>
      <c r="L4" s="19">
        <v>0.98040000000000005</v>
      </c>
      <c r="M4" s="70">
        <v>185.68</v>
      </c>
      <c r="N4" s="78">
        <v>0.9708</v>
      </c>
      <c r="O4" s="69">
        <v>9472964000</v>
      </c>
      <c r="P4" s="69">
        <v>51.017686342093924</v>
      </c>
      <c r="Q4" s="69">
        <v>0.99280000000000002</v>
      </c>
      <c r="R4" s="19">
        <v>0.97399999999999998</v>
      </c>
      <c r="S4" s="19">
        <v>0.86299999999999999</v>
      </c>
      <c r="T4" s="69">
        <v>1.2609999999999999</v>
      </c>
      <c r="U4" s="19">
        <v>0.26450000000000001</v>
      </c>
      <c r="V4" s="19">
        <v>0.91800000000000004</v>
      </c>
      <c r="W4" s="19">
        <v>0.3236</v>
      </c>
      <c r="X4" s="19">
        <v>0.94330000000000003</v>
      </c>
      <c r="Y4" s="19">
        <v>0.92210000000000003</v>
      </c>
      <c r="Z4" s="19">
        <v>0.88890000000000002</v>
      </c>
      <c r="AA4" s="19">
        <v>0.89100000000000001</v>
      </c>
      <c r="AB4" s="19">
        <v>0.99399999999999999</v>
      </c>
      <c r="AC4" s="69"/>
      <c r="AD4" s="69"/>
      <c r="AE4" s="69">
        <v>1.7999999999999999E-2</v>
      </c>
      <c r="AF4" s="19">
        <v>0.3236</v>
      </c>
      <c r="AG4" s="19">
        <v>0.91300000000000003</v>
      </c>
      <c r="AH4" s="19">
        <v>0.79300000000000004</v>
      </c>
      <c r="AI4" s="19">
        <v>0.90300000000000002</v>
      </c>
      <c r="AJ4" s="19"/>
      <c r="AK4" s="19">
        <v>0.9</v>
      </c>
    </row>
    <row r="5" spans="1:38" x14ac:dyDescent="0.3">
      <c r="A5" s="69" t="s">
        <v>12</v>
      </c>
      <c r="B5" s="69">
        <v>174</v>
      </c>
      <c r="C5" s="69">
        <v>174</v>
      </c>
      <c r="D5" s="8" t="s">
        <v>183</v>
      </c>
      <c r="E5" s="69">
        <v>43.3</v>
      </c>
      <c r="F5" s="69">
        <v>0.23</v>
      </c>
      <c r="G5" s="69">
        <v>1244</v>
      </c>
      <c r="H5" s="19">
        <v>2.2999999999999998</v>
      </c>
      <c r="I5" s="19">
        <v>0.71099999999999997</v>
      </c>
      <c r="J5" s="19">
        <v>0.156</v>
      </c>
      <c r="K5" s="19">
        <v>0.13300000000000001</v>
      </c>
      <c r="L5" s="19">
        <v>0.96799999999999997</v>
      </c>
      <c r="M5" s="70">
        <v>204</v>
      </c>
      <c r="N5" s="78">
        <v>0.9254</v>
      </c>
      <c r="O5" s="69">
        <v>6956400000</v>
      </c>
      <c r="P5" s="69">
        <v>34.1</v>
      </c>
      <c r="Q5" s="69">
        <v>0.99150000000000005</v>
      </c>
      <c r="R5" s="19">
        <v>0.98599999999999999</v>
      </c>
      <c r="S5" s="19">
        <v>0.81299999999999994</v>
      </c>
      <c r="T5" s="69">
        <v>0.73799999999999999</v>
      </c>
      <c r="U5" s="19">
        <v>0.44569999999999999</v>
      </c>
      <c r="V5" s="19">
        <v>0.90200000000000002</v>
      </c>
      <c r="W5" s="19">
        <v>0.47560000000000002</v>
      </c>
      <c r="X5" s="19">
        <v>0.97529999999999994</v>
      </c>
      <c r="Y5" s="19">
        <v>0.97970000000000002</v>
      </c>
      <c r="Z5" s="19">
        <v>0.97219999999999995</v>
      </c>
      <c r="AA5" s="19">
        <v>0.86299999999999999</v>
      </c>
      <c r="AB5" s="19">
        <v>0.99199999999999999</v>
      </c>
      <c r="AC5" s="69"/>
      <c r="AD5" s="69"/>
      <c r="AE5" s="69">
        <v>0.113</v>
      </c>
      <c r="AF5" s="19">
        <v>0.47560000000000002</v>
      </c>
      <c r="AG5" s="19">
        <v>0.84</v>
      </c>
      <c r="AH5" s="19">
        <v>0.70099999999999996</v>
      </c>
      <c r="AI5" s="19">
        <v>0.90400000000000003</v>
      </c>
      <c r="AJ5" s="19"/>
      <c r="AK5" s="19">
        <v>0.94799999999999995</v>
      </c>
    </row>
    <row r="6" spans="1:38" s="2" customFormat="1" x14ac:dyDescent="0.3">
      <c r="A6" s="4" t="s">
        <v>13</v>
      </c>
      <c r="B6" s="4">
        <v>182</v>
      </c>
      <c r="C6" s="4">
        <v>182</v>
      </c>
      <c r="D6" s="9" t="s">
        <v>207</v>
      </c>
      <c r="E6" s="4">
        <v>36.4</v>
      </c>
      <c r="F6" s="4">
        <v>0.32</v>
      </c>
      <c r="G6" s="4">
        <v>2010</v>
      </c>
      <c r="H6" s="13">
        <v>3</v>
      </c>
      <c r="I6" s="13">
        <v>0.52700000000000002</v>
      </c>
      <c r="J6" s="13">
        <v>0.41699999999999998</v>
      </c>
      <c r="K6" s="13">
        <v>4.3999999999999997E-2</v>
      </c>
      <c r="L6" s="13">
        <v>0.99099999999999999</v>
      </c>
      <c r="M6" s="16">
        <v>106</v>
      </c>
      <c r="N6" s="79">
        <v>0.96209999999999996</v>
      </c>
      <c r="O6" s="4">
        <v>6338800000</v>
      </c>
      <c r="P6" s="4">
        <v>59.8</v>
      </c>
      <c r="Q6" s="4">
        <v>0.99009999999999998</v>
      </c>
      <c r="R6" s="13">
        <v>0.95699999999999996</v>
      </c>
      <c r="S6" s="13">
        <v>0.96099999999999997</v>
      </c>
      <c r="T6" s="4">
        <v>0.91500000000000004</v>
      </c>
      <c r="U6" s="13">
        <v>0.18129999999999999</v>
      </c>
      <c r="V6" s="13">
        <v>0.95799999999999996</v>
      </c>
      <c r="W6" s="13">
        <v>0.1855</v>
      </c>
      <c r="X6" s="13">
        <v>0.99270000000000003</v>
      </c>
      <c r="Y6" s="13">
        <v>0.99270000000000003</v>
      </c>
      <c r="Z6" s="13">
        <v>0.97729999999999995</v>
      </c>
      <c r="AA6" s="13">
        <v>0.88900000000000001</v>
      </c>
      <c r="AB6" s="13">
        <v>0.97499999999999998</v>
      </c>
      <c r="AC6" s="4"/>
      <c r="AD6" s="4"/>
      <c r="AE6" s="4">
        <v>0.26</v>
      </c>
      <c r="AF6" s="13">
        <v>0.1855</v>
      </c>
      <c r="AG6" s="13">
        <v>0.96199999999999997</v>
      </c>
      <c r="AH6" s="13">
        <v>0.78200000000000003</v>
      </c>
      <c r="AI6" s="13">
        <v>0.94699999999999995</v>
      </c>
      <c r="AJ6" s="13"/>
      <c r="AK6" s="13">
        <v>0.96399999999999997</v>
      </c>
      <c r="AL6" s="7"/>
    </row>
    <row r="7" spans="1:38" x14ac:dyDescent="0.3">
      <c r="A7" s="69" t="s">
        <v>14</v>
      </c>
      <c r="B7" s="69">
        <v>148</v>
      </c>
      <c r="C7" s="69">
        <v>148</v>
      </c>
      <c r="D7" s="8" t="s">
        <v>183</v>
      </c>
      <c r="E7" s="69">
        <v>37.5</v>
      </c>
      <c r="F7" s="69">
        <v>0.27</v>
      </c>
      <c r="G7" s="69">
        <v>1278</v>
      </c>
      <c r="H7" s="19">
        <v>2.6</v>
      </c>
      <c r="I7" s="19">
        <v>0.77400000000000002</v>
      </c>
      <c r="J7" s="19">
        <v>0.186</v>
      </c>
      <c r="K7" s="19">
        <v>0.04</v>
      </c>
      <c r="L7" s="19">
        <v>0.96899999999999997</v>
      </c>
      <c r="M7" s="70">
        <v>100</v>
      </c>
      <c r="N7" s="78">
        <v>0.9304</v>
      </c>
      <c r="O7" s="69">
        <v>5150000000</v>
      </c>
      <c r="P7" s="69">
        <v>51.5</v>
      </c>
      <c r="Q7" s="69">
        <v>0.99739999999999995</v>
      </c>
      <c r="R7" s="19">
        <v>0.91500000000000004</v>
      </c>
      <c r="S7" s="19">
        <v>0.88500000000000001</v>
      </c>
      <c r="T7" s="69">
        <v>1.4179999999999999</v>
      </c>
      <c r="U7" s="19">
        <v>0.3422</v>
      </c>
      <c r="V7" s="19">
        <v>0.95</v>
      </c>
      <c r="W7" s="19">
        <v>0.3569</v>
      </c>
      <c r="X7" s="19">
        <v>0.97760000000000002</v>
      </c>
      <c r="Y7" s="19">
        <v>0.9405</v>
      </c>
      <c r="Z7" s="19">
        <v>0.9405</v>
      </c>
      <c r="AA7" s="19">
        <v>0.97799999999999998</v>
      </c>
      <c r="AB7" s="19">
        <v>0.997</v>
      </c>
      <c r="AC7" s="69">
        <v>3.04</v>
      </c>
      <c r="AD7" s="69">
        <v>51.82</v>
      </c>
      <c r="AE7" s="69">
        <v>7.0000000000000007E-2</v>
      </c>
      <c r="AF7" s="19">
        <v>0.3569</v>
      </c>
      <c r="AG7" s="19">
        <v>0.89300000000000002</v>
      </c>
      <c r="AH7" s="19">
        <v>0.65500000000000003</v>
      </c>
      <c r="AI7" s="19">
        <v>0.93100000000000005</v>
      </c>
      <c r="AJ7" s="19"/>
      <c r="AK7" s="19">
        <v>0.97299999999999998</v>
      </c>
    </row>
    <row r="8" spans="1:38" x14ac:dyDescent="0.3">
      <c r="A8" s="69" t="s">
        <v>15</v>
      </c>
      <c r="B8" s="69">
        <v>192</v>
      </c>
      <c r="C8" s="69">
        <v>192</v>
      </c>
      <c r="D8" s="8" t="s">
        <v>183</v>
      </c>
      <c r="E8" s="69">
        <v>45.7</v>
      </c>
      <c r="F8" s="69">
        <v>0.27</v>
      </c>
      <c r="G8" s="69">
        <v>1700</v>
      </c>
      <c r="H8" s="19">
        <v>2.7</v>
      </c>
      <c r="I8" s="19">
        <v>0.73899999999999999</v>
      </c>
      <c r="J8" s="19">
        <v>0.12</v>
      </c>
      <c r="K8" s="19">
        <v>0.14099999999999999</v>
      </c>
      <c r="L8" s="19">
        <v>0.97899999999999998</v>
      </c>
      <c r="M8" s="70">
        <v>148</v>
      </c>
      <c r="N8" s="78">
        <v>0.85870000000000002</v>
      </c>
      <c r="O8" s="69">
        <v>7518400000</v>
      </c>
      <c r="P8" s="69">
        <v>50.8</v>
      </c>
      <c r="Q8" s="69">
        <v>0.99229999999999996</v>
      </c>
      <c r="R8" s="19">
        <v>0.78900000000000003</v>
      </c>
      <c r="S8" s="19">
        <v>1.109</v>
      </c>
      <c r="T8" s="69">
        <v>1.0109999999999999</v>
      </c>
      <c r="U8" s="19">
        <v>0.43619999999999998</v>
      </c>
      <c r="V8" s="19">
        <v>0.88700000000000001</v>
      </c>
      <c r="W8" s="19">
        <v>0.44540000000000002</v>
      </c>
      <c r="X8" s="19">
        <v>0.98450000000000004</v>
      </c>
      <c r="Y8" s="19">
        <v>0.97230000000000005</v>
      </c>
      <c r="Z8" s="19">
        <v>0.92900000000000005</v>
      </c>
      <c r="AA8" s="19">
        <v>0.96</v>
      </c>
      <c r="AB8" s="19">
        <v>0.995</v>
      </c>
      <c r="AC8" s="69">
        <v>1.75</v>
      </c>
      <c r="AD8" s="69">
        <v>56.78</v>
      </c>
      <c r="AE8" s="69">
        <v>0.08</v>
      </c>
      <c r="AF8" s="19">
        <v>0.44540000000000002</v>
      </c>
      <c r="AG8" s="19">
        <v>0.86199999999999999</v>
      </c>
      <c r="AH8" s="19">
        <v>0.83399999999999996</v>
      </c>
      <c r="AI8" s="19">
        <v>0.88200000000000001</v>
      </c>
      <c r="AJ8" s="19"/>
      <c r="AK8" s="19">
        <v>0.89300000000000002</v>
      </c>
    </row>
    <row r="9" spans="1:38" x14ac:dyDescent="0.3">
      <c r="A9" s="69" t="s">
        <v>16</v>
      </c>
      <c r="B9" s="69">
        <v>189</v>
      </c>
      <c r="C9" s="69">
        <v>189</v>
      </c>
      <c r="D9" s="8" t="s">
        <v>183</v>
      </c>
      <c r="E9" s="69">
        <v>42</v>
      </c>
      <c r="F9" s="69">
        <v>0.28000000000000003</v>
      </c>
      <c r="G9" s="69">
        <v>1740</v>
      </c>
      <c r="H9" s="19">
        <v>3</v>
      </c>
      <c r="I9" s="19">
        <v>0.83699999999999997</v>
      </c>
      <c r="J9" s="19">
        <v>0.128</v>
      </c>
      <c r="K9" s="19">
        <v>3.5000000000000003E-2</v>
      </c>
      <c r="L9" s="19">
        <v>0.92600000000000005</v>
      </c>
      <c r="M9" s="70">
        <v>184</v>
      </c>
      <c r="N9" s="78">
        <v>0.81520000000000004</v>
      </c>
      <c r="O9" s="69">
        <v>6440000000</v>
      </c>
      <c r="P9" s="69">
        <v>35</v>
      </c>
      <c r="Q9" s="69">
        <v>0.99219999999999997</v>
      </c>
      <c r="R9" s="19">
        <v>0.72699999999999998</v>
      </c>
      <c r="S9" s="19">
        <v>1.208</v>
      </c>
      <c r="T9" s="69">
        <v>1.4410000000000001</v>
      </c>
      <c r="U9" s="19">
        <v>0.51990000000000003</v>
      </c>
      <c r="V9" s="19">
        <v>0.78900000000000003</v>
      </c>
      <c r="W9" s="19">
        <v>0.44719999999999999</v>
      </c>
      <c r="X9" s="19">
        <v>0.81289999999999996</v>
      </c>
      <c r="Y9" s="19">
        <v>0.98680000000000001</v>
      </c>
      <c r="Z9" s="19">
        <v>0.98980000000000001</v>
      </c>
      <c r="AA9" s="19">
        <v>0.92100000000000004</v>
      </c>
      <c r="AB9" s="19">
        <v>0.996</v>
      </c>
      <c r="AC9" s="69">
        <v>1.5880000000000001</v>
      </c>
      <c r="AD9" s="69">
        <v>103.238</v>
      </c>
      <c r="AE9" s="69">
        <v>0.15</v>
      </c>
      <c r="AF9" s="19">
        <v>0.44719999999999999</v>
      </c>
      <c r="AG9" s="19">
        <v>1.228</v>
      </c>
      <c r="AH9" s="19">
        <v>0.95499999999999996</v>
      </c>
      <c r="AI9" s="19">
        <v>0.78</v>
      </c>
      <c r="AJ9" s="19"/>
      <c r="AK9" s="19">
        <v>0.68200000000000005</v>
      </c>
    </row>
    <row r="10" spans="1:38" x14ac:dyDescent="0.3">
      <c r="A10" s="69" t="s">
        <v>17</v>
      </c>
      <c r="B10" s="69">
        <v>207.4</v>
      </c>
      <c r="C10" s="69">
        <v>207.4</v>
      </c>
      <c r="D10" s="8" t="s">
        <v>183</v>
      </c>
      <c r="E10" s="69">
        <v>49.8</v>
      </c>
      <c r="F10" s="69">
        <v>0.19</v>
      </c>
      <c r="G10" s="69">
        <v>1836</v>
      </c>
      <c r="H10" s="19">
        <v>2.27</v>
      </c>
      <c r="I10" s="19">
        <v>0.69630000000000003</v>
      </c>
      <c r="J10" s="19">
        <v>0.29566999999999999</v>
      </c>
      <c r="K10" s="19">
        <v>4.3299999999999996E-3</v>
      </c>
      <c r="L10" s="19">
        <v>0.99299999999999999</v>
      </c>
      <c r="M10" s="70">
        <v>178.98</v>
      </c>
      <c r="N10" s="78">
        <v>0.86599999999999999</v>
      </c>
      <c r="O10" s="69">
        <v>7620000000</v>
      </c>
      <c r="P10" s="69">
        <v>42.574589339591022</v>
      </c>
      <c r="Q10" s="69">
        <v>0.99299999999999999</v>
      </c>
      <c r="R10" s="19">
        <v>0.98399999999999999</v>
      </c>
      <c r="S10" s="19">
        <v>0.57299999999999995</v>
      </c>
      <c r="T10" s="69">
        <v>0.86599999999999999</v>
      </c>
      <c r="U10" s="19"/>
      <c r="V10" s="19"/>
      <c r="W10" s="19"/>
      <c r="X10" s="19"/>
      <c r="Y10" s="19"/>
      <c r="Z10" s="19"/>
      <c r="AA10" s="19"/>
      <c r="AB10" s="19"/>
      <c r="AC10" s="69"/>
      <c r="AD10" s="69"/>
      <c r="AE10" s="69"/>
      <c r="AF10" s="19"/>
      <c r="AG10" s="19"/>
      <c r="AH10" s="19"/>
      <c r="AI10" s="19"/>
      <c r="AJ10" s="19"/>
      <c r="AK10" s="19"/>
    </row>
    <row r="11" spans="1:38" x14ac:dyDescent="0.3">
      <c r="A11" s="69" t="s">
        <v>18</v>
      </c>
      <c r="B11" s="69">
        <v>187.2</v>
      </c>
      <c r="C11" s="69">
        <v>180.64</v>
      </c>
      <c r="D11" s="8" t="s">
        <v>183</v>
      </c>
      <c r="E11" s="69">
        <v>61.06</v>
      </c>
      <c r="F11" s="69">
        <v>0.24</v>
      </c>
      <c r="G11" s="69">
        <v>2200</v>
      </c>
      <c r="H11" s="19">
        <v>2.6</v>
      </c>
      <c r="I11" s="19">
        <v>0.751</v>
      </c>
      <c r="J11" s="19">
        <v>0.23100000000000001</v>
      </c>
      <c r="K11" s="19">
        <v>8.0000000000000002E-3</v>
      </c>
      <c r="L11" s="19">
        <v>0.98399999999999999</v>
      </c>
      <c r="M11" s="70">
        <v>98.78</v>
      </c>
      <c r="N11" s="78">
        <v>0.86799999999999999</v>
      </c>
      <c r="O11" s="69">
        <v>9410000000</v>
      </c>
      <c r="P11" s="69">
        <v>95.26219882567321</v>
      </c>
      <c r="Q11" s="69">
        <v>0.99299999999999999</v>
      </c>
      <c r="R11" s="19">
        <v>0.90800000000000003</v>
      </c>
      <c r="S11" s="19">
        <v>0.71399999999999997</v>
      </c>
      <c r="T11" s="69">
        <v>0.86799999999999999</v>
      </c>
      <c r="U11" s="19"/>
      <c r="V11" s="19">
        <v>0.97</v>
      </c>
      <c r="W11" s="19"/>
      <c r="X11" s="19"/>
      <c r="Y11" s="19"/>
      <c r="Z11" s="19">
        <v>0.96599999999999997</v>
      </c>
      <c r="AA11" s="19">
        <v>0.995</v>
      </c>
      <c r="AB11" s="19"/>
      <c r="AC11" s="69"/>
      <c r="AD11" s="69"/>
      <c r="AE11" s="69"/>
      <c r="AF11" s="19"/>
      <c r="AG11" s="19"/>
      <c r="AH11" s="19"/>
      <c r="AI11" s="19"/>
      <c r="AJ11" s="19"/>
      <c r="AK11" s="19"/>
    </row>
    <row r="12" spans="1:38" x14ac:dyDescent="0.3">
      <c r="A12" s="69" t="s">
        <v>19</v>
      </c>
      <c r="B12" s="69">
        <v>95.86</v>
      </c>
      <c r="C12" s="69">
        <v>95.86</v>
      </c>
      <c r="D12" s="8" t="s">
        <v>183</v>
      </c>
      <c r="E12" s="69">
        <v>70</v>
      </c>
      <c r="F12" s="69">
        <v>0.3</v>
      </c>
      <c r="G12" s="69">
        <v>2970</v>
      </c>
      <c r="H12" s="19">
        <v>3.2</v>
      </c>
      <c r="I12" s="19">
        <v>0.64900000000000002</v>
      </c>
      <c r="J12" s="19">
        <v>0.33200000000000002</v>
      </c>
      <c r="K12" s="19">
        <v>6.0000000000000001E-3</v>
      </c>
      <c r="L12" s="19">
        <v>0.97399999999999998</v>
      </c>
      <c r="M12" s="70">
        <v>39.26</v>
      </c>
      <c r="N12" s="78">
        <v>0.879</v>
      </c>
      <c r="O12" s="69">
        <v>5865444000</v>
      </c>
      <c r="P12" s="69">
        <v>149.4</v>
      </c>
      <c r="Q12" s="69">
        <v>1</v>
      </c>
      <c r="R12" s="19">
        <v>0.84699999999999998</v>
      </c>
      <c r="S12" s="19">
        <v>0.92</v>
      </c>
      <c r="T12" s="69">
        <v>0.73099999999999998</v>
      </c>
      <c r="U12" s="19"/>
      <c r="V12" s="19"/>
      <c r="W12" s="19"/>
      <c r="X12" s="19"/>
      <c r="Y12" s="19"/>
      <c r="Z12" s="19"/>
      <c r="AA12" s="19"/>
      <c r="AB12" s="19"/>
      <c r="AC12" s="69"/>
      <c r="AD12" s="69"/>
      <c r="AE12" s="69"/>
      <c r="AF12" s="19"/>
      <c r="AG12" s="19"/>
      <c r="AH12" s="19"/>
      <c r="AI12" s="19"/>
      <c r="AJ12" s="19"/>
      <c r="AK12" s="19"/>
    </row>
    <row r="13" spans="1:38" x14ac:dyDescent="0.3">
      <c r="A13" s="69" t="s">
        <v>20</v>
      </c>
      <c r="B13" s="69">
        <v>71.5</v>
      </c>
      <c r="C13" s="69">
        <v>71.5</v>
      </c>
      <c r="D13" s="8" t="s">
        <v>183</v>
      </c>
      <c r="E13" s="69">
        <v>102.5</v>
      </c>
      <c r="F13" s="69">
        <v>0.6</v>
      </c>
      <c r="G13" s="69">
        <v>2370</v>
      </c>
      <c r="H13" s="19">
        <v>5.5</v>
      </c>
      <c r="I13" s="19">
        <v>0.81299999999999994</v>
      </c>
      <c r="J13" s="19">
        <v>1.2E-2</v>
      </c>
      <c r="K13" s="19">
        <v>2.8000000000000001E-2</v>
      </c>
      <c r="L13" s="19">
        <v>0.96</v>
      </c>
      <c r="M13" s="70">
        <v>41.95</v>
      </c>
      <c r="N13" s="78">
        <v>0.86399999999999999</v>
      </c>
      <c r="O13" s="69">
        <v>6267330000</v>
      </c>
      <c r="P13" s="69">
        <v>149.4</v>
      </c>
      <c r="Q13" s="69">
        <v>1</v>
      </c>
      <c r="R13" s="19">
        <v>0.80400000000000005</v>
      </c>
      <c r="S13" s="19">
        <v>1.1779999999999999</v>
      </c>
      <c r="T13" s="69">
        <v>0.83</v>
      </c>
      <c r="U13" s="19"/>
      <c r="V13" s="19"/>
      <c r="W13" s="19"/>
      <c r="X13" s="19"/>
      <c r="Y13" s="19"/>
      <c r="Z13" s="19"/>
      <c r="AA13" s="19"/>
      <c r="AB13" s="19"/>
      <c r="AC13" s="69"/>
      <c r="AD13" s="69"/>
      <c r="AE13" s="69"/>
      <c r="AF13" s="19"/>
      <c r="AG13" s="19"/>
      <c r="AH13" s="19"/>
      <c r="AI13" s="19"/>
      <c r="AJ13" s="19"/>
      <c r="AK13" s="19"/>
    </row>
    <row r="14" spans="1:38" x14ac:dyDescent="0.3">
      <c r="A14" s="69" t="s">
        <v>21</v>
      </c>
      <c r="B14" s="69">
        <v>154.94999999999999</v>
      </c>
      <c r="C14" s="69">
        <v>154.94999999999999</v>
      </c>
      <c r="D14" s="8" t="s">
        <v>183</v>
      </c>
      <c r="E14" s="69">
        <v>65</v>
      </c>
      <c r="F14" s="69">
        <v>0.3</v>
      </c>
      <c r="G14" s="69">
        <v>1705</v>
      </c>
      <c r="H14" s="19">
        <v>3.5</v>
      </c>
      <c r="I14" s="19">
        <v>0.65800000000000003</v>
      </c>
      <c r="J14" s="19">
        <v>0.23300000000000001</v>
      </c>
      <c r="K14" s="19">
        <v>0.1</v>
      </c>
      <c r="L14" s="19">
        <v>0.995</v>
      </c>
      <c r="M14" s="70">
        <v>99.98</v>
      </c>
      <c r="N14" s="78">
        <v>0.98299999999999998</v>
      </c>
      <c r="O14" s="69">
        <v>9748050000</v>
      </c>
      <c r="P14" s="69">
        <v>97.5</v>
      </c>
      <c r="Q14" s="69">
        <v>1</v>
      </c>
      <c r="R14" s="19">
        <v>1.022</v>
      </c>
      <c r="S14" s="19">
        <v>0.83699999999999997</v>
      </c>
      <c r="T14" s="69">
        <v>0.94099999999999995</v>
      </c>
      <c r="U14" s="19"/>
      <c r="V14" s="19"/>
      <c r="W14" s="19"/>
      <c r="X14" s="19"/>
      <c r="Y14" s="19"/>
      <c r="Z14" s="19"/>
      <c r="AA14" s="19"/>
      <c r="AB14" s="19"/>
      <c r="AC14" s="69"/>
      <c r="AD14" s="69"/>
      <c r="AE14" s="69"/>
      <c r="AF14" s="19"/>
      <c r="AG14" s="19"/>
      <c r="AH14" s="19"/>
      <c r="AI14" s="19"/>
      <c r="AJ14" s="19"/>
      <c r="AK14" s="19"/>
    </row>
    <row r="15" spans="1:38" x14ac:dyDescent="0.3">
      <c r="A15" s="69" t="s">
        <v>22</v>
      </c>
      <c r="B15" s="69">
        <v>150.9</v>
      </c>
      <c r="C15" s="69">
        <v>150.9</v>
      </c>
      <c r="D15" s="8" t="s">
        <v>183</v>
      </c>
      <c r="E15" s="69">
        <v>80</v>
      </c>
      <c r="F15" s="69">
        <v>0.36</v>
      </c>
      <c r="G15" s="69">
        <v>2922</v>
      </c>
      <c r="H15" s="19">
        <v>3.4</v>
      </c>
      <c r="I15" s="19">
        <v>0.71799999999999997</v>
      </c>
      <c r="J15" s="19">
        <v>0.216</v>
      </c>
      <c r="K15" s="19">
        <v>6.4000000000000001E-2</v>
      </c>
      <c r="L15" s="19">
        <v>0.995</v>
      </c>
      <c r="M15" s="70">
        <v>157.80000000000001</v>
      </c>
      <c r="N15" s="78">
        <v>0.82899999999999996</v>
      </c>
      <c r="O15" s="69">
        <v>9957000000</v>
      </c>
      <c r="P15" s="69">
        <v>63.098859315589344</v>
      </c>
      <c r="Q15" s="69">
        <v>1</v>
      </c>
      <c r="R15" s="19">
        <v>0.84199999999999997</v>
      </c>
      <c r="S15" s="19">
        <v>0.82099999999999995</v>
      </c>
      <c r="T15" s="69">
        <v>0.67300000000000004</v>
      </c>
      <c r="U15" s="19"/>
      <c r="V15" s="19"/>
      <c r="W15" s="19"/>
      <c r="X15" s="19"/>
      <c r="Y15" s="19"/>
      <c r="Z15" s="19"/>
      <c r="AA15" s="19"/>
      <c r="AB15" s="19"/>
      <c r="AC15" s="69"/>
      <c r="AD15" s="69"/>
      <c r="AE15" s="69"/>
      <c r="AF15" s="19"/>
      <c r="AG15" s="19"/>
      <c r="AH15" s="19"/>
      <c r="AI15" s="19"/>
      <c r="AJ15" s="19"/>
      <c r="AK15" s="19"/>
    </row>
    <row r="16" spans="1:38" x14ac:dyDescent="0.3">
      <c r="A16" s="69" t="s">
        <v>23</v>
      </c>
      <c r="B16" s="69">
        <v>164.32</v>
      </c>
      <c r="C16" s="69">
        <v>164.32</v>
      </c>
      <c r="D16" s="8" t="s">
        <v>183</v>
      </c>
      <c r="E16" s="69">
        <v>57.6</v>
      </c>
      <c r="F16" s="69">
        <v>0.16</v>
      </c>
      <c r="G16" s="69">
        <v>2466</v>
      </c>
      <c r="H16" s="19">
        <v>2</v>
      </c>
      <c r="I16" s="19">
        <v>0.48199999999999998</v>
      </c>
      <c r="J16" s="19">
        <v>0.29299999999999998</v>
      </c>
      <c r="K16" s="19">
        <v>0.22</v>
      </c>
      <c r="L16" s="19">
        <v>0.97</v>
      </c>
      <c r="M16" s="70">
        <v>166.8</v>
      </c>
      <c r="N16" s="78">
        <v>0.88900000000000001</v>
      </c>
      <c r="O16" s="69">
        <v>8356680000</v>
      </c>
      <c r="P16" s="69">
        <v>50.1</v>
      </c>
      <c r="Q16" s="69">
        <v>0.98699999999999999</v>
      </c>
      <c r="R16" s="19">
        <v>0.93400000000000005</v>
      </c>
      <c r="S16" s="19">
        <v>0.80300000000000005</v>
      </c>
      <c r="T16" s="69">
        <v>0.85099999999999998</v>
      </c>
      <c r="U16" s="19"/>
      <c r="V16" s="19"/>
      <c r="W16" s="19"/>
      <c r="X16" s="19"/>
      <c r="Y16" s="19"/>
      <c r="Z16" s="19"/>
      <c r="AA16" s="19"/>
      <c r="AB16" s="19"/>
      <c r="AC16" s="69"/>
      <c r="AD16" s="69"/>
      <c r="AE16" s="69"/>
      <c r="AF16" s="19"/>
      <c r="AG16" s="19"/>
      <c r="AH16" s="19"/>
      <c r="AI16" s="19"/>
      <c r="AJ16" s="19"/>
      <c r="AK16" s="19"/>
    </row>
    <row r="17" spans="1:38" x14ac:dyDescent="0.3">
      <c r="A17" s="69" t="s">
        <v>24</v>
      </c>
      <c r="B17" s="69">
        <v>199.62</v>
      </c>
      <c r="C17" s="69">
        <v>199.62</v>
      </c>
      <c r="D17" s="8" t="s">
        <v>183</v>
      </c>
      <c r="E17" s="69">
        <v>69.3</v>
      </c>
      <c r="F17" s="69">
        <v>0.19</v>
      </c>
      <c r="G17" s="69">
        <v>1804</v>
      </c>
      <c r="H17" s="19">
        <v>2.4</v>
      </c>
      <c r="I17" s="19">
        <v>0.70099999999999996</v>
      </c>
      <c r="J17" s="19">
        <v>0.28999999999999998</v>
      </c>
      <c r="K17" s="19">
        <v>5.0000000000000001E-3</v>
      </c>
      <c r="L17" s="19">
        <v>0.98699999999999999</v>
      </c>
      <c r="M17" s="70">
        <v>192.87</v>
      </c>
      <c r="N17" s="78">
        <v>0.92300000000000004</v>
      </c>
      <c r="O17" s="69">
        <v>12729420000</v>
      </c>
      <c r="P17" s="69">
        <v>66</v>
      </c>
      <c r="Q17" s="69">
        <v>0.996</v>
      </c>
      <c r="R17" s="19">
        <v>0.96199999999999997</v>
      </c>
      <c r="S17" s="19">
        <v>0.83099999999999996</v>
      </c>
      <c r="T17" s="69">
        <v>0.36899999999999999</v>
      </c>
      <c r="U17" s="19"/>
      <c r="V17" s="19"/>
      <c r="W17" s="19"/>
      <c r="X17" s="19"/>
      <c r="Y17" s="19"/>
      <c r="Z17" s="19"/>
      <c r="AA17" s="19"/>
      <c r="AB17" s="19"/>
      <c r="AC17" s="69"/>
      <c r="AD17" s="69"/>
      <c r="AE17" s="69"/>
      <c r="AF17" s="19"/>
      <c r="AG17" s="19"/>
      <c r="AH17" s="19"/>
      <c r="AI17" s="19"/>
      <c r="AJ17" s="19"/>
      <c r="AK17" s="19"/>
    </row>
    <row r="18" spans="1:38" x14ac:dyDescent="0.3">
      <c r="A18" s="69" t="s">
        <v>25</v>
      </c>
      <c r="B18" s="69">
        <v>220.63</v>
      </c>
      <c r="C18" s="69">
        <v>220.63</v>
      </c>
      <c r="D18" s="8" t="s">
        <v>183</v>
      </c>
      <c r="E18" s="69">
        <v>46.5</v>
      </c>
      <c r="F18" s="69">
        <v>0.4</v>
      </c>
      <c r="G18" s="69">
        <v>1906</v>
      </c>
      <c r="H18" s="19">
        <v>3.2</v>
      </c>
      <c r="I18" s="19">
        <v>0.67400000000000004</v>
      </c>
      <c r="J18" s="19">
        <v>0.314</v>
      </c>
      <c r="K18" s="19">
        <v>8.0000000000000002E-3</v>
      </c>
      <c r="L18" s="19">
        <v>1</v>
      </c>
      <c r="M18" s="70">
        <v>192.19</v>
      </c>
      <c r="N18" s="78">
        <v>0.91100000000000003</v>
      </c>
      <c r="O18" s="69">
        <v>9301000000</v>
      </c>
      <c r="P18" s="69">
        <v>48.394817628388573</v>
      </c>
      <c r="Q18" s="69">
        <v>0.99399999999999999</v>
      </c>
      <c r="R18" s="19">
        <v>0.97699999999999998</v>
      </c>
      <c r="S18" s="19">
        <v>0.71899999999999997</v>
      </c>
      <c r="T18" s="69">
        <v>1.252</v>
      </c>
      <c r="U18" s="19"/>
      <c r="V18" s="19"/>
      <c r="W18" s="19"/>
      <c r="X18" s="19"/>
      <c r="Y18" s="19"/>
      <c r="Z18" s="19"/>
      <c r="AA18" s="19"/>
      <c r="AB18" s="19"/>
      <c r="AC18" s="69"/>
      <c r="AD18" s="69"/>
      <c r="AE18" s="69"/>
      <c r="AF18" s="19"/>
      <c r="AG18" s="19"/>
      <c r="AH18" s="19"/>
      <c r="AI18" s="19"/>
      <c r="AJ18" s="19"/>
      <c r="AK18" s="19"/>
    </row>
    <row r="19" spans="1:38" x14ac:dyDescent="0.3">
      <c r="A19" s="69" t="s">
        <v>26</v>
      </c>
      <c r="B19" s="69">
        <v>94.2</v>
      </c>
      <c r="C19" s="69">
        <v>94.2</v>
      </c>
      <c r="D19" s="8" t="s">
        <v>183</v>
      </c>
      <c r="E19" s="69">
        <v>77.2</v>
      </c>
      <c r="F19" s="69">
        <v>0.2</v>
      </c>
      <c r="G19" s="69">
        <v>1126</v>
      </c>
      <c r="H19" s="19">
        <v>2.8</v>
      </c>
      <c r="I19" s="19">
        <v>0.54200000000000004</v>
      </c>
      <c r="J19" s="19">
        <v>0.157</v>
      </c>
      <c r="K19" s="19">
        <v>0.29699999999999999</v>
      </c>
      <c r="L19" s="19">
        <v>0.98199999999999998</v>
      </c>
      <c r="M19" s="70">
        <v>41.85</v>
      </c>
      <c r="N19" s="78">
        <v>0.91</v>
      </c>
      <c r="O19" s="69">
        <v>6570450000</v>
      </c>
      <c r="P19" s="69">
        <v>157</v>
      </c>
      <c r="Q19" s="69">
        <v>1</v>
      </c>
      <c r="R19" s="19">
        <v>0.88400000000000001</v>
      </c>
      <c r="S19" s="19">
        <v>0.95499999999999996</v>
      </c>
      <c r="T19" s="69">
        <v>0.93899999999999995</v>
      </c>
      <c r="U19" s="19"/>
      <c r="V19" s="19"/>
      <c r="W19" s="19"/>
      <c r="X19" s="19"/>
      <c r="Y19" s="19"/>
      <c r="Z19" s="19"/>
      <c r="AA19" s="19"/>
      <c r="AB19" s="19"/>
      <c r="AC19" s="69"/>
      <c r="AD19" s="69"/>
      <c r="AE19" s="69"/>
      <c r="AF19" s="19"/>
      <c r="AG19" s="19"/>
      <c r="AH19" s="19"/>
      <c r="AI19" s="19"/>
      <c r="AJ19" s="19"/>
      <c r="AK19" s="19"/>
    </row>
    <row r="20" spans="1:38" x14ac:dyDescent="0.3">
      <c r="A20" s="69" t="s">
        <v>27</v>
      </c>
      <c r="B20" s="69">
        <v>199.43</v>
      </c>
      <c r="C20" s="69">
        <v>199.43</v>
      </c>
      <c r="D20" s="8" t="s">
        <v>183</v>
      </c>
      <c r="E20" s="69">
        <v>46.6</v>
      </c>
      <c r="F20" s="69">
        <v>0.17</v>
      </c>
      <c r="G20" s="69">
        <v>2644</v>
      </c>
      <c r="H20" s="19">
        <v>2.8</v>
      </c>
      <c r="I20" s="19">
        <v>0.82299999999999995</v>
      </c>
      <c r="J20" s="19">
        <v>0.16400000000000001</v>
      </c>
      <c r="K20" s="19">
        <v>8.9999999999999993E-3</v>
      </c>
      <c r="L20" s="19">
        <v>0.98599999999999999</v>
      </c>
      <c r="M20" s="70">
        <v>183.32</v>
      </c>
      <c r="N20" s="78">
        <v>0.878</v>
      </c>
      <c r="O20" s="69">
        <v>8157000000</v>
      </c>
      <c r="P20" s="69">
        <v>44.495963342788571</v>
      </c>
      <c r="Q20" s="69">
        <v>1</v>
      </c>
      <c r="R20" s="19">
        <v>0.86799999999999999</v>
      </c>
      <c r="S20" s="19">
        <v>0.93300000000000005</v>
      </c>
      <c r="T20" s="69">
        <v>0.88</v>
      </c>
      <c r="U20" s="19"/>
      <c r="V20" s="19"/>
      <c r="W20" s="19"/>
      <c r="X20" s="19"/>
      <c r="Y20" s="19"/>
      <c r="Z20" s="19"/>
      <c r="AA20" s="19"/>
      <c r="AB20" s="19"/>
      <c r="AC20" s="69"/>
      <c r="AD20" s="69"/>
      <c r="AE20" s="69"/>
      <c r="AF20" s="19"/>
      <c r="AG20" s="19"/>
      <c r="AH20" s="19"/>
      <c r="AI20" s="19"/>
      <c r="AJ20" s="19"/>
      <c r="AK20" s="19"/>
    </row>
    <row r="21" spans="1:38" x14ac:dyDescent="0.3">
      <c r="A21" s="69" t="s">
        <v>28</v>
      </c>
      <c r="B21" s="69">
        <v>244.61</v>
      </c>
      <c r="C21" s="69">
        <v>244.61</v>
      </c>
      <c r="D21" s="8" t="s">
        <v>183</v>
      </c>
      <c r="E21" s="69">
        <v>45.2</v>
      </c>
      <c r="F21" s="69">
        <v>0.24</v>
      </c>
      <c r="G21" s="69">
        <v>1561</v>
      </c>
      <c r="H21" s="19">
        <v>2.2999999999999998</v>
      </c>
      <c r="I21" s="19">
        <v>0.60699999999999998</v>
      </c>
      <c r="J21" s="19">
        <v>0.379</v>
      </c>
      <c r="K21" s="19">
        <v>7.0000000000000001E-3</v>
      </c>
      <c r="L21" s="19">
        <v>0.97899999999999998</v>
      </c>
      <c r="M21" s="70">
        <v>230.51</v>
      </c>
      <c r="N21" s="78">
        <v>0.83599999999999997</v>
      </c>
      <c r="O21" s="69">
        <v>9197349000</v>
      </c>
      <c r="P21" s="69">
        <v>39.9</v>
      </c>
      <c r="Q21" s="69">
        <v>1</v>
      </c>
      <c r="R21" s="19">
        <v>0.878</v>
      </c>
      <c r="S21" s="19">
        <v>0.73699999999999999</v>
      </c>
      <c r="T21" s="69">
        <v>0.83599999999999997</v>
      </c>
      <c r="U21" s="19"/>
      <c r="V21" s="19"/>
      <c r="W21" s="19"/>
      <c r="X21" s="19"/>
      <c r="Y21" s="19"/>
      <c r="Z21" s="19"/>
      <c r="AA21" s="19"/>
      <c r="AB21" s="19"/>
      <c r="AC21" s="69"/>
      <c r="AD21" s="69"/>
      <c r="AE21" s="69"/>
      <c r="AF21" s="19"/>
      <c r="AG21" s="19"/>
      <c r="AH21" s="19"/>
      <c r="AI21" s="19"/>
      <c r="AJ21" s="19"/>
      <c r="AK21" s="19"/>
    </row>
    <row r="22" spans="1:38" x14ac:dyDescent="0.3">
      <c r="A22" s="69" t="s">
        <v>29</v>
      </c>
      <c r="B22" s="69">
        <v>93.82</v>
      </c>
      <c r="C22" s="69">
        <v>93.82</v>
      </c>
      <c r="D22" s="8" t="s">
        <v>183</v>
      </c>
      <c r="E22" s="69">
        <v>95.5</v>
      </c>
      <c r="F22" s="69">
        <v>0.5</v>
      </c>
      <c r="G22" s="69">
        <v>2675</v>
      </c>
      <c r="H22" s="19">
        <v>5</v>
      </c>
      <c r="I22" s="19">
        <v>0.80100000000000005</v>
      </c>
      <c r="J22" s="19">
        <v>0.19500000000000001</v>
      </c>
      <c r="K22" s="19">
        <v>0</v>
      </c>
      <c r="L22" s="19">
        <v>0.94499999999999995</v>
      </c>
      <c r="M22" s="70">
        <v>44.4</v>
      </c>
      <c r="N22" s="78">
        <v>0.74</v>
      </c>
      <c r="O22" s="69">
        <v>6562320000</v>
      </c>
      <c r="P22" s="69">
        <v>147.80000000000001</v>
      </c>
      <c r="Q22" s="69">
        <v>1</v>
      </c>
      <c r="R22" s="19">
        <v>0.72</v>
      </c>
      <c r="S22" s="19">
        <v>0.79400000000000004</v>
      </c>
      <c r="T22" s="69">
        <v>0</v>
      </c>
      <c r="U22" s="19"/>
      <c r="V22" s="19"/>
      <c r="W22" s="19"/>
      <c r="X22" s="19"/>
      <c r="Y22" s="19"/>
      <c r="Z22" s="19"/>
      <c r="AA22" s="19"/>
      <c r="AB22" s="19"/>
      <c r="AC22" s="69"/>
      <c r="AD22" s="69"/>
      <c r="AE22" s="69"/>
      <c r="AF22" s="19"/>
      <c r="AG22" s="19"/>
      <c r="AH22" s="19"/>
      <c r="AI22" s="19"/>
      <c r="AJ22" s="19"/>
      <c r="AK22" s="19"/>
    </row>
    <row r="23" spans="1:38" x14ac:dyDescent="0.3">
      <c r="A23" s="69" t="s">
        <v>30</v>
      </c>
      <c r="B23" s="69">
        <v>99.87</v>
      </c>
      <c r="C23" s="69">
        <v>99.87</v>
      </c>
      <c r="D23" s="8" t="s">
        <v>183</v>
      </c>
      <c r="E23" s="69">
        <v>55.2</v>
      </c>
      <c r="F23" s="69">
        <v>0.32</v>
      </c>
      <c r="G23" s="69">
        <v>1329</v>
      </c>
      <c r="H23" s="19">
        <v>3</v>
      </c>
      <c r="I23" s="19">
        <v>0.73799999999999999</v>
      </c>
      <c r="J23" s="19">
        <v>0.24199999999999999</v>
      </c>
      <c r="K23" s="19">
        <v>1.6E-2</v>
      </c>
      <c r="L23" s="19">
        <v>0.99</v>
      </c>
      <c r="M23" s="70">
        <v>123.66</v>
      </c>
      <c r="N23" s="78">
        <v>0.91600000000000004</v>
      </c>
      <c r="O23" s="69">
        <v>5032962000</v>
      </c>
      <c r="P23" s="69">
        <v>40.700000000000003</v>
      </c>
      <c r="Q23" s="69">
        <v>1</v>
      </c>
      <c r="R23" s="19">
        <v>0.93500000000000005</v>
      </c>
      <c r="S23" s="19">
        <v>0.86799999999999999</v>
      </c>
      <c r="T23" s="69">
        <v>0.68799999999999994</v>
      </c>
      <c r="U23" s="19"/>
      <c r="V23" s="19"/>
      <c r="W23" s="19"/>
      <c r="X23" s="19"/>
      <c r="Y23" s="19"/>
      <c r="Z23" s="19"/>
      <c r="AA23" s="19"/>
      <c r="AB23" s="19"/>
      <c r="AC23" s="69"/>
      <c r="AD23" s="69"/>
      <c r="AE23" s="69"/>
      <c r="AF23" s="19"/>
      <c r="AG23" s="19"/>
      <c r="AH23" s="19"/>
      <c r="AI23" s="19"/>
      <c r="AJ23" s="19"/>
      <c r="AK23" s="19"/>
    </row>
    <row r="24" spans="1:38" x14ac:dyDescent="0.3">
      <c r="A24" s="69" t="s">
        <v>31</v>
      </c>
      <c r="B24" s="69">
        <v>102.86</v>
      </c>
      <c r="C24" s="69">
        <v>102.86</v>
      </c>
      <c r="D24" s="8" t="s">
        <v>183</v>
      </c>
      <c r="E24" s="69">
        <v>127</v>
      </c>
      <c r="F24" s="69">
        <v>0.3</v>
      </c>
      <c r="G24" s="69">
        <v>1950</v>
      </c>
      <c r="H24" s="19">
        <v>5</v>
      </c>
      <c r="I24" s="19">
        <v>0.53700000000000003</v>
      </c>
      <c r="J24" s="19">
        <v>0.317</v>
      </c>
      <c r="K24" s="19">
        <v>0.14099999999999999</v>
      </c>
      <c r="L24" s="19">
        <v>0.94799999999999995</v>
      </c>
      <c r="M24" s="70">
        <v>127</v>
      </c>
      <c r="N24" s="78">
        <v>0.61599999999999999</v>
      </c>
      <c r="O24" s="69">
        <v>8623000000</v>
      </c>
      <c r="P24" s="69">
        <v>67.897637795275585</v>
      </c>
      <c r="Q24" s="69">
        <v>1</v>
      </c>
      <c r="R24" s="19">
        <v>0.48799999999999999</v>
      </c>
      <c r="S24" s="19">
        <v>0.375</v>
      </c>
      <c r="T24" s="69">
        <v>0.14099999999999999</v>
      </c>
      <c r="U24" s="19"/>
      <c r="V24" s="19"/>
      <c r="W24" s="19"/>
      <c r="X24" s="19"/>
      <c r="Y24" s="19"/>
      <c r="Z24" s="19"/>
      <c r="AA24" s="19"/>
      <c r="AB24" s="19"/>
      <c r="AC24" s="69"/>
      <c r="AD24" s="69"/>
      <c r="AE24" s="69"/>
      <c r="AF24" s="19"/>
      <c r="AG24" s="19"/>
      <c r="AH24" s="19"/>
      <c r="AI24" s="19"/>
      <c r="AJ24" s="19"/>
      <c r="AK24" s="19"/>
    </row>
    <row r="25" spans="1:38" x14ac:dyDescent="0.3">
      <c r="A25" s="69" t="s">
        <v>32</v>
      </c>
      <c r="B25" s="69">
        <v>163.32</v>
      </c>
      <c r="C25" s="69">
        <v>163.32</v>
      </c>
      <c r="D25" s="8" t="s">
        <v>183</v>
      </c>
      <c r="E25" s="69">
        <v>101</v>
      </c>
      <c r="F25" s="69">
        <v>0.3</v>
      </c>
      <c r="G25" s="69">
        <v>2160</v>
      </c>
      <c r="H25" s="19">
        <v>4</v>
      </c>
      <c r="I25" s="19">
        <v>0.81</v>
      </c>
      <c r="J25" s="19">
        <v>0.17</v>
      </c>
      <c r="K25" s="19">
        <v>1.4E-2</v>
      </c>
      <c r="L25" s="19">
        <v>0.98199999999999998</v>
      </c>
      <c r="M25" s="70">
        <v>153.80000000000001</v>
      </c>
      <c r="N25" s="78">
        <v>0.81599999999999995</v>
      </c>
      <c r="O25" s="69">
        <v>13995800000</v>
      </c>
      <c r="P25" s="69">
        <v>91</v>
      </c>
      <c r="Q25" s="69">
        <v>0.98499999999999999</v>
      </c>
      <c r="R25" s="19">
        <v>0.86899999999999999</v>
      </c>
      <c r="S25" s="19">
        <v>0.57799999999999996</v>
      </c>
      <c r="T25" s="69">
        <v>0.61</v>
      </c>
      <c r="U25" s="19"/>
      <c r="V25" s="19"/>
      <c r="W25" s="19"/>
      <c r="X25" s="19"/>
      <c r="Y25" s="19"/>
      <c r="Z25" s="19"/>
      <c r="AA25" s="19"/>
      <c r="AB25" s="19"/>
      <c r="AC25" s="69"/>
      <c r="AD25" s="69"/>
      <c r="AE25" s="69"/>
      <c r="AF25" s="19"/>
      <c r="AG25" s="19"/>
      <c r="AH25" s="19"/>
      <c r="AI25" s="19"/>
      <c r="AJ25" s="19"/>
      <c r="AK25" s="19"/>
    </row>
    <row r="26" spans="1:38" x14ac:dyDescent="0.3">
      <c r="A26" s="69" t="s">
        <v>33</v>
      </c>
      <c r="B26" s="69">
        <v>182.19</v>
      </c>
      <c r="C26" s="69">
        <v>182.19</v>
      </c>
      <c r="D26" s="8" t="s">
        <v>183</v>
      </c>
      <c r="E26" s="69">
        <v>32</v>
      </c>
      <c r="F26" s="69">
        <v>0.1</v>
      </c>
      <c r="G26" s="69">
        <v>1840</v>
      </c>
      <c r="H26" s="19">
        <v>2</v>
      </c>
      <c r="I26" s="19">
        <v>0.75900000000000001</v>
      </c>
      <c r="J26" s="19">
        <v>0.20200000000000001</v>
      </c>
      <c r="K26" s="19">
        <v>3.5999999999999997E-2</v>
      </c>
      <c r="L26" s="19">
        <v>0.98099999999999998</v>
      </c>
      <c r="M26" s="70">
        <v>98.84</v>
      </c>
      <c r="N26" s="78">
        <v>0.98299999999999998</v>
      </c>
      <c r="O26" s="69">
        <v>5732000000</v>
      </c>
      <c r="P26" s="69">
        <v>57.992715499797647</v>
      </c>
      <c r="Q26" s="69">
        <v>1</v>
      </c>
      <c r="R26" s="19">
        <v>1.159</v>
      </c>
      <c r="S26" s="19">
        <v>0.88900000000000001</v>
      </c>
      <c r="T26" s="69">
        <v>0.72599999999999998</v>
      </c>
      <c r="U26" s="19"/>
      <c r="V26" s="19"/>
      <c r="W26" s="19"/>
      <c r="X26" s="19"/>
      <c r="Y26" s="19"/>
      <c r="Z26" s="19"/>
      <c r="AA26" s="19"/>
      <c r="AB26" s="19"/>
      <c r="AC26" s="69"/>
      <c r="AD26" s="69"/>
      <c r="AE26" s="69"/>
      <c r="AF26" s="19"/>
      <c r="AG26" s="19"/>
      <c r="AH26" s="19"/>
      <c r="AI26" s="19"/>
      <c r="AJ26" s="19"/>
      <c r="AK26" s="19"/>
    </row>
    <row r="27" spans="1:38" x14ac:dyDescent="0.3">
      <c r="A27" s="69" t="s">
        <v>34</v>
      </c>
      <c r="B27" s="69">
        <v>76</v>
      </c>
      <c r="C27" s="69">
        <v>76</v>
      </c>
      <c r="D27" s="8" t="s">
        <v>183</v>
      </c>
      <c r="E27" s="69">
        <v>41.5</v>
      </c>
      <c r="F27" s="69">
        <v>0.33</v>
      </c>
      <c r="G27" s="69">
        <v>1773</v>
      </c>
      <c r="H27" s="19">
        <v>2.9</v>
      </c>
      <c r="I27" s="19">
        <v>0.70299999999999996</v>
      </c>
      <c r="J27" s="19">
        <v>0.27800000000000002</v>
      </c>
      <c r="K27" s="19">
        <v>1.7000000000000001E-2</v>
      </c>
      <c r="L27" s="19">
        <v>0.98750000000000004</v>
      </c>
      <c r="M27" s="70">
        <v>104</v>
      </c>
      <c r="N27" s="78">
        <v>0.96850000000000003</v>
      </c>
      <c r="O27" s="69">
        <v>3047200000</v>
      </c>
      <c r="P27" s="69">
        <v>29.3</v>
      </c>
      <c r="Q27" s="69">
        <v>0.99250000000000005</v>
      </c>
      <c r="R27" s="19">
        <v>0.98299999999999998</v>
      </c>
      <c r="S27" s="19">
        <v>0.93500000000000005</v>
      </c>
      <c r="T27" s="69">
        <v>0.96899999999999997</v>
      </c>
      <c r="U27" s="19">
        <v>0.54869999999999997</v>
      </c>
      <c r="V27" s="19">
        <v>0.86160000000000003</v>
      </c>
      <c r="W27" s="19">
        <v>0.62870000000000004</v>
      </c>
      <c r="X27" s="19">
        <v>0.9405</v>
      </c>
      <c r="Y27" s="19">
        <v>0.9425</v>
      </c>
      <c r="Z27" s="19">
        <v>0.92400000000000004</v>
      </c>
      <c r="AA27" s="19">
        <v>0.82499999999999996</v>
      </c>
      <c r="AB27" s="19">
        <v>0.95379999999999998</v>
      </c>
      <c r="AC27" s="69"/>
      <c r="AD27" s="69"/>
      <c r="AE27" s="69">
        <v>0.16500000000000001</v>
      </c>
      <c r="AF27" s="19">
        <v>0.62870000000000004</v>
      </c>
      <c r="AG27" s="19">
        <v>0.45760000000000001</v>
      </c>
      <c r="AH27" s="19">
        <v>0.99529999999999996</v>
      </c>
      <c r="AI27" s="19">
        <v>0.85499999999999998</v>
      </c>
      <c r="AJ27" s="19"/>
      <c r="AK27" s="19">
        <v>0.98409999999999997</v>
      </c>
    </row>
    <row r="28" spans="1:38" x14ac:dyDescent="0.3">
      <c r="A28" s="69" t="s">
        <v>35</v>
      </c>
      <c r="B28" s="69">
        <v>164.76</v>
      </c>
      <c r="C28" s="69">
        <v>164.76</v>
      </c>
      <c r="D28" s="8" t="s">
        <v>183</v>
      </c>
      <c r="E28" s="69">
        <v>56.8</v>
      </c>
      <c r="F28" s="69">
        <v>0.21</v>
      </c>
      <c r="G28" s="69">
        <v>1391</v>
      </c>
      <c r="H28" s="19">
        <v>2.7</v>
      </c>
      <c r="I28" s="19">
        <v>0.71</v>
      </c>
      <c r="J28" s="19">
        <v>0.26900000000000002</v>
      </c>
      <c r="K28" s="19">
        <v>8.0000000000000002E-3</v>
      </c>
      <c r="L28" s="19">
        <v>0.98499999999999999</v>
      </c>
      <c r="M28" s="70">
        <v>177.17</v>
      </c>
      <c r="N28" s="78">
        <v>0.89700000000000002</v>
      </c>
      <c r="O28" s="69">
        <v>8380140000</v>
      </c>
      <c r="P28" s="69">
        <v>47.299994355703561</v>
      </c>
      <c r="Q28" s="69">
        <v>0.997</v>
      </c>
      <c r="R28" s="19">
        <v>0.97299999999999998</v>
      </c>
      <c r="S28" s="19">
        <v>0.70399999999999996</v>
      </c>
      <c r="T28" s="69">
        <v>0.56100000000000005</v>
      </c>
      <c r="U28" s="19">
        <v>0.58530000000000004</v>
      </c>
      <c r="V28" s="19">
        <v>0.88200000000000001</v>
      </c>
      <c r="W28" s="19">
        <v>0.5806</v>
      </c>
      <c r="X28" s="19">
        <v>0.98740000000000006</v>
      </c>
      <c r="Y28" s="19">
        <v>0.98740000000000006</v>
      </c>
      <c r="Z28" s="19">
        <v>0.99170000000000003</v>
      </c>
      <c r="AA28" s="19"/>
      <c r="AB28" s="19"/>
      <c r="AC28" s="69"/>
      <c r="AD28" s="69"/>
      <c r="AE28" s="69"/>
      <c r="AF28" s="19">
        <v>0.5806</v>
      </c>
      <c r="AG28" s="19">
        <v>0.91</v>
      </c>
      <c r="AH28" s="19">
        <v>0.33</v>
      </c>
      <c r="AI28" s="19">
        <v>0.88</v>
      </c>
      <c r="AJ28" s="19"/>
      <c r="AK28" s="19">
        <v>0.87419999999999998</v>
      </c>
    </row>
    <row r="29" spans="1:38" x14ac:dyDescent="0.3">
      <c r="A29" s="69" t="s">
        <v>36</v>
      </c>
      <c r="B29" s="69">
        <v>84.1</v>
      </c>
      <c r="C29" s="69">
        <v>84.1</v>
      </c>
      <c r="D29" s="8" t="s">
        <v>183</v>
      </c>
      <c r="E29" s="69">
        <v>168</v>
      </c>
      <c r="F29" s="69">
        <v>0.44999999999999996</v>
      </c>
      <c r="G29" s="69">
        <v>1720</v>
      </c>
      <c r="H29" s="19">
        <v>5.75</v>
      </c>
      <c r="I29" s="19">
        <v>0.69850000000000001</v>
      </c>
      <c r="J29" s="19">
        <v>0.249</v>
      </c>
      <c r="K29" s="19">
        <v>4.2500000000000003E-2</v>
      </c>
      <c r="L29" s="19">
        <v>0.97199999999999998</v>
      </c>
      <c r="M29" s="70">
        <v>108.9</v>
      </c>
      <c r="N29" s="78">
        <v>0.86</v>
      </c>
      <c r="O29" s="69">
        <v>12139627500</v>
      </c>
      <c r="P29" s="69">
        <v>111.47499999999999</v>
      </c>
      <c r="Q29" s="69">
        <v>1</v>
      </c>
      <c r="R29" s="19">
        <v>0.88100000000000001</v>
      </c>
      <c r="S29" s="19">
        <v>0.78900000000000003</v>
      </c>
      <c r="T29" s="69">
        <v>0.87</v>
      </c>
      <c r="U29" s="19">
        <v>0.56340000000000001</v>
      </c>
      <c r="V29" s="19">
        <v>0.92600000000000005</v>
      </c>
      <c r="W29" s="19">
        <v>0.56440000000000001</v>
      </c>
      <c r="X29" s="19">
        <v>0.98299999999999998</v>
      </c>
      <c r="Y29" s="19">
        <v>0.99119999999999997</v>
      </c>
      <c r="Z29" s="19">
        <v>0.98929999999999996</v>
      </c>
      <c r="AA29" s="19">
        <v>0.98399999999999999</v>
      </c>
      <c r="AB29" s="19">
        <v>0.99199999999999999</v>
      </c>
      <c r="AC29" s="69">
        <v>0.17100000000000001</v>
      </c>
      <c r="AD29" s="69">
        <v>12.91</v>
      </c>
      <c r="AE29" s="69">
        <v>2E-3</v>
      </c>
      <c r="AF29" s="19">
        <v>0.56440000000000001</v>
      </c>
      <c r="AG29" s="19">
        <v>0.93</v>
      </c>
      <c r="AH29" s="19">
        <v>0.86</v>
      </c>
      <c r="AI29" s="19">
        <v>0.93</v>
      </c>
      <c r="AJ29" s="19"/>
      <c r="AK29" s="19">
        <v>0.92749999999999999</v>
      </c>
    </row>
    <row r="30" spans="1:38" x14ac:dyDescent="0.3">
      <c r="A30" s="69" t="s">
        <v>37</v>
      </c>
      <c r="B30" s="69">
        <v>144.03</v>
      </c>
      <c r="C30" s="69">
        <v>144.03</v>
      </c>
      <c r="D30" s="8" t="s">
        <v>183</v>
      </c>
      <c r="E30" s="69">
        <v>41.1</v>
      </c>
      <c r="F30" s="69">
        <v>0.19</v>
      </c>
      <c r="G30" s="69">
        <v>953</v>
      </c>
      <c r="H30" s="19">
        <v>1.87</v>
      </c>
      <c r="I30" s="19">
        <v>0.78600000000000003</v>
      </c>
      <c r="J30" s="19">
        <v>0.16700000000000001</v>
      </c>
      <c r="K30" s="19">
        <v>4.4299999999999999E-2</v>
      </c>
      <c r="L30" s="19">
        <v>0.93100000000000005</v>
      </c>
      <c r="M30" s="70">
        <v>96.72</v>
      </c>
      <c r="N30" s="78">
        <v>0.92400000000000004</v>
      </c>
      <c r="O30" s="69">
        <v>5445340000</v>
      </c>
      <c r="P30" s="69">
        <v>56.300041356492969</v>
      </c>
      <c r="Q30" s="69">
        <v>0.99099999999999999</v>
      </c>
      <c r="R30" s="19">
        <v>0.94</v>
      </c>
      <c r="S30" s="19">
        <v>0.98799999999999999</v>
      </c>
      <c r="T30" s="69">
        <v>1.5369999999999999</v>
      </c>
      <c r="U30" s="19">
        <v>0.52649999999999997</v>
      </c>
      <c r="V30" s="19">
        <v>0.9</v>
      </c>
      <c r="W30" s="19">
        <v>0.51529999999999998</v>
      </c>
      <c r="X30" s="19">
        <v>0.9476</v>
      </c>
      <c r="Y30" s="19">
        <v>0.95169999999999999</v>
      </c>
      <c r="Z30" s="19">
        <v>0.91869999999999996</v>
      </c>
      <c r="AA30" s="19">
        <v>0.86099999999999999</v>
      </c>
      <c r="AB30" s="19">
        <v>0.996</v>
      </c>
      <c r="AC30" s="69">
        <v>0.65100000000000002</v>
      </c>
      <c r="AD30" s="69">
        <v>27.66</v>
      </c>
      <c r="AE30" s="69">
        <v>0.10100000000000001</v>
      </c>
      <c r="AF30" s="19">
        <v>0.51529999999999998</v>
      </c>
      <c r="AG30" s="19">
        <v>0.97</v>
      </c>
      <c r="AH30" s="19">
        <v>0.64</v>
      </c>
      <c r="AI30" s="19">
        <v>0.88</v>
      </c>
      <c r="AJ30" s="19"/>
      <c r="AK30" s="19">
        <v>0.88239999999999996</v>
      </c>
    </row>
    <row r="31" spans="1:38" s="2" customFormat="1" x14ac:dyDescent="0.3">
      <c r="A31" s="4" t="s">
        <v>38</v>
      </c>
      <c r="B31" s="4">
        <v>110.45</v>
      </c>
      <c r="C31" s="4">
        <v>110.45</v>
      </c>
      <c r="D31" s="9" t="s">
        <v>207</v>
      </c>
      <c r="E31" s="4">
        <v>42.5</v>
      </c>
      <c r="F31" s="4">
        <v>0.3</v>
      </c>
      <c r="G31" s="4">
        <v>1875</v>
      </c>
      <c r="H31" s="13">
        <v>3</v>
      </c>
      <c r="I31" s="13">
        <v>0.65800000000000003</v>
      </c>
      <c r="J31" s="13">
        <v>0.32800000000000001</v>
      </c>
      <c r="K31" s="13">
        <v>7.0000000000000001E-3</v>
      </c>
      <c r="L31" s="13">
        <v>0.97499999999999998</v>
      </c>
      <c r="M31" s="16">
        <v>133</v>
      </c>
      <c r="N31" s="79">
        <v>0.91500000000000004</v>
      </c>
      <c r="O31" s="4">
        <v>4242700000</v>
      </c>
      <c r="P31" s="4">
        <v>31.9</v>
      </c>
      <c r="Q31" s="4">
        <v>0.95</v>
      </c>
      <c r="R31" s="13">
        <v>0.92600000000000005</v>
      </c>
      <c r="S31" s="13">
        <v>0.873</v>
      </c>
      <c r="T31" s="4">
        <v>1.1759999999999999</v>
      </c>
      <c r="U31" s="13">
        <v>0.40550000000000003</v>
      </c>
      <c r="V31" s="13">
        <v>0.96399999999999997</v>
      </c>
      <c r="W31" s="13">
        <v>0.40699999999999997</v>
      </c>
      <c r="X31" s="13">
        <v>0.94750000000000001</v>
      </c>
      <c r="Y31" s="13">
        <v>0.96379999999999999</v>
      </c>
      <c r="Z31" s="13">
        <v>0.94099999999999995</v>
      </c>
      <c r="AA31" s="13">
        <v>0.85399999999999998</v>
      </c>
      <c r="AB31" s="13">
        <v>0.96899999999999997</v>
      </c>
      <c r="AC31" s="4">
        <v>0.73099999999999998</v>
      </c>
      <c r="AD31" s="4">
        <v>42.99</v>
      </c>
      <c r="AE31" s="4">
        <v>0.111</v>
      </c>
      <c r="AF31" s="13">
        <v>0.40699999999999997</v>
      </c>
      <c r="AG31" s="13">
        <v>0.98</v>
      </c>
      <c r="AH31" s="13">
        <v>0.94940000000000002</v>
      </c>
      <c r="AI31" s="13">
        <v>0.94</v>
      </c>
      <c r="AJ31" s="13"/>
      <c r="AK31" s="13">
        <v>0.96530000000000005</v>
      </c>
      <c r="AL31" s="7"/>
    </row>
    <row r="32" spans="1:38" x14ac:dyDescent="0.3">
      <c r="A32" s="69" t="s">
        <v>39</v>
      </c>
      <c r="B32" s="69">
        <v>180.66</v>
      </c>
      <c r="C32" s="69">
        <v>180.66</v>
      </c>
      <c r="D32" s="8" t="s">
        <v>183</v>
      </c>
      <c r="E32" s="69">
        <v>98.4</v>
      </c>
      <c r="F32" s="69">
        <v>0.28999999999999998</v>
      </c>
      <c r="G32" s="69">
        <v>2322</v>
      </c>
      <c r="H32" s="19">
        <v>3.3</v>
      </c>
      <c r="I32" s="19">
        <v>0.74850000000000005</v>
      </c>
      <c r="J32" s="19">
        <v>0.23150000000000001</v>
      </c>
      <c r="K32" s="19">
        <v>1.2999999999999999E-2</v>
      </c>
      <c r="L32" s="19">
        <v>0.98060000000000003</v>
      </c>
      <c r="M32" s="70">
        <v>190.27</v>
      </c>
      <c r="N32" s="78">
        <v>0.93</v>
      </c>
      <c r="O32" s="69">
        <v>16515436000</v>
      </c>
      <c r="P32" s="69">
        <v>86.8</v>
      </c>
      <c r="Q32" s="69">
        <v>1</v>
      </c>
      <c r="R32" s="19">
        <v>1.004</v>
      </c>
      <c r="S32" s="19">
        <v>0.66300000000000003</v>
      </c>
      <c r="T32" s="69">
        <v>0.78700000000000003</v>
      </c>
      <c r="U32" s="19"/>
      <c r="V32" s="19"/>
      <c r="W32" s="19"/>
      <c r="X32" s="19"/>
      <c r="Y32" s="19"/>
      <c r="Z32" s="19"/>
      <c r="AA32" s="19"/>
      <c r="AB32" s="19"/>
      <c r="AC32" s="69"/>
      <c r="AD32" s="69"/>
      <c r="AE32" s="69"/>
      <c r="AF32" s="19"/>
      <c r="AG32" s="19"/>
      <c r="AH32" s="19"/>
      <c r="AI32" s="19"/>
      <c r="AJ32" s="19"/>
      <c r="AK32" s="19"/>
    </row>
    <row r="33" spans="1:38" x14ac:dyDescent="0.3">
      <c r="A33" s="69" t="s">
        <v>40</v>
      </c>
      <c r="B33" s="69">
        <v>205.69</v>
      </c>
      <c r="C33" s="69">
        <v>205.69</v>
      </c>
      <c r="D33" s="8" t="s">
        <v>183</v>
      </c>
      <c r="E33" s="69">
        <v>67.3</v>
      </c>
      <c r="F33" s="69">
        <v>0.33</v>
      </c>
      <c r="G33" s="69">
        <v>2172</v>
      </c>
      <c r="H33" s="19">
        <v>3</v>
      </c>
      <c r="I33" s="19">
        <v>0.77849999999999997</v>
      </c>
      <c r="J33" s="19">
        <v>0.216</v>
      </c>
      <c r="K33" s="19">
        <v>2E-3</v>
      </c>
      <c r="L33" s="19">
        <v>0.97350000000000003</v>
      </c>
      <c r="M33" s="70">
        <v>216.9</v>
      </c>
      <c r="N33" s="78">
        <v>0.90500000000000003</v>
      </c>
      <c r="O33" s="69">
        <v>12515130000</v>
      </c>
      <c r="P33" s="69">
        <v>57.7</v>
      </c>
      <c r="Q33" s="69">
        <v>1</v>
      </c>
      <c r="R33" s="19">
        <v>0.97099999999999997</v>
      </c>
      <c r="S33" s="19">
        <v>0.65</v>
      </c>
      <c r="T33" s="69">
        <v>0.90500000000000003</v>
      </c>
      <c r="U33" s="19"/>
      <c r="V33" s="19"/>
      <c r="W33" s="19"/>
      <c r="X33" s="19"/>
      <c r="Y33" s="19"/>
      <c r="Z33" s="19"/>
      <c r="AA33" s="19"/>
      <c r="AB33" s="19"/>
      <c r="AC33" s="69"/>
      <c r="AD33" s="69"/>
      <c r="AE33" s="69"/>
      <c r="AF33" s="19"/>
      <c r="AG33" s="19"/>
      <c r="AH33" s="19"/>
      <c r="AI33" s="19"/>
      <c r="AJ33" s="19"/>
      <c r="AK33" s="19"/>
    </row>
    <row r="34" spans="1:38" x14ac:dyDescent="0.3">
      <c r="A34" s="69" t="s">
        <v>41</v>
      </c>
      <c r="B34" s="69">
        <v>40.89</v>
      </c>
      <c r="C34" s="69">
        <v>40.89</v>
      </c>
      <c r="D34" s="8" t="s">
        <v>183</v>
      </c>
      <c r="E34" s="69">
        <v>107.5</v>
      </c>
      <c r="F34" s="69">
        <v>0.5</v>
      </c>
      <c r="G34" s="69">
        <v>2193</v>
      </c>
      <c r="H34" s="19">
        <v>4.4000000000000004</v>
      </c>
      <c r="I34" s="19">
        <v>0.72599999999999998</v>
      </c>
      <c r="J34" s="19">
        <v>0.27200000000000002</v>
      </c>
      <c r="K34" s="19">
        <v>1E-3</v>
      </c>
      <c r="L34" s="19">
        <v>0.97929999999999995</v>
      </c>
      <c r="M34" s="70">
        <v>73.12</v>
      </c>
      <c r="N34" s="78">
        <v>0.92700000000000005</v>
      </c>
      <c r="O34" s="69">
        <v>4072784000</v>
      </c>
      <c r="P34" s="69">
        <v>55.7</v>
      </c>
      <c r="Q34" s="69">
        <v>0.98</v>
      </c>
      <c r="R34" s="19">
        <v>1.125</v>
      </c>
      <c r="S34" s="19">
        <v>0.317</v>
      </c>
      <c r="T34" s="69">
        <v>24.113</v>
      </c>
      <c r="U34" s="19">
        <v>0.12640000000000001</v>
      </c>
      <c r="V34" s="19">
        <v>0.95799999999999996</v>
      </c>
      <c r="W34" s="19">
        <v>0.60419999999999996</v>
      </c>
      <c r="X34" s="19">
        <v>0.9536</v>
      </c>
      <c r="Y34" s="19">
        <v>0.95250000000000001</v>
      </c>
      <c r="Z34" s="19">
        <v>0.98570000000000002</v>
      </c>
      <c r="AA34" s="19">
        <v>0.88500000000000001</v>
      </c>
      <c r="AB34" s="19">
        <v>0.96599999999999997</v>
      </c>
      <c r="AC34" s="69">
        <v>0.26100000000000001</v>
      </c>
      <c r="AD34" s="69">
        <v>23.45</v>
      </c>
      <c r="AE34" s="69">
        <v>3.1E-2</v>
      </c>
      <c r="AF34" s="19">
        <v>0.60419999999999996</v>
      </c>
      <c r="AG34" s="19">
        <v>0.97</v>
      </c>
      <c r="AH34" s="19">
        <v>0.25009999999999999</v>
      </c>
      <c r="AI34" s="19">
        <v>0.77</v>
      </c>
      <c r="AJ34" s="19">
        <v>0.99</v>
      </c>
      <c r="AK34" s="19">
        <v>0.80520000000000003</v>
      </c>
    </row>
    <row r="35" spans="1:38" s="2" customFormat="1" x14ac:dyDescent="0.3">
      <c r="A35" s="4" t="s">
        <v>42</v>
      </c>
      <c r="B35" s="4">
        <v>145.1</v>
      </c>
      <c r="C35" s="4">
        <v>145.1</v>
      </c>
      <c r="D35" s="9" t="s">
        <v>207</v>
      </c>
      <c r="E35" s="4">
        <v>63.2</v>
      </c>
      <c r="F35" s="4">
        <v>0.3</v>
      </c>
      <c r="G35" s="4">
        <v>2696.67</v>
      </c>
      <c r="H35" s="13">
        <v>2.95</v>
      </c>
      <c r="I35" s="13">
        <v>0.63149999999999995</v>
      </c>
      <c r="J35" s="13">
        <v>0.32150000000000001</v>
      </c>
      <c r="K35" s="13">
        <v>3.4000000000000002E-2</v>
      </c>
      <c r="L35" s="13">
        <v>0.95699999999999996</v>
      </c>
      <c r="M35" s="16">
        <v>141.22999999999999</v>
      </c>
      <c r="N35" s="79">
        <v>0.82199999999999995</v>
      </c>
      <c r="O35" s="4">
        <v>7527559000</v>
      </c>
      <c r="P35" s="4">
        <v>53.300000000000004</v>
      </c>
      <c r="Q35" s="4">
        <v>0.91400000000000003</v>
      </c>
      <c r="R35" s="13">
        <v>0.82699999999999996</v>
      </c>
      <c r="S35" s="13">
        <v>0.82899999999999996</v>
      </c>
      <c r="T35" s="4">
        <v>0.79800000000000004</v>
      </c>
      <c r="U35" s="13">
        <v>0.64890000000000003</v>
      </c>
      <c r="V35" s="13">
        <v>0.8</v>
      </c>
      <c r="W35" s="13">
        <v>0.65380000000000005</v>
      </c>
      <c r="X35" s="13">
        <v>0.94410000000000005</v>
      </c>
      <c r="Y35" s="13">
        <v>0.94499999999999995</v>
      </c>
      <c r="Z35" s="13">
        <v>0.94140000000000001</v>
      </c>
      <c r="AA35" s="13">
        <v>0.85799999999999998</v>
      </c>
      <c r="AB35" s="13">
        <v>0.93700000000000006</v>
      </c>
      <c r="AC35" s="4">
        <v>0.5</v>
      </c>
      <c r="AD35" s="4">
        <v>44.07</v>
      </c>
      <c r="AE35" s="4">
        <v>0.09</v>
      </c>
      <c r="AF35" s="13">
        <v>0.65380000000000005</v>
      </c>
      <c r="AG35" s="13">
        <v>0.79</v>
      </c>
      <c r="AH35" s="13">
        <v>0.6623</v>
      </c>
      <c r="AI35" s="13">
        <v>0.78</v>
      </c>
      <c r="AJ35" s="13">
        <v>0.84</v>
      </c>
      <c r="AK35" s="13">
        <v>0.78349999999999997</v>
      </c>
      <c r="AL35" s="7"/>
    </row>
    <row r="36" spans="1:38" x14ac:dyDescent="0.3">
      <c r="A36" s="69" t="s">
        <v>43</v>
      </c>
      <c r="B36" s="69">
        <v>150.93</v>
      </c>
      <c r="C36" s="69">
        <v>150.93</v>
      </c>
      <c r="D36" s="8" t="s">
        <v>183</v>
      </c>
      <c r="E36" s="69">
        <v>62.6</v>
      </c>
      <c r="F36" s="69">
        <v>0.3</v>
      </c>
      <c r="G36" s="69">
        <v>2012</v>
      </c>
      <c r="H36" s="19">
        <v>1.5</v>
      </c>
      <c r="I36" s="19">
        <v>0.67100000000000004</v>
      </c>
      <c r="J36" s="19">
        <v>0.30299999999999999</v>
      </c>
      <c r="K36" s="19">
        <v>2.1999999999999999E-2</v>
      </c>
      <c r="L36" s="19">
        <v>0.97699999999999998</v>
      </c>
      <c r="M36" s="70">
        <v>166.6</v>
      </c>
      <c r="N36" s="78">
        <v>0.93300000000000005</v>
      </c>
      <c r="O36" s="69">
        <v>8813140000</v>
      </c>
      <c r="P36" s="69">
        <v>52.9</v>
      </c>
      <c r="Q36" s="69">
        <v>1</v>
      </c>
      <c r="R36" s="19">
        <v>0.97599999999999998</v>
      </c>
      <c r="S36" s="19">
        <v>0.81399999999999995</v>
      </c>
      <c r="T36" s="69">
        <v>0.76400000000000001</v>
      </c>
      <c r="U36" s="19"/>
      <c r="V36" s="19"/>
      <c r="W36" s="19"/>
      <c r="X36" s="19"/>
      <c r="Y36" s="19"/>
      <c r="Z36" s="19"/>
      <c r="AA36" s="19"/>
      <c r="AB36" s="19"/>
      <c r="AC36" s="69"/>
      <c r="AD36" s="69"/>
      <c r="AE36" s="69"/>
      <c r="AF36" s="19"/>
      <c r="AG36" s="19"/>
      <c r="AH36" s="19"/>
      <c r="AI36" s="19"/>
      <c r="AJ36" s="19"/>
      <c r="AK36" s="19"/>
    </row>
    <row r="37" spans="1:38" x14ac:dyDescent="0.3">
      <c r="A37" s="69" t="s">
        <v>44</v>
      </c>
      <c r="B37" s="69">
        <v>189.89</v>
      </c>
      <c r="C37" s="69">
        <v>189.89</v>
      </c>
      <c r="D37" s="8" t="s">
        <v>183</v>
      </c>
      <c r="E37" s="69">
        <v>39.799999999999997</v>
      </c>
      <c r="F37" s="69">
        <v>0.3</v>
      </c>
      <c r="G37" s="69">
        <v>2940</v>
      </c>
      <c r="H37" s="19">
        <v>2.4</v>
      </c>
      <c r="I37" s="19">
        <v>0.66</v>
      </c>
      <c r="J37" s="19">
        <v>0.32800000000000001</v>
      </c>
      <c r="K37" s="19">
        <v>6.0000000000000001E-3</v>
      </c>
      <c r="L37" s="19">
        <v>0.94</v>
      </c>
      <c r="M37" s="70">
        <v>50.2</v>
      </c>
      <c r="N37" s="78">
        <v>0.83099999999999996</v>
      </c>
      <c r="O37" s="69">
        <v>6249900000</v>
      </c>
      <c r="P37" s="69">
        <v>124.5</v>
      </c>
      <c r="Q37" s="69">
        <v>1</v>
      </c>
      <c r="R37" s="19">
        <v>0.879</v>
      </c>
      <c r="S37" s="19">
        <v>0.68899999999999995</v>
      </c>
      <c r="T37" s="69">
        <v>0.97</v>
      </c>
      <c r="U37" s="19"/>
      <c r="V37" s="19"/>
      <c r="W37" s="19"/>
      <c r="X37" s="19"/>
      <c r="Y37" s="19"/>
      <c r="Z37" s="19"/>
      <c r="AA37" s="19"/>
      <c r="AB37" s="19"/>
      <c r="AC37" s="69"/>
      <c r="AD37" s="69"/>
      <c r="AE37" s="69"/>
      <c r="AF37" s="19"/>
      <c r="AG37" s="19"/>
      <c r="AH37" s="19"/>
      <c r="AI37" s="19"/>
      <c r="AJ37" s="19"/>
      <c r="AK37" s="19"/>
    </row>
    <row r="38" spans="1:38" x14ac:dyDescent="0.3">
      <c r="A38" s="69" t="s">
        <v>45</v>
      </c>
      <c r="B38" s="69">
        <v>191.09</v>
      </c>
      <c r="C38" s="69">
        <v>191.09</v>
      </c>
      <c r="D38" s="8" t="s">
        <v>183</v>
      </c>
      <c r="E38" s="69">
        <v>46.8</v>
      </c>
      <c r="F38" s="69">
        <v>0.24</v>
      </c>
      <c r="G38" s="69">
        <v>2280</v>
      </c>
      <c r="H38" s="19">
        <v>2.8</v>
      </c>
      <c r="I38" s="19">
        <v>0.64200000000000002</v>
      </c>
      <c r="J38" s="19">
        <v>0.249</v>
      </c>
      <c r="K38" s="19">
        <v>4.0000000000000001E-3</v>
      </c>
      <c r="L38" s="19">
        <v>0.95699999999999996</v>
      </c>
      <c r="M38" s="70">
        <v>45.67</v>
      </c>
      <c r="N38" s="78">
        <v>0.90300000000000002</v>
      </c>
      <c r="O38" s="69">
        <v>8073910000</v>
      </c>
      <c r="P38" s="69">
        <v>176.78804466827236</v>
      </c>
      <c r="Q38" s="69">
        <v>1</v>
      </c>
      <c r="R38" s="19">
        <v>0.88200000000000001</v>
      </c>
      <c r="S38" s="19">
        <v>0.94399999999999995</v>
      </c>
      <c r="T38" s="69">
        <v>1.0169999999999999</v>
      </c>
      <c r="U38" s="19"/>
      <c r="V38" s="19"/>
      <c r="W38" s="19"/>
      <c r="X38" s="19"/>
      <c r="Y38" s="19"/>
      <c r="Z38" s="19"/>
      <c r="AA38" s="19"/>
      <c r="AB38" s="19"/>
      <c r="AC38" s="69"/>
      <c r="AD38" s="69"/>
      <c r="AE38" s="69"/>
      <c r="AF38" s="19"/>
      <c r="AG38" s="19"/>
      <c r="AH38" s="19"/>
      <c r="AI38" s="19"/>
      <c r="AJ38" s="19"/>
      <c r="AK38" s="19"/>
    </row>
    <row r="39" spans="1:38" x14ac:dyDescent="0.3">
      <c r="A39" s="69" t="s">
        <v>46</v>
      </c>
      <c r="B39" s="69">
        <v>93.98</v>
      </c>
      <c r="C39" s="69">
        <v>93.98</v>
      </c>
      <c r="D39" s="8" t="s">
        <v>183</v>
      </c>
      <c r="E39" s="69">
        <v>90.6</v>
      </c>
      <c r="F39" s="69">
        <v>9.24</v>
      </c>
      <c r="G39" s="69">
        <v>2982</v>
      </c>
      <c r="H39" s="19">
        <v>3.2</v>
      </c>
      <c r="I39" s="19">
        <v>0.75600000000000001</v>
      </c>
      <c r="J39" s="19">
        <v>0.22900000000000001</v>
      </c>
      <c r="K39" s="19">
        <v>8.0000000000000002E-3</v>
      </c>
      <c r="L39" s="19">
        <v>0.95699999999999996</v>
      </c>
      <c r="M39" s="70">
        <v>44.74</v>
      </c>
      <c r="N39" s="78">
        <v>0.83599999999999997</v>
      </c>
      <c r="O39" s="69">
        <v>7104700000</v>
      </c>
      <c r="P39" s="69">
        <v>158.7997317836388</v>
      </c>
      <c r="Q39" s="69">
        <v>0.999</v>
      </c>
      <c r="R39" s="19">
        <v>0.86299999999999999</v>
      </c>
      <c r="S39" s="19">
        <v>0.71899999999999997</v>
      </c>
      <c r="T39" s="69">
        <v>0.83599999999999997</v>
      </c>
      <c r="U39" s="19"/>
      <c r="V39" s="19"/>
      <c r="W39" s="19"/>
      <c r="X39" s="19"/>
      <c r="Y39" s="19"/>
      <c r="Z39" s="19"/>
      <c r="AA39" s="19"/>
      <c r="AB39" s="19"/>
      <c r="AC39" s="69"/>
      <c r="AD39" s="69"/>
      <c r="AE39" s="69"/>
      <c r="AF39" s="19"/>
      <c r="AG39" s="19"/>
      <c r="AH39" s="19"/>
      <c r="AI39" s="19"/>
      <c r="AJ39" s="19"/>
      <c r="AK39" s="19"/>
    </row>
    <row r="40" spans="1:38" x14ac:dyDescent="0.3">
      <c r="A40" s="69" t="s">
        <v>47</v>
      </c>
      <c r="B40" s="69">
        <v>105.75</v>
      </c>
      <c r="C40" s="69">
        <v>105.75</v>
      </c>
      <c r="D40" s="8" t="s">
        <v>183</v>
      </c>
      <c r="E40" s="69">
        <v>71.099999999999994</v>
      </c>
      <c r="F40" s="69">
        <v>0.19</v>
      </c>
      <c r="G40" s="69">
        <v>1779</v>
      </c>
      <c r="H40" s="19">
        <v>2.2000000000000002</v>
      </c>
      <c r="I40" s="19">
        <v>0.75700000000000001</v>
      </c>
      <c r="J40" s="19">
        <v>0.22900000000000001</v>
      </c>
      <c r="K40" s="19">
        <v>1.0999999999999999E-2</v>
      </c>
      <c r="L40" s="19">
        <v>0.97799999999999998</v>
      </c>
      <c r="M40" s="70">
        <v>189.76</v>
      </c>
      <c r="N40" s="78">
        <v>0.86899999999999999</v>
      </c>
      <c r="O40" s="69">
        <v>6527744000</v>
      </c>
      <c r="P40" s="69">
        <v>34.4</v>
      </c>
      <c r="Q40" s="69">
        <v>0.99099999999999999</v>
      </c>
      <c r="R40" s="19">
        <v>0.91400000000000003</v>
      </c>
      <c r="S40" s="19">
        <v>0.71799999999999997</v>
      </c>
      <c r="T40" s="69">
        <v>0.55300000000000005</v>
      </c>
      <c r="U40" s="19"/>
      <c r="V40" s="19"/>
      <c r="W40" s="19"/>
      <c r="X40" s="19"/>
      <c r="Y40" s="19"/>
      <c r="Z40" s="19"/>
      <c r="AA40" s="19"/>
      <c r="AB40" s="19"/>
      <c r="AC40" s="69"/>
      <c r="AD40" s="69"/>
      <c r="AE40" s="69"/>
      <c r="AF40" s="19"/>
      <c r="AG40" s="19"/>
      <c r="AH40" s="19"/>
      <c r="AI40" s="19"/>
      <c r="AJ40" s="19"/>
      <c r="AK40" s="19"/>
    </row>
    <row r="41" spans="1:38" x14ac:dyDescent="0.3">
      <c r="A41" s="69" t="s">
        <v>48</v>
      </c>
      <c r="B41" s="69">
        <v>132.02000000000001</v>
      </c>
      <c r="C41" s="69">
        <v>132.02000000000001</v>
      </c>
      <c r="D41" s="8" t="s">
        <v>183</v>
      </c>
      <c r="E41" s="69">
        <v>83.5</v>
      </c>
      <c r="F41" s="69">
        <v>0.24</v>
      </c>
      <c r="G41" s="69">
        <v>2444</v>
      </c>
      <c r="H41" s="19">
        <v>2.95</v>
      </c>
      <c r="I41" s="19">
        <v>0.64849999999999997</v>
      </c>
      <c r="J41" s="19">
        <v>0.3075</v>
      </c>
      <c r="K41" s="19">
        <v>3.5000000000000003E-2</v>
      </c>
      <c r="L41" s="19">
        <v>0.995</v>
      </c>
      <c r="M41" s="70">
        <v>127.68</v>
      </c>
      <c r="N41" s="78">
        <v>0.872</v>
      </c>
      <c r="O41" s="69">
        <v>9601536000</v>
      </c>
      <c r="P41" s="69">
        <v>75.2</v>
      </c>
      <c r="Q41" s="69">
        <v>1</v>
      </c>
      <c r="R41" s="19">
        <v>0.96899999999999997</v>
      </c>
      <c r="S41" s="19">
        <v>0.63200000000000001</v>
      </c>
      <c r="T41" s="69">
        <v>0.82199999999999995</v>
      </c>
      <c r="U41" s="19"/>
      <c r="V41" s="19"/>
      <c r="W41" s="19"/>
      <c r="X41" s="19"/>
      <c r="Y41" s="19"/>
      <c r="Z41" s="19"/>
      <c r="AA41" s="19"/>
      <c r="AB41" s="19"/>
      <c r="AC41" s="69"/>
      <c r="AD41" s="69"/>
      <c r="AE41" s="69"/>
      <c r="AF41" s="19"/>
      <c r="AG41" s="19"/>
      <c r="AH41" s="19"/>
      <c r="AI41" s="19"/>
      <c r="AJ41" s="19"/>
      <c r="AK41" s="19"/>
    </row>
    <row r="42" spans="1:38" x14ac:dyDescent="0.3">
      <c r="A42" s="69" t="s">
        <v>49</v>
      </c>
      <c r="B42" s="69">
        <v>149.84</v>
      </c>
      <c r="C42" s="69">
        <v>149.84</v>
      </c>
      <c r="D42" s="8" t="s">
        <v>183</v>
      </c>
      <c r="E42" s="69">
        <v>49.7</v>
      </c>
      <c r="F42" s="69">
        <v>0.31</v>
      </c>
      <c r="G42" s="69">
        <v>2852</v>
      </c>
      <c r="H42" s="19">
        <v>2.7</v>
      </c>
      <c r="I42" s="19">
        <v>0.55100000000000005</v>
      </c>
      <c r="J42" s="19">
        <v>0.44</v>
      </c>
      <c r="K42" s="19">
        <v>5.0000000000000001E-3</v>
      </c>
      <c r="L42" s="19">
        <v>0.96599999999999997</v>
      </c>
      <c r="M42" s="70">
        <v>44.5</v>
      </c>
      <c r="N42" s="78">
        <v>0.85599999999999998</v>
      </c>
      <c r="O42" s="69">
        <v>6363000000</v>
      </c>
      <c r="P42" s="69">
        <v>142.98876404494382</v>
      </c>
      <c r="Q42" s="69">
        <v>0.999</v>
      </c>
      <c r="R42" s="19">
        <v>0.995</v>
      </c>
      <c r="S42" s="19">
        <v>0.63600000000000001</v>
      </c>
      <c r="T42" s="69">
        <v>0.85599999999999998</v>
      </c>
      <c r="U42" s="19"/>
      <c r="V42" s="19"/>
      <c r="W42" s="19"/>
      <c r="X42" s="19"/>
      <c r="Y42" s="19"/>
      <c r="Z42" s="19"/>
      <c r="AA42" s="19"/>
      <c r="AB42" s="19"/>
      <c r="AC42" s="69"/>
      <c r="AD42" s="69"/>
      <c r="AE42" s="69"/>
      <c r="AF42" s="19"/>
      <c r="AG42" s="19"/>
      <c r="AH42" s="19"/>
      <c r="AI42" s="19"/>
      <c r="AJ42" s="19"/>
      <c r="AK42" s="19"/>
    </row>
    <row r="43" spans="1:38" x14ac:dyDescent="0.3">
      <c r="A43" s="69" t="s">
        <v>50</v>
      </c>
      <c r="B43" s="69">
        <v>237.37</v>
      </c>
      <c r="C43" s="69">
        <v>237.37</v>
      </c>
      <c r="D43" s="8" t="s">
        <v>183</v>
      </c>
      <c r="E43" s="69">
        <v>75</v>
      </c>
      <c r="F43" s="69">
        <v>0.23</v>
      </c>
      <c r="G43" s="69">
        <v>1449</v>
      </c>
      <c r="H43" s="19">
        <v>2.7</v>
      </c>
      <c r="I43" s="19">
        <v>0.77400000000000002</v>
      </c>
      <c r="J43" s="19">
        <v>0.33100000000000002</v>
      </c>
      <c r="K43" s="19">
        <v>3.0000000000000001E-3</v>
      </c>
      <c r="L43" s="19">
        <v>0.92400000000000004</v>
      </c>
      <c r="M43" s="70">
        <v>100.49</v>
      </c>
      <c r="N43" s="78">
        <v>0.74099999999999999</v>
      </c>
      <c r="O43" s="69">
        <v>13164190000</v>
      </c>
      <c r="P43" s="69">
        <v>131</v>
      </c>
      <c r="Q43" s="69">
        <v>1</v>
      </c>
      <c r="R43" s="19">
        <v>0.72799999999999998</v>
      </c>
      <c r="S43" s="19">
        <v>0.50600000000000001</v>
      </c>
      <c r="T43" s="69">
        <v>1.978</v>
      </c>
      <c r="U43" s="19"/>
      <c r="V43" s="19"/>
      <c r="W43" s="19"/>
      <c r="X43" s="19"/>
      <c r="Y43" s="19"/>
      <c r="Z43" s="19"/>
      <c r="AA43" s="19"/>
      <c r="AB43" s="19"/>
      <c r="AC43" s="69"/>
      <c r="AD43" s="69"/>
      <c r="AE43" s="69"/>
      <c r="AF43" s="19"/>
      <c r="AG43" s="19"/>
      <c r="AH43" s="19"/>
      <c r="AI43" s="19"/>
      <c r="AJ43" s="19"/>
      <c r="AK43" s="19"/>
    </row>
    <row r="44" spans="1:38" x14ac:dyDescent="0.3">
      <c r="A44" s="69" t="s">
        <v>51</v>
      </c>
      <c r="B44" s="69">
        <v>58.64</v>
      </c>
      <c r="C44" s="69">
        <v>58.64</v>
      </c>
      <c r="D44" s="8" t="s">
        <v>183</v>
      </c>
      <c r="E44" s="69">
        <v>87.45</v>
      </c>
      <c r="F44" s="69">
        <v>0.26500000000000001</v>
      </c>
      <c r="G44" s="69">
        <v>2924</v>
      </c>
      <c r="H44" s="19">
        <v>3</v>
      </c>
      <c r="I44" s="19">
        <v>0.76600000000000001</v>
      </c>
      <c r="J44" s="19">
        <v>0.224</v>
      </c>
      <c r="K44" s="19">
        <v>6.4999999999999997E-3</v>
      </c>
      <c r="L44" s="19">
        <v>0.94599999999999995</v>
      </c>
      <c r="M44" s="70">
        <v>84.46</v>
      </c>
      <c r="N44" s="78">
        <v>0.81</v>
      </c>
      <c r="O44" s="69">
        <v>4146986000</v>
      </c>
      <c r="P44" s="69">
        <v>49.1</v>
      </c>
      <c r="Q44" s="69">
        <v>1</v>
      </c>
      <c r="R44" s="19">
        <v>0.84799999999999998</v>
      </c>
      <c r="S44" s="19">
        <v>0.68700000000000006</v>
      </c>
      <c r="T44" s="69">
        <v>0.498</v>
      </c>
      <c r="U44" s="19"/>
      <c r="V44" s="19"/>
      <c r="W44" s="19"/>
      <c r="X44" s="19"/>
      <c r="Y44" s="19"/>
      <c r="Z44" s="19"/>
      <c r="AA44" s="19"/>
      <c r="AB44" s="19"/>
      <c r="AC44" s="69"/>
      <c r="AD44" s="69"/>
      <c r="AE44" s="69"/>
      <c r="AF44" s="19"/>
      <c r="AG44" s="19"/>
      <c r="AH44" s="19"/>
      <c r="AI44" s="19"/>
      <c r="AJ44" s="19"/>
      <c r="AK44" s="19"/>
    </row>
    <row r="45" spans="1:38" x14ac:dyDescent="0.3">
      <c r="A45" s="69" t="s">
        <v>52</v>
      </c>
      <c r="B45" s="69">
        <v>201.2</v>
      </c>
      <c r="C45" s="69">
        <v>201.2</v>
      </c>
      <c r="D45" s="8" t="s">
        <v>183</v>
      </c>
      <c r="E45" s="69">
        <v>47.2</v>
      </c>
      <c r="F45" s="69">
        <v>0.32</v>
      </c>
      <c r="G45" s="69">
        <v>2790</v>
      </c>
      <c r="H45" s="19">
        <v>3</v>
      </c>
      <c r="I45" s="19">
        <v>0.68300000000000005</v>
      </c>
      <c r="J45" s="19">
        <v>0.30599999999999999</v>
      </c>
      <c r="K45" s="19">
        <v>3.0000000000000001E-3</v>
      </c>
      <c r="L45" s="19">
        <v>0.99299999999999999</v>
      </c>
      <c r="M45" s="70">
        <v>204.2</v>
      </c>
      <c r="N45" s="78">
        <v>0.91900000000000004</v>
      </c>
      <c r="O45" s="69">
        <v>8658080000</v>
      </c>
      <c r="P45" s="69">
        <v>42.4</v>
      </c>
      <c r="Q45" s="69">
        <v>1</v>
      </c>
      <c r="R45" s="19">
        <v>0.94499999999999995</v>
      </c>
      <c r="S45" s="19">
        <v>0.81200000000000006</v>
      </c>
      <c r="T45" s="69">
        <v>2.76</v>
      </c>
      <c r="U45" s="19"/>
      <c r="V45" s="19"/>
      <c r="W45" s="19"/>
      <c r="X45" s="19"/>
      <c r="Y45" s="19"/>
      <c r="Z45" s="19"/>
      <c r="AA45" s="19"/>
      <c r="AB45" s="19"/>
      <c r="AC45" s="69"/>
      <c r="AD45" s="69"/>
      <c r="AE45" s="69"/>
      <c r="AF45" s="19"/>
      <c r="AG45" s="19"/>
      <c r="AH45" s="19"/>
      <c r="AI45" s="19"/>
      <c r="AJ45" s="19"/>
      <c r="AK45" s="19"/>
    </row>
    <row r="46" spans="1:38" x14ac:dyDescent="0.3">
      <c r="A46" s="69" t="s">
        <v>53</v>
      </c>
      <c r="B46" s="69">
        <v>73.489999999999995</v>
      </c>
      <c r="C46" s="69">
        <v>73.489999999999995</v>
      </c>
      <c r="D46" s="8" t="s">
        <v>183</v>
      </c>
      <c r="E46" s="69">
        <v>80.2</v>
      </c>
      <c r="F46" s="69">
        <v>0.4</v>
      </c>
      <c r="G46" s="69">
        <v>3338</v>
      </c>
      <c r="H46" s="19">
        <v>3.8</v>
      </c>
      <c r="I46" s="19">
        <v>0.74399999999999999</v>
      </c>
      <c r="J46" s="19">
        <v>0.24099999999999999</v>
      </c>
      <c r="K46" s="19">
        <v>1.2E-2</v>
      </c>
      <c r="L46" s="19">
        <v>0.99299999999999999</v>
      </c>
      <c r="M46" s="70">
        <v>103.44</v>
      </c>
      <c r="N46" s="78">
        <v>0.873</v>
      </c>
      <c r="O46" s="69">
        <v>5120280000</v>
      </c>
      <c r="P46" s="69">
        <v>49.5</v>
      </c>
      <c r="Q46" s="69">
        <v>0.999</v>
      </c>
      <c r="R46" s="19">
        <v>0.875</v>
      </c>
      <c r="S46" s="19">
        <v>0.86899999999999999</v>
      </c>
      <c r="T46" s="69">
        <v>0.72699999999999998</v>
      </c>
      <c r="U46" s="19"/>
      <c r="V46" s="19"/>
      <c r="W46" s="19"/>
      <c r="X46" s="19"/>
      <c r="Y46" s="19"/>
      <c r="Z46" s="19"/>
      <c r="AA46" s="19"/>
      <c r="AB46" s="19"/>
      <c r="AC46" s="69"/>
      <c r="AD46" s="69"/>
      <c r="AE46" s="69"/>
      <c r="AF46" s="19"/>
      <c r="AG46" s="19"/>
      <c r="AH46" s="19"/>
      <c r="AI46" s="19"/>
      <c r="AJ46" s="19"/>
      <c r="AK46" s="19"/>
    </row>
    <row r="47" spans="1:38" x14ac:dyDescent="0.3">
      <c r="A47" s="69" t="s">
        <v>54</v>
      </c>
      <c r="B47" s="69">
        <v>186.97</v>
      </c>
      <c r="C47" s="69">
        <v>186.97</v>
      </c>
      <c r="D47" s="8" t="s">
        <v>183</v>
      </c>
      <c r="E47" s="69">
        <v>43</v>
      </c>
      <c r="F47" s="69">
        <v>0.18</v>
      </c>
      <c r="G47" s="69">
        <v>1778</v>
      </c>
      <c r="H47" s="19">
        <v>2</v>
      </c>
      <c r="I47" s="19">
        <v>0.76900000000000002</v>
      </c>
      <c r="J47" s="19">
        <v>0.218</v>
      </c>
      <c r="K47" s="19">
        <v>4.0000000000000001E-3</v>
      </c>
      <c r="L47" s="19">
        <v>1</v>
      </c>
      <c r="M47" s="70">
        <v>191.27</v>
      </c>
      <c r="N47" s="78">
        <v>0.877</v>
      </c>
      <c r="O47" s="69">
        <v>6981355000</v>
      </c>
      <c r="P47" s="69">
        <v>36.5</v>
      </c>
      <c r="Q47" s="69">
        <v>1</v>
      </c>
      <c r="R47" s="19">
        <v>0.89500000000000002</v>
      </c>
      <c r="S47" s="19">
        <v>0.78300000000000003</v>
      </c>
      <c r="T47" s="69">
        <v>1.0940000000000001</v>
      </c>
      <c r="U47" s="19"/>
      <c r="V47" s="19"/>
      <c r="W47" s="19"/>
      <c r="X47" s="19"/>
      <c r="Y47" s="19"/>
      <c r="Z47" s="19"/>
      <c r="AA47" s="19"/>
      <c r="AB47" s="19"/>
      <c r="AC47" s="69"/>
      <c r="AD47" s="69"/>
      <c r="AE47" s="69"/>
      <c r="AF47" s="19"/>
      <c r="AG47" s="19"/>
      <c r="AH47" s="19"/>
      <c r="AI47" s="19"/>
      <c r="AJ47" s="19"/>
      <c r="AK47" s="19"/>
    </row>
    <row r="48" spans="1:38" x14ac:dyDescent="0.3">
      <c r="A48" s="69" t="s">
        <v>55</v>
      </c>
      <c r="B48" s="69">
        <v>122.46</v>
      </c>
      <c r="C48" s="69">
        <v>122.46</v>
      </c>
      <c r="D48" s="8" t="s">
        <v>183</v>
      </c>
      <c r="E48" s="69">
        <v>52.4</v>
      </c>
      <c r="F48" s="69">
        <v>0.28000000000000003</v>
      </c>
      <c r="G48" s="69">
        <v>3002</v>
      </c>
      <c r="H48" s="19">
        <v>2.4</v>
      </c>
      <c r="I48" s="19">
        <v>0.74099999999999999</v>
      </c>
      <c r="J48" s="19">
        <v>0.245</v>
      </c>
      <c r="K48" s="19">
        <v>7.0000000000000001E-3</v>
      </c>
      <c r="L48" s="19">
        <v>0.99199999999999999</v>
      </c>
      <c r="M48" s="70">
        <v>143.77000000000001</v>
      </c>
      <c r="N48" s="78">
        <v>0.87150000000000005</v>
      </c>
      <c r="O48" s="69">
        <v>5549522000</v>
      </c>
      <c r="P48" s="69">
        <v>38.6</v>
      </c>
      <c r="Q48" s="69">
        <v>0.995</v>
      </c>
      <c r="R48" s="19">
        <v>0.92200000000000004</v>
      </c>
      <c r="S48" s="19">
        <v>0.70299999999999996</v>
      </c>
      <c r="T48" s="69">
        <v>0.87</v>
      </c>
      <c r="U48" s="19"/>
      <c r="V48" s="19"/>
      <c r="W48" s="19"/>
      <c r="X48" s="19"/>
      <c r="Y48" s="19"/>
      <c r="Z48" s="19"/>
      <c r="AA48" s="19"/>
      <c r="AB48" s="19"/>
      <c r="AC48" s="69"/>
      <c r="AD48" s="69"/>
      <c r="AE48" s="69"/>
      <c r="AF48" s="19"/>
      <c r="AG48" s="19"/>
      <c r="AH48" s="19"/>
      <c r="AI48" s="19"/>
      <c r="AJ48" s="19"/>
      <c r="AK48" s="19"/>
    </row>
    <row r="49" spans="1:37" x14ac:dyDescent="0.3">
      <c r="A49" s="69" t="s">
        <v>56</v>
      </c>
      <c r="B49" s="69">
        <v>220.3</v>
      </c>
      <c r="C49" s="69">
        <v>220.3</v>
      </c>
      <c r="D49" s="8" t="s">
        <v>183</v>
      </c>
      <c r="E49" s="69">
        <v>46.4</v>
      </c>
      <c r="F49" s="69">
        <v>0.19</v>
      </c>
      <c r="G49" s="69">
        <v>1429</v>
      </c>
      <c r="H49" s="19">
        <v>2.2999999999999998</v>
      </c>
      <c r="I49" s="19">
        <v>0.66900000000000004</v>
      </c>
      <c r="J49" s="19">
        <v>0.27400000000000002</v>
      </c>
      <c r="K49" s="19">
        <v>0.05</v>
      </c>
      <c r="L49" s="19">
        <v>1</v>
      </c>
      <c r="M49" s="70">
        <v>217.19</v>
      </c>
      <c r="N49" s="78">
        <v>0.89800000000000002</v>
      </c>
      <c r="O49" s="69">
        <v>9143699000</v>
      </c>
      <c r="P49" s="69">
        <v>42.1</v>
      </c>
      <c r="Q49" s="69">
        <v>1</v>
      </c>
      <c r="R49" s="19">
        <v>0.93600000000000005</v>
      </c>
      <c r="S49" s="19">
        <v>0.78400000000000003</v>
      </c>
      <c r="T49" s="69">
        <v>0.93500000000000005</v>
      </c>
      <c r="U49" s="19"/>
      <c r="V49" s="19"/>
      <c r="W49" s="19"/>
      <c r="X49" s="19"/>
      <c r="Y49" s="19"/>
      <c r="Z49" s="19"/>
      <c r="AA49" s="19"/>
      <c r="AB49" s="19"/>
      <c r="AC49" s="69"/>
      <c r="AD49" s="69"/>
      <c r="AE49" s="69"/>
      <c r="AF49" s="19"/>
      <c r="AG49" s="19"/>
      <c r="AH49" s="19"/>
      <c r="AI49" s="19"/>
      <c r="AJ49" s="19"/>
      <c r="AK49" s="19"/>
    </row>
    <row r="50" spans="1:37" x14ac:dyDescent="0.3">
      <c r="A50" s="69" t="s">
        <v>57</v>
      </c>
      <c r="B50" s="69">
        <v>83.84</v>
      </c>
      <c r="C50" s="69">
        <v>83.84</v>
      </c>
      <c r="D50" s="8" t="s">
        <v>183</v>
      </c>
      <c r="E50" s="69">
        <v>132.16</v>
      </c>
      <c r="F50" s="69">
        <v>0.35</v>
      </c>
      <c r="G50" s="69">
        <v>2573</v>
      </c>
      <c r="H50" s="19">
        <v>4.4800000000000004</v>
      </c>
      <c r="I50" s="19">
        <v>0.71</v>
      </c>
      <c r="J50" s="19">
        <v>0.26219999999999999</v>
      </c>
      <c r="K50" s="19">
        <v>2.46E-2</v>
      </c>
      <c r="L50" s="19">
        <v>0.996</v>
      </c>
      <c r="M50" s="70">
        <v>114.4</v>
      </c>
      <c r="N50" s="78">
        <v>0.86</v>
      </c>
      <c r="O50" s="69">
        <v>9518080000</v>
      </c>
      <c r="P50" s="69">
        <v>83.2</v>
      </c>
      <c r="Q50" s="69">
        <v>1</v>
      </c>
      <c r="R50" s="19">
        <v>0.753</v>
      </c>
      <c r="S50" s="19">
        <v>0.20799999999999999</v>
      </c>
      <c r="T50" s="69">
        <v>2.9000000000000001E-2</v>
      </c>
      <c r="U50" s="19"/>
      <c r="V50" s="19"/>
      <c r="W50" s="19"/>
      <c r="X50" s="19"/>
      <c r="Y50" s="19"/>
      <c r="Z50" s="19"/>
      <c r="AA50" s="19"/>
      <c r="AB50" s="19"/>
      <c r="AC50" s="69"/>
      <c r="AD50" s="69"/>
      <c r="AE50" s="69"/>
      <c r="AF50" s="19"/>
      <c r="AG50" s="19"/>
      <c r="AH50" s="19"/>
      <c r="AI50" s="19"/>
      <c r="AJ50" s="19"/>
      <c r="AK50" s="19"/>
    </row>
    <row r="51" spans="1:37" x14ac:dyDescent="0.3">
      <c r="A51" s="69" t="s">
        <v>58</v>
      </c>
      <c r="B51" s="69">
        <v>65</v>
      </c>
      <c r="C51" s="69">
        <v>65</v>
      </c>
      <c r="D51" s="8" t="s">
        <v>183</v>
      </c>
      <c r="E51" s="69">
        <v>123</v>
      </c>
      <c r="F51" s="69">
        <v>0.44999999999999996</v>
      </c>
      <c r="G51" s="69">
        <v>2450</v>
      </c>
      <c r="H51" s="19">
        <v>5</v>
      </c>
      <c r="I51" s="19">
        <v>0.73399999999999999</v>
      </c>
      <c r="J51" s="19">
        <v>0.24099999999999999</v>
      </c>
      <c r="K51" s="19">
        <v>0.02</v>
      </c>
      <c r="L51" s="19">
        <v>0.98399999999999999</v>
      </c>
      <c r="M51" s="70">
        <v>119.76</v>
      </c>
      <c r="N51" s="78">
        <v>0.88800000000000001</v>
      </c>
      <c r="O51" s="69">
        <v>7101768000</v>
      </c>
      <c r="P51" s="69">
        <v>59.3</v>
      </c>
      <c r="Q51" s="69">
        <v>0.998</v>
      </c>
      <c r="R51" s="19">
        <v>0.879</v>
      </c>
      <c r="S51" s="19">
        <v>0.92800000000000005</v>
      </c>
      <c r="T51" s="69">
        <v>0.91600000000000004</v>
      </c>
      <c r="U51" s="19"/>
      <c r="V51" s="19"/>
      <c r="W51" s="19"/>
      <c r="X51" s="19"/>
      <c r="Y51" s="19"/>
      <c r="Z51" s="19"/>
      <c r="AA51" s="19"/>
      <c r="AB51" s="19"/>
      <c r="AC51" s="69"/>
      <c r="AD51" s="69"/>
      <c r="AE51" s="69"/>
      <c r="AF51" s="19"/>
      <c r="AG51" s="19"/>
      <c r="AH51" s="19"/>
      <c r="AI51" s="19"/>
      <c r="AJ51" s="19"/>
      <c r="AK51" s="19"/>
    </row>
    <row r="52" spans="1:37" x14ac:dyDescent="0.3">
      <c r="A52" s="69" t="s">
        <v>59</v>
      </c>
      <c r="B52" s="69">
        <v>163.30000000000001</v>
      </c>
      <c r="C52" s="69">
        <v>163.30000000000001</v>
      </c>
      <c r="D52" s="8" t="s">
        <v>183</v>
      </c>
      <c r="E52" s="69">
        <v>58.17</v>
      </c>
      <c r="F52" s="69">
        <v>0.15</v>
      </c>
      <c r="G52" s="69">
        <v>2541.67</v>
      </c>
      <c r="H52" s="19">
        <v>2</v>
      </c>
      <c r="I52" s="19">
        <v>0.75600000000000001</v>
      </c>
      <c r="J52" s="19">
        <v>0.216</v>
      </c>
      <c r="K52" s="19">
        <v>2.3E-2</v>
      </c>
      <c r="L52" s="19">
        <v>0.9</v>
      </c>
      <c r="M52" s="70">
        <v>96.74</v>
      </c>
      <c r="N52" s="78">
        <v>0.80500000000000005</v>
      </c>
      <c r="O52" s="69">
        <v>7590000000</v>
      </c>
      <c r="P52" s="69">
        <v>78.457721728344026</v>
      </c>
      <c r="Q52" s="69">
        <v>1</v>
      </c>
      <c r="R52" s="19">
        <v>0.86099999999999999</v>
      </c>
      <c r="S52" s="19">
        <v>0.59399999999999997</v>
      </c>
      <c r="T52" s="69">
        <v>0.79200000000000004</v>
      </c>
      <c r="U52" s="19"/>
      <c r="V52" s="19"/>
      <c r="W52" s="19"/>
      <c r="X52" s="19"/>
      <c r="Y52" s="19"/>
      <c r="Z52" s="19"/>
      <c r="AA52" s="19"/>
      <c r="AB52" s="19"/>
      <c r="AC52" s="69"/>
      <c r="AD52" s="69"/>
      <c r="AE52" s="69"/>
      <c r="AF52" s="19"/>
      <c r="AG52" s="19"/>
      <c r="AH52" s="19"/>
      <c r="AI52" s="19"/>
      <c r="AJ52" s="19"/>
      <c r="AK52" s="19"/>
    </row>
    <row r="53" spans="1:37" x14ac:dyDescent="0.3">
      <c r="A53" s="69" t="s">
        <v>60</v>
      </c>
      <c r="B53" s="69">
        <v>156.4</v>
      </c>
      <c r="C53" s="69">
        <v>156.4</v>
      </c>
      <c r="D53" s="8" t="s">
        <v>183</v>
      </c>
      <c r="E53" s="69">
        <v>74.540000000000006</v>
      </c>
      <c r="F53" s="69">
        <v>0.23</v>
      </c>
      <c r="G53" s="69">
        <v>2107</v>
      </c>
      <c r="H53" s="19">
        <v>3</v>
      </c>
      <c r="I53" s="19">
        <v>0.57669999999999999</v>
      </c>
      <c r="J53" s="19">
        <v>0.28999999999999998</v>
      </c>
      <c r="K53" s="19">
        <v>0.123</v>
      </c>
      <c r="L53" s="19">
        <v>0.98499999999999999</v>
      </c>
      <c r="M53" s="70">
        <v>42.2</v>
      </c>
      <c r="N53" s="78">
        <v>0.748</v>
      </c>
      <c r="O53" s="69">
        <v>5600000000</v>
      </c>
      <c r="P53" s="69">
        <v>132.70142180094786</v>
      </c>
      <c r="Q53" s="69">
        <v>0.995</v>
      </c>
      <c r="R53" s="19">
        <v>0.86199999999999999</v>
      </c>
      <c r="S53" s="19">
        <v>0.55300000000000005</v>
      </c>
      <c r="T53" s="69">
        <v>0.66300000000000003</v>
      </c>
      <c r="U53" s="19"/>
      <c r="V53" s="19"/>
      <c r="W53" s="19"/>
      <c r="X53" s="19"/>
      <c r="Y53" s="19"/>
      <c r="Z53" s="19"/>
      <c r="AA53" s="19"/>
      <c r="AB53" s="19"/>
      <c r="AC53" s="69"/>
      <c r="AD53" s="69"/>
      <c r="AE53" s="69"/>
      <c r="AF53" s="19"/>
      <c r="AG53" s="19"/>
      <c r="AH53" s="19"/>
      <c r="AI53" s="19"/>
      <c r="AJ53" s="19"/>
      <c r="AK53" s="19"/>
    </row>
    <row r="54" spans="1:37" x14ac:dyDescent="0.3">
      <c r="A54" s="69" t="s">
        <v>61</v>
      </c>
      <c r="B54" s="69">
        <v>190.1</v>
      </c>
      <c r="C54" s="69">
        <v>190.1</v>
      </c>
      <c r="D54" s="8" t="s">
        <v>183</v>
      </c>
      <c r="E54" s="69">
        <v>62.46</v>
      </c>
      <c r="F54" s="69">
        <v>0.18</v>
      </c>
      <c r="G54" s="69">
        <v>2190</v>
      </c>
      <c r="H54" s="19">
        <v>2.33</v>
      </c>
      <c r="I54" s="19">
        <v>0.57230000000000003</v>
      </c>
      <c r="J54" s="19">
        <v>0.251</v>
      </c>
      <c r="K54" s="19">
        <v>0.16800000000000001</v>
      </c>
      <c r="L54" s="19">
        <v>0.99399999999999999</v>
      </c>
      <c r="M54" s="70">
        <v>174.83</v>
      </c>
      <c r="N54" s="78">
        <v>0.80800000000000005</v>
      </c>
      <c r="O54" s="69">
        <v>9050000000</v>
      </c>
      <c r="P54" s="69">
        <v>51.764571297832177</v>
      </c>
      <c r="Q54" s="69">
        <v>0.998</v>
      </c>
      <c r="R54" s="19">
        <v>0.92700000000000005</v>
      </c>
      <c r="S54" s="19">
        <v>0.69199999999999995</v>
      </c>
      <c r="T54" s="69">
        <v>0.57899999999999996</v>
      </c>
      <c r="U54" s="19"/>
      <c r="V54" s="19"/>
      <c r="W54" s="19"/>
      <c r="X54" s="19"/>
      <c r="Y54" s="19"/>
      <c r="Z54" s="19"/>
      <c r="AA54" s="19"/>
      <c r="AB54" s="19"/>
      <c r="AC54" s="69"/>
      <c r="AD54" s="69"/>
      <c r="AE54" s="69"/>
      <c r="AF54" s="19"/>
      <c r="AG54" s="19"/>
      <c r="AH54" s="19"/>
      <c r="AI54" s="19"/>
      <c r="AJ54" s="19"/>
      <c r="AK54" s="19"/>
    </row>
    <row r="55" spans="1:37" x14ac:dyDescent="0.3">
      <c r="A55" s="69" t="s">
        <v>62</v>
      </c>
      <c r="B55" s="69">
        <v>90.3</v>
      </c>
      <c r="C55" s="69">
        <v>90.3</v>
      </c>
      <c r="D55" s="8" t="s">
        <v>183</v>
      </c>
      <c r="E55" s="69">
        <v>55.2</v>
      </c>
      <c r="F55" s="69">
        <v>0.16</v>
      </c>
      <c r="G55" s="69">
        <v>1625</v>
      </c>
      <c r="H55" s="19">
        <v>2.1</v>
      </c>
      <c r="I55" s="19">
        <v>0.77400000000000002</v>
      </c>
      <c r="J55" s="19">
        <v>0.188</v>
      </c>
      <c r="K55" s="19">
        <v>2.5999999999999999E-2</v>
      </c>
      <c r="L55" s="19">
        <v>0.95699999999999996</v>
      </c>
      <c r="M55" s="70">
        <v>117.3</v>
      </c>
      <c r="N55" s="78">
        <v>0.86299999999999999</v>
      </c>
      <c r="O55" s="69">
        <v>4293180000</v>
      </c>
      <c r="P55" s="69">
        <v>36.6</v>
      </c>
      <c r="Q55" s="69">
        <v>0.998</v>
      </c>
      <c r="R55" s="19">
        <v>0.86799999999999999</v>
      </c>
      <c r="S55" s="19">
        <v>0.85399999999999998</v>
      </c>
      <c r="T55" s="69">
        <v>0.89600000000000002</v>
      </c>
      <c r="U55" s="19">
        <v>0.60740000000000005</v>
      </c>
      <c r="V55" s="19">
        <v>0.90900000000000003</v>
      </c>
      <c r="W55" s="19">
        <v>0.60460000000000003</v>
      </c>
      <c r="X55" s="19">
        <v>0.99070000000000003</v>
      </c>
      <c r="Y55" s="19">
        <v>0.99919999999999998</v>
      </c>
      <c r="Z55" s="19">
        <v>0.98629999999999995</v>
      </c>
      <c r="AA55" s="19">
        <v>0.85299999999999998</v>
      </c>
      <c r="AB55" s="19">
        <v>0.995</v>
      </c>
      <c r="AC55" s="69">
        <v>0.42699999999999999</v>
      </c>
      <c r="AD55" s="69">
        <v>25.35</v>
      </c>
      <c r="AE55" s="69">
        <v>6.9000000000000006E-2</v>
      </c>
      <c r="AF55" s="19">
        <v>0.60460000000000003</v>
      </c>
      <c r="AG55" s="19">
        <v>0.94</v>
      </c>
      <c r="AH55" s="19">
        <v>0.96020000000000005</v>
      </c>
      <c r="AI55" s="19">
        <v>0.9</v>
      </c>
      <c r="AJ55" s="19"/>
      <c r="AK55" s="19">
        <v>0.89939999999999998</v>
      </c>
    </row>
    <row r="56" spans="1:37" x14ac:dyDescent="0.3">
      <c r="A56" s="69" t="s">
        <v>63</v>
      </c>
      <c r="B56" s="69">
        <v>150.33000000000001</v>
      </c>
      <c r="C56" s="69">
        <v>150.33000000000001</v>
      </c>
      <c r="D56" s="8" t="s">
        <v>183</v>
      </c>
      <c r="E56" s="69">
        <v>45.9</v>
      </c>
      <c r="F56" s="69">
        <v>0.35</v>
      </c>
      <c r="G56" s="69">
        <v>3300</v>
      </c>
      <c r="H56" s="19">
        <v>2.2999999999999998</v>
      </c>
      <c r="I56" s="19">
        <v>0.6855</v>
      </c>
      <c r="J56" s="19">
        <v>0.27450000000000002</v>
      </c>
      <c r="K56" s="19">
        <v>1.95E-2</v>
      </c>
      <c r="L56" s="19">
        <v>0.98399999999999999</v>
      </c>
      <c r="M56" s="70">
        <v>161.19999999999999</v>
      </c>
      <c r="N56" s="78">
        <v>0.96899999999999997</v>
      </c>
      <c r="O56" s="69">
        <v>6673680000</v>
      </c>
      <c r="P56" s="69">
        <v>41.4</v>
      </c>
      <c r="Q56" s="69">
        <v>0.998</v>
      </c>
      <c r="R56" s="19">
        <v>0.94199999999999995</v>
      </c>
      <c r="S56" s="19">
        <v>1.0880000000000001</v>
      </c>
      <c r="T56" s="69">
        <v>0.39800000000000002</v>
      </c>
      <c r="U56" s="19">
        <v>0.45019999999999999</v>
      </c>
      <c r="V56" s="19">
        <v>0.91700000000000004</v>
      </c>
      <c r="W56" s="19">
        <v>0.44829999999999998</v>
      </c>
      <c r="X56" s="19">
        <v>0.89229999999999998</v>
      </c>
      <c r="Y56" s="19">
        <v>0.92749999999999999</v>
      </c>
      <c r="Z56" s="19">
        <v>0.95050000000000001</v>
      </c>
      <c r="AA56" s="19">
        <v>0.93700000000000006</v>
      </c>
      <c r="AB56" s="19">
        <v>0.99299999999999999</v>
      </c>
      <c r="AC56" s="69">
        <v>0.29799999999999999</v>
      </c>
      <c r="AD56" s="69">
        <v>72.03</v>
      </c>
      <c r="AE56" s="69">
        <v>2.1000000000000001E-2</v>
      </c>
      <c r="AF56" s="19">
        <v>0.44829999999999998</v>
      </c>
      <c r="AG56" s="19">
        <v>0.93</v>
      </c>
      <c r="AH56" s="19">
        <v>0.81</v>
      </c>
      <c r="AI56" s="19">
        <v>0.91</v>
      </c>
      <c r="AJ56" s="19">
        <v>0.98560000000000003</v>
      </c>
      <c r="AK56" s="19">
        <v>0.91010000000000002</v>
      </c>
    </row>
    <row r="57" spans="1:37" x14ac:dyDescent="0.3">
      <c r="A57" s="69" t="s">
        <v>64</v>
      </c>
      <c r="B57" s="69">
        <v>48.83</v>
      </c>
      <c r="C57" s="69">
        <v>48.83</v>
      </c>
      <c r="D57" s="8" t="s">
        <v>183</v>
      </c>
      <c r="E57" s="69">
        <v>46.88</v>
      </c>
      <c r="F57" s="69">
        <v>0.19</v>
      </c>
      <c r="G57" s="69">
        <v>2267.5</v>
      </c>
      <c r="H57" s="19">
        <v>1</v>
      </c>
      <c r="I57" s="19">
        <v>0.68400000000000005</v>
      </c>
      <c r="J57" s="19">
        <v>0.30299999999999999</v>
      </c>
      <c r="K57" s="19">
        <v>7.4999999999999997E-3</v>
      </c>
      <c r="L57" s="19">
        <v>0.97799999999999998</v>
      </c>
      <c r="M57" s="70">
        <v>43.66</v>
      </c>
      <c r="N57" s="78">
        <v>0.80300000000000005</v>
      </c>
      <c r="O57" s="69">
        <v>1833720000</v>
      </c>
      <c r="P57" s="69">
        <v>42</v>
      </c>
      <c r="Q57" s="69">
        <v>0.995</v>
      </c>
      <c r="R57" s="19">
        <v>0.85099999999999998</v>
      </c>
      <c r="S57" s="19">
        <v>0.65200000000000002</v>
      </c>
      <c r="T57" s="69">
        <v>1.07</v>
      </c>
      <c r="U57" s="19">
        <v>0.35460000000000003</v>
      </c>
      <c r="V57" s="19">
        <v>0.79900000000000004</v>
      </c>
      <c r="W57" s="19">
        <v>0.37769999999999998</v>
      </c>
      <c r="X57" s="19">
        <v>0.98040000000000005</v>
      </c>
      <c r="Y57" s="19">
        <v>0.97289999999999999</v>
      </c>
      <c r="Z57" s="19">
        <v>0.97319999999999995</v>
      </c>
      <c r="AA57" s="19">
        <v>0.94099999999999995</v>
      </c>
      <c r="AB57" s="19">
        <v>0.996</v>
      </c>
      <c r="AC57" s="69">
        <v>0.40899999999999997</v>
      </c>
      <c r="AD57" s="69">
        <v>33.42</v>
      </c>
      <c r="AE57" s="69">
        <v>0.03</v>
      </c>
      <c r="AF57" s="19">
        <v>0.37769999999999998</v>
      </c>
      <c r="AG57" s="19">
        <v>0.69</v>
      </c>
      <c r="AH57" s="19">
        <v>0.74729999999999996</v>
      </c>
      <c r="AI57" s="19">
        <v>0.84</v>
      </c>
      <c r="AJ57" s="19">
        <v>0.50880000000000003</v>
      </c>
      <c r="AK57" s="19">
        <v>0.84819999999999995</v>
      </c>
    </row>
    <row r="58" spans="1:37" x14ac:dyDescent="0.3">
      <c r="A58" s="69" t="s">
        <v>65</v>
      </c>
      <c r="B58" s="69">
        <v>105.39</v>
      </c>
      <c r="C58" s="69">
        <v>105.39</v>
      </c>
      <c r="D58" s="8" t="s">
        <v>183</v>
      </c>
      <c r="E58" s="69">
        <v>61.4</v>
      </c>
      <c r="F58" s="69">
        <v>0.17</v>
      </c>
      <c r="G58" s="69">
        <v>943</v>
      </c>
      <c r="H58" s="19">
        <v>2.1</v>
      </c>
      <c r="I58" s="19">
        <v>0.69799999999999995</v>
      </c>
      <c r="J58" s="19">
        <v>0.23699999999999999</v>
      </c>
      <c r="K58" s="19">
        <v>0.06</v>
      </c>
      <c r="L58" s="19">
        <v>0.89200000000000002</v>
      </c>
      <c r="M58" s="70">
        <v>42.25</v>
      </c>
      <c r="N58" s="78">
        <v>0.82699999999999996</v>
      </c>
      <c r="O58" s="69">
        <v>5340400000</v>
      </c>
      <c r="P58" s="69">
        <v>126.4</v>
      </c>
      <c r="Q58" s="69">
        <v>1</v>
      </c>
      <c r="R58" s="19">
        <v>0.84099999999999997</v>
      </c>
      <c r="S58" s="19">
        <v>0.746</v>
      </c>
      <c r="T58" s="69">
        <v>0.85399999999999998</v>
      </c>
      <c r="U58" s="19"/>
      <c r="V58" s="19"/>
      <c r="W58" s="19"/>
      <c r="X58" s="19"/>
      <c r="Y58" s="19"/>
      <c r="Z58" s="19"/>
      <c r="AA58" s="19"/>
      <c r="AB58" s="19"/>
      <c r="AC58" s="69"/>
      <c r="AD58" s="69"/>
      <c r="AE58" s="69"/>
      <c r="AF58" s="19"/>
      <c r="AG58" s="19"/>
      <c r="AH58" s="19"/>
      <c r="AI58" s="19"/>
      <c r="AJ58" s="19"/>
      <c r="AK58" s="19"/>
    </row>
    <row r="59" spans="1:37" x14ac:dyDescent="0.3">
      <c r="A59" s="69" t="s">
        <v>66</v>
      </c>
      <c r="B59" s="69">
        <v>100.5</v>
      </c>
      <c r="C59" s="69">
        <v>100.5</v>
      </c>
      <c r="D59" s="8" t="s">
        <v>183</v>
      </c>
      <c r="E59" s="69">
        <v>85.4</v>
      </c>
      <c r="F59" s="69">
        <v>0.22</v>
      </c>
      <c r="G59" s="69">
        <v>2792</v>
      </c>
      <c r="H59" s="19">
        <v>3.6</v>
      </c>
      <c r="I59" s="19">
        <v>0.59499999999999997</v>
      </c>
      <c r="J59" s="19">
        <v>0.34699999999999998</v>
      </c>
      <c r="K59" s="19">
        <v>6.3E-2</v>
      </c>
      <c r="L59" s="19">
        <v>0.97799999999999998</v>
      </c>
      <c r="M59" s="70">
        <v>45.62</v>
      </c>
      <c r="N59" s="78">
        <v>0.84599999999999997</v>
      </c>
      <c r="O59" s="69">
        <v>7226208000</v>
      </c>
      <c r="P59" s="69">
        <v>158.4</v>
      </c>
      <c r="Q59" s="69">
        <v>0.998</v>
      </c>
      <c r="R59" s="19">
        <v>0.90100000000000002</v>
      </c>
      <c r="S59" s="19">
        <v>0.73</v>
      </c>
      <c r="T59" s="69">
        <v>0.86899999999999999</v>
      </c>
      <c r="U59" s="19"/>
      <c r="V59" s="19"/>
      <c r="W59" s="19"/>
      <c r="X59" s="19"/>
      <c r="Y59" s="19"/>
      <c r="Z59" s="19"/>
      <c r="AA59" s="19"/>
      <c r="AB59" s="19"/>
      <c r="AC59" s="69"/>
      <c r="AD59" s="69"/>
      <c r="AE59" s="69"/>
      <c r="AF59" s="19"/>
      <c r="AG59" s="19"/>
      <c r="AH59" s="19"/>
      <c r="AI59" s="19"/>
      <c r="AJ59" s="19"/>
      <c r="AK59" s="19"/>
    </row>
    <row r="60" spans="1:37" x14ac:dyDescent="0.3">
      <c r="A60" s="69" t="s">
        <v>67</v>
      </c>
      <c r="B60" s="69">
        <v>158.47</v>
      </c>
      <c r="C60" s="69">
        <v>158.47</v>
      </c>
      <c r="D60" s="8" t="s">
        <v>183</v>
      </c>
      <c r="E60" s="69">
        <v>94.4</v>
      </c>
      <c r="F60" s="69">
        <v>0.46</v>
      </c>
      <c r="G60" s="69">
        <v>2300</v>
      </c>
      <c r="H60" s="19">
        <v>3.8</v>
      </c>
      <c r="I60" s="19">
        <v>0.86</v>
      </c>
      <c r="J60" s="19">
        <v>0.13900000000000001</v>
      </c>
      <c r="K60" s="19">
        <v>1E-3</v>
      </c>
      <c r="L60" s="19">
        <v>0.94199999999999995</v>
      </c>
      <c r="M60" s="70">
        <v>97.83</v>
      </c>
      <c r="N60" s="78">
        <v>0.86699999999999999</v>
      </c>
      <c r="O60" s="69">
        <v>12913560000</v>
      </c>
      <c r="P60" s="69">
        <v>132</v>
      </c>
      <c r="Q60" s="69">
        <v>1</v>
      </c>
      <c r="R60" s="19">
        <v>0.86199999999999999</v>
      </c>
      <c r="S60" s="19">
        <v>0.873</v>
      </c>
      <c r="T60" s="69">
        <v>0.86599999999999999</v>
      </c>
      <c r="U60" s="19"/>
      <c r="V60" s="19"/>
      <c r="W60" s="19"/>
      <c r="X60" s="19"/>
      <c r="Y60" s="19"/>
      <c r="Z60" s="19"/>
      <c r="AA60" s="19"/>
      <c r="AB60" s="19"/>
      <c r="AC60" s="69"/>
      <c r="AD60" s="69"/>
      <c r="AE60" s="69"/>
      <c r="AF60" s="19"/>
      <c r="AG60" s="19"/>
      <c r="AH60" s="19"/>
      <c r="AI60" s="19"/>
      <c r="AJ60" s="19"/>
      <c r="AK60" s="19"/>
    </row>
    <row r="61" spans="1:37" x14ac:dyDescent="0.3">
      <c r="A61" s="69" t="s">
        <v>68</v>
      </c>
      <c r="B61" s="69">
        <v>196.09</v>
      </c>
      <c r="C61" s="69">
        <v>196.09</v>
      </c>
      <c r="D61" s="8" t="s">
        <v>183</v>
      </c>
      <c r="E61" s="69">
        <v>34.9</v>
      </c>
      <c r="F61" s="69">
        <v>0.26</v>
      </c>
      <c r="G61" s="69">
        <v>1610</v>
      </c>
      <c r="H61" s="19">
        <v>2.5</v>
      </c>
      <c r="I61" s="19">
        <v>0.79700000000000004</v>
      </c>
      <c r="J61" s="19">
        <v>0.189</v>
      </c>
      <c r="K61" s="19">
        <v>8.9999999999999993E-3</v>
      </c>
      <c r="L61" s="19">
        <v>0.99199999999999999</v>
      </c>
      <c r="M61" s="70">
        <v>201.55</v>
      </c>
      <c r="N61" s="78">
        <v>0.97199999999999998</v>
      </c>
      <c r="O61" s="69">
        <v>6630995000</v>
      </c>
      <c r="P61" s="69">
        <v>32.9</v>
      </c>
      <c r="Q61" s="69">
        <v>1</v>
      </c>
      <c r="R61" s="19">
        <v>0.98599999999999999</v>
      </c>
      <c r="S61" s="19">
        <v>0.88900000000000001</v>
      </c>
      <c r="T61" s="69">
        <v>1.08</v>
      </c>
      <c r="U61" s="19"/>
      <c r="V61" s="19"/>
      <c r="W61" s="19"/>
      <c r="X61" s="19"/>
      <c r="Y61" s="19"/>
      <c r="Z61" s="19"/>
      <c r="AA61" s="19"/>
      <c r="AB61" s="19"/>
      <c r="AC61" s="69"/>
      <c r="AD61" s="69"/>
      <c r="AE61" s="69"/>
      <c r="AF61" s="19"/>
      <c r="AG61" s="19"/>
      <c r="AH61" s="19"/>
      <c r="AI61" s="19"/>
      <c r="AJ61" s="19"/>
      <c r="AK61" s="19"/>
    </row>
    <row r="62" spans="1:37" x14ac:dyDescent="0.3">
      <c r="A62" s="69" t="s">
        <v>69</v>
      </c>
      <c r="B62" s="69">
        <v>116.77</v>
      </c>
      <c r="C62" s="69">
        <v>116.77</v>
      </c>
      <c r="D62" s="8" t="s">
        <v>183</v>
      </c>
      <c r="E62" s="69">
        <v>66.099999999999994</v>
      </c>
      <c r="F62" s="69">
        <v>0.23</v>
      </c>
      <c r="G62" s="69">
        <v>1860</v>
      </c>
      <c r="H62" s="19">
        <v>2.8</v>
      </c>
      <c r="I62" s="19">
        <v>0.84</v>
      </c>
      <c r="J62" s="19">
        <v>0.28999999999999998</v>
      </c>
      <c r="K62" s="19">
        <v>1.4E-2</v>
      </c>
      <c r="L62" s="19">
        <v>0.98799999999999999</v>
      </c>
      <c r="M62" s="70">
        <v>134.36000000000001</v>
      </c>
      <c r="N62" s="78">
        <v>0.88300000000000001</v>
      </c>
      <c r="O62" s="69">
        <v>6798620000</v>
      </c>
      <c r="P62" s="69">
        <v>50.600029770765104</v>
      </c>
      <c r="Q62" s="69">
        <v>0.999</v>
      </c>
      <c r="R62" s="19">
        <v>0.93799999999999994</v>
      </c>
      <c r="S62" s="19">
        <v>0.753</v>
      </c>
      <c r="T62" s="69">
        <v>0.75800000000000001</v>
      </c>
      <c r="U62" s="19"/>
      <c r="V62" s="19"/>
      <c r="W62" s="19"/>
      <c r="X62" s="19"/>
      <c r="Y62" s="19"/>
      <c r="Z62" s="19"/>
      <c r="AA62" s="19"/>
      <c r="AB62" s="19"/>
      <c r="AC62" s="69"/>
      <c r="AD62" s="69"/>
      <c r="AE62" s="69"/>
      <c r="AF62" s="19"/>
      <c r="AG62" s="19"/>
      <c r="AH62" s="19"/>
      <c r="AI62" s="19"/>
      <c r="AJ62" s="19"/>
      <c r="AK62" s="19"/>
    </row>
    <row r="63" spans="1:37" x14ac:dyDescent="0.3">
      <c r="A63" s="69" t="s">
        <v>70</v>
      </c>
      <c r="B63" s="69">
        <v>109.28</v>
      </c>
      <c r="C63" s="69">
        <v>109.28</v>
      </c>
      <c r="D63" s="8" t="s">
        <v>183</v>
      </c>
      <c r="E63" s="69">
        <v>60.1</v>
      </c>
      <c r="F63" s="69">
        <v>0.35</v>
      </c>
      <c r="G63" s="69">
        <v>1936</v>
      </c>
      <c r="H63" s="19">
        <v>3</v>
      </c>
      <c r="I63" s="19">
        <v>0.69199999999999995</v>
      </c>
      <c r="J63" s="19">
        <v>0.29899999999999999</v>
      </c>
      <c r="K63" s="19">
        <v>7.0000000000000001E-3</v>
      </c>
      <c r="L63" s="19">
        <v>0.95699999999999996</v>
      </c>
      <c r="M63" s="70">
        <v>128.78</v>
      </c>
      <c r="N63" s="78">
        <v>0.89700000000000002</v>
      </c>
      <c r="O63" s="69">
        <v>5872368000</v>
      </c>
      <c r="P63" s="69">
        <v>45.6</v>
      </c>
      <c r="Q63" s="69">
        <v>1</v>
      </c>
      <c r="R63" s="19">
        <v>1.0069999999999999</v>
      </c>
      <c r="S63" s="19">
        <v>0.58199999999999996</v>
      </c>
      <c r="T63" s="69">
        <v>1.41</v>
      </c>
      <c r="U63" s="19"/>
      <c r="V63" s="19"/>
      <c r="W63" s="19"/>
      <c r="X63" s="19"/>
      <c r="Y63" s="19"/>
      <c r="Z63" s="19"/>
      <c r="AA63" s="19"/>
      <c r="AB63" s="19"/>
      <c r="AC63" s="69"/>
      <c r="AD63" s="69"/>
      <c r="AE63" s="69"/>
      <c r="AF63" s="19"/>
      <c r="AG63" s="19"/>
      <c r="AH63" s="19"/>
      <c r="AI63" s="19"/>
      <c r="AJ63" s="19"/>
      <c r="AK63" s="19"/>
    </row>
    <row r="64" spans="1:37" x14ac:dyDescent="0.3">
      <c r="A64" s="69" t="s">
        <v>71</v>
      </c>
      <c r="B64" s="69">
        <v>100.94</v>
      </c>
      <c r="C64" s="69">
        <v>100.94</v>
      </c>
      <c r="D64" s="8" t="s">
        <v>183</v>
      </c>
      <c r="E64" s="69">
        <v>74.5</v>
      </c>
      <c r="F64" s="69">
        <v>0.22</v>
      </c>
      <c r="G64" s="69">
        <v>1993</v>
      </c>
      <c r="H64" s="19">
        <v>2.8</v>
      </c>
      <c r="I64" s="19">
        <v>0.59299999999999997</v>
      </c>
      <c r="J64" s="19">
        <v>0.28699999999999998</v>
      </c>
      <c r="K64" s="19">
        <v>0.115</v>
      </c>
      <c r="L64" s="19">
        <v>0.99399999999999999</v>
      </c>
      <c r="M64" s="70">
        <v>122.22</v>
      </c>
      <c r="N64" s="78">
        <v>0.873</v>
      </c>
      <c r="O64" s="69">
        <v>6538770000</v>
      </c>
      <c r="P64" s="69">
        <v>53.5</v>
      </c>
      <c r="Q64" s="69">
        <v>1</v>
      </c>
      <c r="R64" s="19">
        <v>0.877</v>
      </c>
      <c r="S64" s="19">
        <v>0.85099999999999998</v>
      </c>
      <c r="T64" s="69">
        <v>0.872</v>
      </c>
      <c r="U64" s="19"/>
      <c r="V64" s="19"/>
      <c r="W64" s="19"/>
      <c r="X64" s="19"/>
      <c r="Y64" s="19"/>
      <c r="Z64" s="19"/>
      <c r="AA64" s="19"/>
      <c r="AB64" s="19"/>
      <c r="AC64" s="69"/>
      <c r="AD64" s="69"/>
      <c r="AE64" s="69"/>
      <c r="AF64" s="19"/>
      <c r="AG64" s="19"/>
      <c r="AH64" s="19"/>
      <c r="AI64" s="19"/>
      <c r="AJ64" s="19"/>
      <c r="AK64" s="19"/>
    </row>
    <row r="65" spans="1:37" x14ac:dyDescent="0.3">
      <c r="A65" s="69" t="s">
        <v>72</v>
      </c>
      <c r="B65" s="69">
        <v>192.67</v>
      </c>
      <c r="C65" s="69">
        <v>192.67</v>
      </c>
      <c r="D65" s="8" t="s">
        <v>183</v>
      </c>
      <c r="E65" s="69">
        <v>39.299999999999997</v>
      </c>
      <c r="F65" s="69">
        <v>0.18</v>
      </c>
      <c r="G65" s="69">
        <v>1845</v>
      </c>
      <c r="H65" s="19">
        <v>2.0999999999999996</v>
      </c>
      <c r="I65" s="19">
        <v>0.72399999999999998</v>
      </c>
      <c r="J65" s="19">
        <v>0.26800000000000002</v>
      </c>
      <c r="K65" s="19">
        <v>5.0000000000000001E-3</v>
      </c>
      <c r="L65" s="19">
        <v>0.96</v>
      </c>
      <c r="M65" s="70">
        <v>193.26</v>
      </c>
      <c r="N65" s="78">
        <v>0.93600000000000005</v>
      </c>
      <c r="O65" s="69">
        <v>7034660000</v>
      </c>
      <c r="P65" s="69">
        <v>36.399979302494046</v>
      </c>
      <c r="Q65" s="69">
        <v>0.997</v>
      </c>
      <c r="R65" s="19">
        <v>0.94799999999999995</v>
      </c>
      <c r="S65" s="19">
        <v>0.88400000000000001</v>
      </c>
      <c r="T65" s="69">
        <v>0.93600000000000005</v>
      </c>
      <c r="U65" s="19">
        <v>0.43509999999999999</v>
      </c>
      <c r="V65" s="19">
        <v>0.92600000000000005</v>
      </c>
      <c r="W65" s="19">
        <v>0.4592</v>
      </c>
      <c r="X65" s="19">
        <v>0.94299999999999995</v>
      </c>
      <c r="Y65" s="19">
        <v>0.96350000000000002</v>
      </c>
      <c r="Z65" s="19">
        <v>0.96099999999999997</v>
      </c>
      <c r="AA65" s="19">
        <v>0.79899999999999993</v>
      </c>
      <c r="AB65" s="19">
        <v>0.996</v>
      </c>
      <c r="AC65" s="69">
        <v>0.55400000000000005</v>
      </c>
      <c r="AD65" s="69">
        <v>41.27</v>
      </c>
      <c r="AE65" s="69">
        <v>0.12</v>
      </c>
      <c r="AF65" s="19">
        <v>0.4592</v>
      </c>
      <c r="AG65" s="19">
        <v>0.84</v>
      </c>
      <c r="AH65" s="19">
        <v>0.65</v>
      </c>
      <c r="AI65" s="19">
        <v>0.92</v>
      </c>
      <c r="AJ65" s="19"/>
      <c r="AK65" s="19">
        <v>0.97560000000000002</v>
      </c>
    </row>
    <row r="66" spans="1:37" x14ac:dyDescent="0.3">
      <c r="A66" s="69" t="s">
        <v>73</v>
      </c>
      <c r="B66" s="69">
        <v>94.18</v>
      </c>
      <c r="C66" s="69">
        <v>94.18</v>
      </c>
      <c r="D66" s="8" t="s">
        <v>183</v>
      </c>
      <c r="E66" s="69">
        <v>66.349999999999994</v>
      </c>
      <c r="F66" s="69">
        <v>0.22</v>
      </c>
      <c r="G66" s="69">
        <v>3230</v>
      </c>
      <c r="H66" s="19">
        <v>0.7</v>
      </c>
      <c r="I66" s="19">
        <v>0.71</v>
      </c>
      <c r="J66" s="19">
        <v>0.27700000000000002</v>
      </c>
      <c r="K66" s="19">
        <v>6.0000000000000001E-3</v>
      </c>
      <c r="L66" s="19">
        <v>0.98599999999999999</v>
      </c>
      <c r="M66" s="70">
        <v>153.5</v>
      </c>
      <c r="N66" s="78">
        <v>0.85099999999999998</v>
      </c>
      <c r="O66" s="69">
        <v>4390100000</v>
      </c>
      <c r="P66" s="69">
        <v>28.6</v>
      </c>
      <c r="Q66" s="69">
        <v>0.99399999999999999</v>
      </c>
      <c r="R66" s="19">
        <v>0.98599999999999999</v>
      </c>
      <c r="S66" s="19">
        <v>0.57799999999999996</v>
      </c>
      <c r="T66" s="69">
        <v>0.68</v>
      </c>
      <c r="U66" s="19">
        <v>0.39739999999999998</v>
      </c>
      <c r="V66" s="19">
        <v>0.873</v>
      </c>
      <c r="W66" s="19">
        <v>0.42320000000000002</v>
      </c>
      <c r="X66" s="19">
        <v>0.95699999999999996</v>
      </c>
      <c r="Y66" s="19">
        <v>0.9506</v>
      </c>
      <c r="Z66" s="19">
        <v>0.92549999999999999</v>
      </c>
      <c r="AA66" s="19">
        <v>0.97499999999999998</v>
      </c>
      <c r="AB66" s="19">
        <v>0.99</v>
      </c>
      <c r="AC66" s="69">
        <v>1.329</v>
      </c>
      <c r="AD66" s="69">
        <v>35.28</v>
      </c>
      <c r="AE66" s="69">
        <v>3.7999999999999999E-2</v>
      </c>
      <c r="AF66" s="19">
        <v>0.42320000000000002</v>
      </c>
      <c r="AG66" s="19">
        <v>0.72</v>
      </c>
      <c r="AH66" s="19">
        <v>0.67</v>
      </c>
      <c r="AI66" s="19">
        <v>0.94</v>
      </c>
      <c r="AJ66" s="19"/>
      <c r="AK66" s="19">
        <v>0.93589999999999995</v>
      </c>
    </row>
    <row r="67" spans="1:37" x14ac:dyDescent="0.3">
      <c r="A67" s="69" t="s">
        <v>74</v>
      </c>
      <c r="B67" s="69">
        <v>211.4</v>
      </c>
      <c r="C67" s="69">
        <v>211.4</v>
      </c>
      <c r="D67" s="8" t="s">
        <v>183</v>
      </c>
      <c r="E67" s="69">
        <v>64.45</v>
      </c>
      <c r="F67" s="69">
        <v>0.36</v>
      </c>
      <c r="G67" s="69">
        <v>2922</v>
      </c>
      <c r="H67" s="19">
        <v>3.35</v>
      </c>
      <c r="I67" s="19">
        <v>0.75749999999999995</v>
      </c>
      <c r="J67" s="19">
        <v>0.23799999999999999</v>
      </c>
      <c r="K67" s="19">
        <v>2E-3</v>
      </c>
      <c r="L67" s="19">
        <v>0.97850000000000004</v>
      </c>
      <c r="M67" s="70">
        <v>215.15</v>
      </c>
      <c r="N67" s="78">
        <v>0.875</v>
      </c>
      <c r="O67" s="69">
        <v>12822940000</v>
      </c>
      <c r="P67" s="69">
        <v>59.6</v>
      </c>
      <c r="Q67" s="69">
        <v>0.99399999999999999</v>
      </c>
      <c r="R67" s="19">
        <v>0.85299999999999998</v>
      </c>
      <c r="S67" s="19">
        <v>0.94099999999999995</v>
      </c>
      <c r="T67" s="69">
        <v>0.875</v>
      </c>
      <c r="U67" s="19">
        <v>0.55030000000000001</v>
      </c>
      <c r="V67" s="19">
        <v>0.92700000000000005</v>
      </c>
      <c r="W67" s="19">
        <v>0.54559999999999997</v>
      </c>
      <c r="X67" s="19">
        <v>0.94320000000000004</v>
      </c>
      <c r="Y67" s="19">
        <v>0.94159999999999999</v>
      </c>
      <c r="Z67" s="19">
        <v>0.94059999999999999</v>
      </c>
      <c r="AA67" s="19">
        <v>0.91700000000000004</v>
      </c>
      <c r="AB67" s="19">
        <v>0.99399999999999999</v>
      </c>
      <c r="AC67" s="69">
        <v>0.42399999999999999</v>
      </c>
      <c r="AD67" s="69">
        <v>39.369999999999997</v>
      </c>
      <c r="AE67" s="69">
        <v>3.7999999999999999E-2</v>
      </c>
      <c r="AF67" s="19">
        <v>0.54559999999999997</v>
      </c>
      <c r="AG67" s="19">
        <v>0.93</v>
      </c>
      <c r="AH67" s="19">
        <v>0.76839999999999997</v>
      </c>
      <c r="AI67" s="19">
        <v>0.92</v>
      </c>
      <c r="AJ67" s="19">
        <v>0.7</v>
      </c>
      <c r="AK67" s="19">
        <v>0.91749999999999998</v>
      </c>
    </row>
    <row r="68" spans="1:37" x14ac:dyDescent="0.3">
      <c r="A68" s="69" t="s">
        <v>75</v>
      </c>
      <c r="B68" s="69">
        <v>57.56</v>
      </c>
      <c r="C68" s="69">
        <v>57.56</v>
      </c>
      <c r="D68" s="8" t="s">
        <v>183</v>
      </c>
      <c r="E68" s="69">
        <v>76.62</v>
      </c>
      <c r="F68" s="69">
        <v>0.38</v>
      </c>
      <c r="G68" s="69">
        <v>2046</v>
      </c>
      <c r="H68" s="19">
        <v>3.7</v>
      </c>
      <c r="I68" s="19">
        <v>0.75980000000000003</v>
      </c>
      <c r="J68" s="19">
        <v>0.23519999999999999</v>
      </c>
      <c r="K68" s="19">
        <v>2E-3</v>
      </c>
      <c r="L68" s="19">
        <v>0.94850000000000001</v>
      </c>
      <c r="M68" s="70">
        <v>43.23</v>
      </c>
      <c r="N68" s="78">
        <v>0.92300000000000004</v>
      </c>
      <c r="O68" s="69">
        <v>4063620000</v>
      </c>
      <c r="P68" s="69">
        <v>94</v>
      </c>
      <c r="Q68" s="69">
        <v>1</v>
      </c>
      <c r="R68" s="19">
        <v>0.96399999999999997</v>
      </c>
      <c r="S68" s="19">
        <v>0.78800000000000003</v>
      </c>
      <c r="T68" s="69">
        <v>0.46100000000000002</v>
      </c>
      <c r="U68" s="19">
        <v>0.59799999999999998</v>
      </c>
      <c r="V68" s="19">
        <v>0.96199999999999997</v>
      </c>
      <c r="W68" s="19">
        <v>0.61</v>
      </c>
      <c r="X68" s="19">
        <v>0.99170000000000003</v>
      </c>
      <c r="Y68" s="19">
        <v>0.98419999999999996</v>
      </c>
      <c r="Z68" s="19">
        <v>0.99580000000000002</v>
      </c>
      <c r="AA68" s="19">
        <v>0.89800000000000002</v>
      </c>
      <c r="AB68" s="19">
        <v>0.97299999999999998</v>
      </c>
      <c r="AC68" s="69">
        <v>0.1</v>
      </c>
      <c r="AD68" s="69">
        <v>18.46</v>
      </c>
      <c r="AE68" s="69">
        <v>0.01</v>
      </c>
      <c r="AF68" s="19">
        <v>0.61</v>
      </c>
      <c r="AG68" s="19">
        <v>0.89</v>
      </c>
      <c r="AH68" s="19">
        <v>0.75</v>
      </c>
      <c r="AI68" s="19">
        <v>0.95</v>
      </c>
      <c r="AJ68" s="19"/>
      <c r="AK68" s="19">
        <v>0.97909999999999997</v>
      </c>
    </row>
    <row r="69" spans="1:37" x14ac:dyDescent="0.3">
      <c r="A69" s="69" t="s">
        <v>76</v>
      </c>
      <c r="B69" s="69">
        <v>103.97</v>
      </c>
      <c r="C69" s="69">
        <v>103.97</v>
      </c>
      <c r="D69" s="8" t="s">
        <v>183</v>
      </c>
      <c r="E69" s="69">
        <v>69.2</v>
      </c>
      <c r="F69" s="69">
        <v>0.37</v>
      </c>
      <c r="G69" s="69">
        <v>3219</v>
      </c>
      <c r="H69" s="19">
        <v>3.3</v>
      </c>
      <c r="I69" s="19">
        <v>0.748</v>
      </c>
      <c r="J69" s="19">
        <v>0.247</v>
      </c>
      <c r="K69" s="19">
        <v>1E-3</v>
      </c>
      <c r="L69" s="19">
        <v>0.97</v>
      </c>
      <c r="M69" s="70">
        <v>120.75</v>
      </c>
      <c r="N69" s="78">
        <v>0.89400000000000002</v>
      </c>
      <c r="O69" s="69">
        <v>6423900000</v>
      </c>
      <c r="P69" s="69">
        <v>53.2</v>
      </c>
      <c r="Q69" s="69">
        <v>0.996</v>
      </c>
      <c r="R69" s="19">
        <v>0.97899999999999998</v>
      </c>
      <c r="S69" s="19">
        <v>0.61899999999999999</v>
      </c>
      <c r="T69" s="69">
        <v>1.788</v>
      </c>
      <c r="U69" s="19">
        <v>0.51060000000000005</v>
      </c>
      <c r="V69" s="19">
        <v>0.87</v>
      </c>
      <c r="W69" s="19">
        <v>0.45639999999999997</v>
      </c>
      <c r="X69" s="19">
        <v>0.98429999999999995</v>
      </c>
      <c r="Y69" s="19">
        <v>0.98009999999999997</v>
      </c>
      <c r="Z69" s="19">
        <v>0.94350000000000001</v>
      </c>
      <c r="AA69" s="19">
        <v>0.59099999999999997</v>
      </c>
      <c r="AB69" s="19">
        <v>0.98899999999999999</v>
      </c>
      <c r="AC69" s="69">
        <v>0.25900000000000001</v>
      </c>
      <c r="AD69" s="69">
        <v>25.41</v>
      </c>
      <c r="AE69" s="69">
        <v>0.122</v>
      </c>
      <c r="AF69" s="19">
        <v>0.45639999999999997</v>
      </c>
      <c r="AG69" s="19">
        <v>0.98</v>
      </c>
      <c r="AH69" s="19">
        <v>0.86</v>
      </c>
      <c r="AI69" s="19">
        <v>0.86</v>
      </c>
      <c r="AJ69" s="19"/>
      <c r="AK69" s="19">
        <v>0.78349999999999997</v>
      </c>
    </row>
    <row r="70" spans="1:37" x14ac:dyDescent="0.3">
      <c r="A70" s="69" t="s">
        <v>77</v>
      </c>
      <c r="B70" s="69">
        <v>118.54</v>
      </c>
      <c r="C70" s="69">
        <v>118.54</v>
      </c>
      <c r="D70" s="8" t="s">
        <v>183</v>
      </c>
      <c r="E70" s="69">
        <v>55.9</v>
      </c>
      <c r="F70" s="69">
        <v>0.22</v>
      </c>
      <c r="G70" s="69">
        <v>1958</v>
      </c>
      <c r="H70" s="19">
        <v>2.5</v>
      </c>
      <c r="I70" s="19">
        <v>0.751</v>
      </c>
      <c r="J70" s="19">
        <v>0.22700000000000001</v>
      </c>
      <c r="K70" s="19">
        <v>1.9E-2</v>
      </c>
      <c r="L70" s="19">
        <v>0.96099999999999997</v>
      </c>
      <c r="M70" s="70">
        <v>96.52</v>
      </c>
      <c r="N70" s="78">
        <v>0.95099999999999996</v>
      </c>
      <c r="O70" s="69">
        <v>6302700000</v>
      </c>
      <c r="P70" s="69">
        <v>65.299419809365929</v>
      </c>
      <c r="Q70" s="69">
        <v>0.995</v>
      </c>
      <c r="R70" s="19">
        <v>0.94</v>
      </c>
      <c r="S70" s="19">
        <v>0.97199999999999998</v>
      </c>
      <c r="T70" s="69">
        <v>0.80100000000000005</v>
      </c>
      <c r="U70" s="19">
        <v>0.51800000000000002</v>
      </c>
      <c r="V70" s="19">
        <v>0.879</v>
      </c>
      <c r="W70" s="19">
        <v>0.50270000000000004</v>
      </c>
      <c r="X70" s="19">
        <v>0.86480000000000001</v>
      </c>
      <c r="Y70" s="19">
        <v>0.86209999999999998</v>
      </c>
      <c r="Z70" s="19">
        <v>0.98729999999999996</v>
      </c>
      <c r="AA70" s="19">
        <v>0.85399999999999998</v>
      </c>
      <c r="AB70" s="19">
        <v>0.995</v>
      </c>
      <c r="AC70" s="69">
        <v>0.89</v>
      </c>
      <c r="AD70" s="69">
        <v>37.42</v>
      </c>
      <c r="AE70" s="69">
        <v>0.15</v>
      </c>
      <c r="AF70" s="19">
        <v>0.50270000000000004</v>
      </c>
      <c r="AG70" s="19">
        <v>0.98</v>
      </c>
      <c r="AH70" s="19">
        <v>0.65</v>
      </c>
      <c r="AI70" s="19">
        <v>0.82</v>
      </c>
      <c r="AJ70" s="19"/>
      <c r="AK70" s="19">
        <v>0.82730000000000004</v>
      </c>
    </row>
    <row r="71" spans="1:37" x14ac:dyDescent="0.3">
      <c r="A71" s="69" t="s">
        <v>78</v>
      </c>
      <c r="B71" s="69">
        <v>82</v>
      </c>
      <c r="C71" s="69">
        <v>82</v>
      </c>
      <c r="D71" s="8" t="s">
        <v>183</v>
      </c>
      <c r="E71" s="69">
        <v>62.2</v>
      </c>
      <c r="F71" s="69">
        <v>0.28999999999999998</v>
      </c>
      <c r="G71" s="69">
        <v>1337</v>
      </c>
      <c r="H71" s="19">
        <v>2.5</v>
      </c>
      <c r="I71" s="19">
        <v>0.76700000000000002</v>
      </c>
      <c r="J71" s="19">
        <v>0.157</v>
      </c>
      <c r="K71" s="19">
        <v>7.5999999999999998E-2</v>
      </c>
      <c r="L71" s="19">
        <v>0.9395</v>
      </c>
      <c r="M71" s="70">
        <v>82</v>
      </c>
      <c r="N71" s="78">
        <v>0.92269999999999996</v>
      </c>
      <c r="O71" s="69">
        <v>4698600000</v>
      </c>
      <c r="P71" s="69">
        <v>57.3</v>
      </c>
      <c r="Q71" s="69">
        <v>0.98880000000000001</v>
      </c>
      <c r="R71" s="19">
        <v>0.93</v>
      </c>
      <c r="S71" s="19">
        <v>0.94599999999999995</v>
      </c>
      <c r="T71" s="69">
        <v>0.80100000000000005</v>
      </c>
      <c r="U71" s="19">
        <v>0.50029999999999997</v>
      </c>
      <c r="V71" s="19">
        <v>0.86</v>
      </c>
      <c r="W71" s="19">
        <v>0.55740000000000001</v>
      </c>
      <c r="X71" s="19">
        <v>0.93220000000000003</v>
      </c>
      <c r="Y71" s="19">
        <v>0.92679999999999996</v>
      </c>
      <c r="Z71" s="19">
        <v>0.94830000000000003</v>
      </c>
      <c r="AA71" s="19">
        <v>0.96599999999999997</v>
      </c>
      <c r="AB71" s="19">
        <v>0.99409999999999998</v>
      </c>
      <c r="AC71" s="69"/>
      <c r="AD71" s="69"/>
      <c r="AE71" s="69">
        <v>1.7000000000000001E-2</v>
      </c>
      <c r="AF71" s="19">
        <v>0.55740000000000001</v>
      </c>
      <c r="AG71" s="19">
        <v>0.74219999999999997</v>
      </c>
      <c r="AH71" s="19">
        <v>0.75280000000000002</v>
      </c>
      <c r="AI71" s="19">
        <v>0.93700000000000006</v>
      </c>
      <c r="AJ71" s="19"/>
      <c r="AK71" s="19">
        <v>0.96489999999999998</v>
      </c>
    </row>
    <row r="72" spans="1:37" x14ac:dyDescent="0.3">
      <c r="A72" s="69" t="s">
        <v>79</v>
      </c>
      <c r="B72" s="69">
        <v>120</v>
      </c>
      <c r="C72" s="69">
        <v>120</v>
      </c>
      <c r="D72" s="8" t="s">
        <v>183</v>
      </c>
      <c r="E72" s="69">
        <v>40.200000000000003</v>
      </c>
      <c r="F72" s="69">
        <v>0.22</v>
      </c>
      <c r="G72" s="69">
        <v>1549</v>
      </c>
      <c r="H72" s="19">
        <v>2</v>
      </c>
      <c r="I72" s="19">
        <v>0.84499999999999997</v>
      </c>
      <c r="J72" s="19">
        <v>0.128</v>
      </c>
      <c r="K72" s="19">
        <v>2.7E-2</v>
      </c>
      <c r="L72" s="19">
        <v>0.98299999999999998</v>
      </c>
      <c r="M72" s="70">
        <v>120</v>
      </c>
      <c r="N72" s="78">
        <v>0.87029999999999996</v>
      </c>
      <c r="O72" s="69">
        <v>4188000000</v>
      </c>
      <c r="P72" s="69">
        <v>34.9</v>
      </c>
      <c r="Q72" s="69">
        <v>0.99680000000000002</v>
      </c>
      <c r="R72" s="19">
        <v>0.871</v>
      </c>
      <c r="S72" s="19">
        <v>0.89100000000000001</v>
      </c>
      <c r="T72" s="69">
        <v>0.77400000000000002</v>
      </c>
      <c r="U72" s="19">
        <v>0.48139999999999999</v>
      </c>
      <c r="V72" s="19">
        <v>0.66020000000000001</v>
      </c>
      <c r="W72" s="19">
        <v>0.24940000000000001</v>
      </c>
      <c r="X72" s="19">
        <v>0.87709999999999999</v>
      </c>
      <c r="Y72" s="19">
        <v>0.9022</v>
      </c>
      <c r="Z72" s="19">
        <v>0.9022</v>
      </c>
      <c r="AA72" s="19">
        <v>0.96489999999999998</v>
      </c>
      <c r="AB72" s="19">
        <v>0.997</v>
      </c>
      <c r="AC72" s="69"/>
      <c r="AD72" s="69"/>
      <c r="AE72" s="69">
        <v>2.1000000000000001E-2</v>
      </c>
      <c r="AF72" s="19">
        <v>0.24940000000000001</v>
      </c>
      <c r="AG72" s="19">
        <v>0.88949999999999996</v>
      </c>
      <c r="AH72" s="19">
        <v>0.24329999999999999</v>
      </c>
      <c r="AI72" s="19">
        <v>0.95299999999999996</v>
      </c>
      <c r="AJ72" s="19"/>
      <c r="AK72" s="19">
        <v>0.97230000000000005</v>
      </c>
    </row>
    <row r="73" spans="1:37" x14ac:dyDescent="0.3">
      <c r="A73" s="69" t="s">
        <v>80</v>
      </c>
      <c r="B73" s="69">
        <v>82</v>
      </c>
      <c r="C73" s="69">
        <v>82</v>
      </c>
      <c r="D73" s="8" t="s">
        <v>183</v>
      </c>
      <c r="E73" s="69">
        <v>73.3</v>
      </c>
      <c r="F73" s="69">
        <v>0.3</v>
      </c>
      <c r="G73" s="69">
        <v>1497</v>
      </c>
      <c r="H73" s="19">
        <v>2.8</v>
      </c>
      <c r="I73" s="19">
        <v>0.78</v>
      </c>
      <c r="J73" s="19">
        <v>0.156</v>
      </c>
      <c r="K73" s="19">
        <v>6.4000000000000001E-2</v>
      </c>
      <c r="L73" s="19">
        <v>0.93969999999999998</v>
      </c>
      <c r="M73" s="70">
        <v>72</v>
      </c>
      <c r="N73" s="78">
        <v>0.8528</v>
      </c>
      <c r="O73" s="69">
        <v>5112000000</v>
      </c>
      <c r="P73" s="69">
        <v>71</v>
      </c>
      <c r="Q73" s="69">
        <v>0.98</v>
      </c>
      <c r="R73" s="19">
        <v>0.89900000000000002</v>
      </c>
      <c r="S73" s="19">
        <v>0.78900000000000003</v>
      </c>
      <c r="T73" s="69">
        <v>0.48099999999999998</v>
      </c>
      <c r="U73" s="19">
        <v>0.35360000000000003</v>
      </c>
      <c r="V73" s="19">
        <v>0.75329999999999997</v>
      </c>
      <c r="W73" s="19">
        <v>0.37959999999999999</v>
      </c>
      <c r="X73" s="19">
        <v>0.9224</v>
      </c>
      <c r="Y73" s="19">
        <v>0.86639999999999995</v>
      </c>
      <c r="Z73" s="19">
        <v>0.92869999999999997</v>
      </c>
      <c r="AA73" s="19">
        <v>0.90800000000000003</v>
      </c>
      <c r="AB73" s="19">
        <v>0.98450000000000004</v>
      </c>
      <c r="AC73" s="69"/>
      <c r="AD73" s="69"/>
      <c r="AE73" s="69">
        <v>2.1000000000000001E-2</v>
      </c>
      <c r="AF73" s="19">
        <v>0.37959999999999999</v>
      </c>
      <c r="AG73" s="19">
        <v>0.69889999999999997</v>
      </c>
      <c r="AH73" s="19">
        <v>0.67249999999999999</v>
      </c>
      <c r="AI73" s="19">
        <v>0.74399999999999999</v>
      </c>
      <c r="AJ73" s="19"/>
      <c r="AK73" s="19">
        <v>0.78159999999999996</v>
      </c>
    </row>
    <row r="74" spans="1:37" x14ac:dyDescent="0.3">
      <c r="A74" s="69" t="s">
        <v>81</v>
      </c>
      <c r="B74" s="69">
        <v>198</v>
      </c>
      <c r="C74" s="69">
        <v>198</v>
      </c>
      <c r="D74" s="8" t="s">
        <v>183</v>
      </c>
      <c r="E74" s="69">
        <v>32.200000000000003</v>
      </c>
      <c r="F74" s="69">
        <v>0.18</v>
      </c>
      <c r="G74" s="69">
        <v>1046</v>
      </c>
      <c r="H74" s="19">
        <v>1.9</v>
      </c>
      <c r="I74" s="19">
        <v>0.80700000000000005</v>
      </c>
      <c r="J74" s="19">
        <v>0.16900000000000001</v>
      </c>
      <c r="K74" s="19">
        <v>1.2999999999999999E-2</v>
      </c>
      <c r="L74" s="19">
        <v>0.97199999999999998</v>
      </c>
      <c r="M74" s="70">
        <v>104</v>
      </c>
      <c r="N74" s="78">
        <v>0.9294</v>
      </c>
      <c r="O74" s="69">
        <v>5907200000</v>
      </c>
      <c r="P74" s="69">
        <v>56.8</v>
      </c>
      <c r="Q74" s="69">
        <v>0.99399999999999999</v>
      </c>
      <c r="R74" s="19">
        <v>0.91100000000000003</v>
      </c>
      <c r="S74" s="19">
        <v>1.054</v>
      </c>
      <c r="T74" s="69">
        <v>0.64300000000000002</v>
      </c>
      <c r="U74" s="19">
        <v>0.65290000000000004</v>
      </c>
      <c r="V74" s="19">
        <v>0.88</v>
      </c>
      <c r="W74" s="19">
        <v>0.70660000000000001</v>
      </c>
      <c r="X74" s="19">
        <v>0.93430000000000002</v>
      </c>
      <c r="Y74" s="19">
        <v>0.95899999999999996</v>
      </c>
      <c r="Z74" s="19">
        <v>0.92430000000000001</v>
      </c>
      <c r="AA74" s="19">
        <v>0.92100000000000004</v>
      </c>
      <c r="AB74" s="19">
        <v>0.98899999999999999</v>
      </c>
      <c r="AC74" s="69">
        <v>0.54</v>
      </c>
      <c r="AD74" s="69">
        <v>27.79</v>
      </c>
      <c r="AE74" s="69">
        <v>4.8000000000000001E-2</v>
      </c>
      <c r="AF74" s="19">
        <v>0.70660000000000001</v>
      </c>
      <c r="AG74" s="19">
        <v>0.67200000000000004</v>
      </c>
      <c r="AH74" s="19">
        <v>0.79600000000000004</v>
      </c>
      <c r="AI74" s="19">
        <v>0.86899999999999999</v>
      </c>
      <c r="AJ74" s="19"/>
      <c r="AK74" s="19">
        <v>0.94599999999999995</v>
      </c>
    </row>
    <row r="75" spans="1:37" x14ac:dyDescent="0.3">
      <c r="A75" s="69" t="s">
        <v>82</v>
      </c>
      <c r="B75" s="69">
        <v>194</v>
      </c>
      <c r="C75" s="69">
        <v>194</v>
      </c>
      <c r="D75" s="8" t="s">
        <v>183</v>
      </c>
      <c r="E75" s="69">
        <v>43.6</v>
      </c>
      <c r="F75" s="69">
        <v>0.18</v>
      </c>
      <c r="G75" s="69">
        <v>1761</v>
      </c>
      <c r="H75" s="19">
        <v>1.9</v>
      </c>
      <c r="I75" s="19">
        <v>0.78700000000000003</v>
      </c>
      <c r="J75" s="19">
        <v>0.20300000000000001</v>
      </c>
      <c r="K75" s="19">
        <v>3.0000000000000001E-3</v>
      </c>
      <c r="L75" s="19">
        <v>0.97099999999999997</v>
      </c>
      <c r="M75" s="70">
        <v>186</v>
      </c>
      <c r="N75" s="78">
        <v>0.94989999999999997</v>
      </c>
      <c r="O75" s="69">
        <v>8016600000</v>
      </c>
      <c r="P75" s="69">
        <v>43.1</v>
      </c>
      <c r="Q75" s="69">
        <v>1</v>
      </c>
      <c r="R75" s="19">
        <v>1.002</v>
      </c>
      <c r="S75" s="19">
        <v>0.72099999999999997</v>
      </c>
      <c r="T75" s="69">
        <v>0.63300000000000001</v>
      </c>
      <c r="U75" s="19">
        <v>0.53710000000000002</v>
      </c>
      <c r="V75" s="19">
        <v>0.89900000000000002</v>
      </c>
      <c r="W75" s="19">
        <v>0.51339999999999997</v>
      </c>
      <c r="X75" s="19">
        <v>0.96609999999999996</v>
      </c>
      <c r="Y75" s="19">
        <v>0.96779999999999999</v>
      </c>
      <c r="Z75" s="19">
        <v>0.91279999999999994</v>
      </c>
      <c r="AA75" s="19">
        <v>0.97199999999999998</v>
      </c>
      <c r="AB75" s="19">
        <v>0.997</v>
      </c>
      <c r="AC75" s="69">
        <v>0.60299999999999998</v>
      </c>
      <c r="AD75" s="69">
        <v>38.704000000000001</v>
      </c>
      <c r="AE75" s="69">
        <v>1.7999999999999999E-2</v>
      </c>
      <c r="AF75" s="19">
        <v>0.51339999999999997</v>
      </c>
      <c r="AG75" s="19">
        <v>0.95499999999999996</v>
      </c>
      <c r="AH75" s="19">
        <v>0.83299999999999996</v>
      </c>
      <c r="AI75" s="19">
        <v>0.89500000000000002</v>
      </c>
      <c r="AJ75" s="19"/>
      <c r="AK75" s="19">
        <v>0.85099999999999998</v>
      </c>
    </row>
    <row r="76" spans="1:37" x14ac:dyDescent="0.3">
      <c r="A76" s="69" t="s">
        <v>83</v>
      </c>
      <c r="B76" s="69">
        <v>132.51</v>
      </c>
      <c r="C76" s="69">
        <v>132.51</v>
      </c>
      <c r="D76" s="8" t="s">
        <v>183</v>
      </c>
      <c r="E76" s="69">
        <v>68.599999999999994</v>
      </c>
      <c r="F76" s="69">
        <v>0.35</v>
      </c>
      <c r="G76" s="69">
        <v>340</v>
      </c>
      <c r="H76" s="19">
        <v>4.0999999999999996</v>
      </c>
      <c r="I76" s="19">
        <v>0.71899999999999997</v>
      </c>
      <c r="J76" s="19">
        <v>0.26800000000000002</v>
      </c>
      <c r="K76" s="19">
        <v>6.0000000000000001E-3</v>
      </c>
      <c r="L76" s="19">
        <v>0.9113</v>
      </c>
      <c r="M76" s="70">
        <v>122.68</v>
      </c>
      <c r="N76" s="78">
        <v>0.86499999999999999</v>
      </c>
      <c r="O76" s="69">
        <v>7851520000</v>
      </c>
      <c r="P76" s="69">
        <v>64</v>
      </c>
      <c r="Q76" s="69">
        <v>1</v>
      </c>
      <c r="R76" s="19">
        <v>0.9</v>
      </c>
      <c r="S76" s="19">
        <v>0.77</v>
      </c>
      <c r="T76" s="69">
        <v>0.72</v>
      </c>
      <c r="U76" s="19">
        <v>0.55820000000000003</v>
      </c>
      <c r="V76" s="19">
        <v>0.73599999999999999</v>
      </c>
      <c r="W76" s="19">
        <v>0.58760000000000001</v>
      </c>
      <c r="X76" s="19">
        <v>0.94579999999999997</v>
      </c>
      <c r="Y76" s="19">
        <v>0.96889999999999998</v>
      </c>
      <c r="Z76" s="19">
        <v>0.92610000000000003</v>
      </c>
      <c r="AA76" s="19">
        <v>0.98099999999999998</v>
      </c>
      <c r="AB76" s="19">
        <v>0.99399999999999999</v>
      </c>
      <c r="AC76" s="69">
        <v>0.48</v>
      </c>
      <c r="AD76" s="69">
        <v>5.56</v>
      </c>
      <c r="AE76" s="69">
        <v>0.01</v>
      </c>
      <c r="AF76" s="19">
        <v>0.58760000000000001</v>
      </c>
      <c r="AG76" s="19">
        <v>0.67</v>
      </c>
      <c r="AH76" s="19">
        <v>0.63</v>
      </c>
      <c r="AI76" s="19">
        <v>0.74</v>
      </c>
      <c r="AJ76" s="19"/>
      <c r="AK76" s="19">
        <v>0.77</v>
      </c>
    </row>
    <row r="77" spans="1:37" x14ac:dyDescent="0.3">
      <c r="A77" s="69" t="s">
        <v>84</v>
      </c>
      <c r="B77" s="69">
        <v>107.3</v>
      </c>
      <c r="C77" s="69">
        <v>107.3</v>
      </c>
      <c r="D77" s="8" t="s">
        <v>183</v>
      </c>
      <c r="E77" s="69">
        <v>51.9</v>
      </c>
      <c r="F77" s="69">
        <v>0.67</v>
      </c>
      <c r="G77" s="69">
        <v>1907</v>
      </c>
      <c r="H77" s="19">
        <v>6.9</v>
      </c>
      <c r="I77" s="19">
        <v>0.61599999999999999</v>
      </c>
      <c r="J77" s="19">
        <v>0.32700000000000001</v>
      </c>
      <c r="K77" s="19">
        <v>5.2999999999999999E-2</v>
      </c>
      <c r="L77" s="19">
        <v>0.96899999999999997</v>
      </c>
      <c r="M77" s="70">
        <v>128.94999999999999</v>
      </c>
      <c r="N77" s="78">
        <v>0.94699999999999995</v>
      </c>
      <c r="O77" s="69">
        <v>5261160000</v>
      </c>
      <c r="P77" s="69">
        <v>40.799999999999997</v>
      </c>
      <c r="Q77" s="69">
        <v>0.99</v>
      </c>
      <c r="R77" s="19">
        <v>0.93600000000000005</v>
      </c>
      <c r="S77" s="19">
        <v>0.98099999999999998</v>
      </c>
      <c r="T77" s="69">
        <v>0.875</v>
      </c>
      <c r="U77" s="19">
        <v>0.48820000000000002</v>
      </c>
      <c r="V77" s="19">
        <v>0.94899999999999995</v>
      </c>
      <c r="W77" s="19">
        <v>0.53480000000000005</v>
      </c>
      <c r="X77" s="19">
        <v>0.99460000000000004</v>
      </c>
      <c r="Y77" s="19">
        <v>0.99470000000000003</v>
      </c>
      <c r="Z77" s="19">
        <v>0.99409999999999998</v>
      </c>
      <c r="AA77" s="19">
        <v>0.98899999999999999</v>
      </c>
      <c r="AB77" s="19">
        <v>0.98899999999999999</v>
      </c>
      <c r="AC77" s="69">
        <v>9.19</v>
      </c>
      <c r="AD77" s="69">
        <v>35.64</v>
      </c>
      <c r="AE77" s="69">
        <v>0.10199999999999999</v>
      </c>
      <c r="AF77" s="19">
        <v>0.53480000000000005</v>
      </c>
      <c r="AG77" s="19">
        <v>0.95</v>
      </c>
      <c r="AH77" s="19">
        <v>0.86</v>
      </c>
      <c r="AI77" s="19">
        <v>0.76</v>
      </c>
      <c r="AJ77" s="19"/>
      <c r="AK77" s="19">
        <v>0.76870000000000005</v>
      </c>
    </row>
    <row r="78" spans="1:37" x14ac:dyDescent="0.3">
      <c r="A78" s="69" t="s">
        <v>85</v>
      </c>
      <c r="B78" s="69">
        <v>196.73</v>
      </c>
      <c r="C78" s="69">
        <v>196.73</v>
      </c>
      <c r="D78" s="8" t="s">
        <v>183</v>
      </c>
      <c r="E78" s="69">
        <v>25</v>
      </c>
      <c r="F78" s="69">
        <v>0.28999999999999998</v>
      </c>
      <c r="G78" s="69">
        <v>914</v>
      </c>
      <c r="H78" s="19">
        <v>1.3</v>
      </c>
      <c r="I78" s="19">
        <v>0.51300000000000001</v>
      </c>
      <c r="J78" s="19">
        <v>0.45</v>
      </c>
      <c r="K78" s="19">
        <v>3.6999999999999998E-2</v>
      </c>
      <c r="L78" s="19">
        <v>0.97070000000000001</v>
      </c>
      <c r="M78" s="70">
        <v>180.86</v>
      </c>
      <c r="N78" s="78">
        <v>0.94889999999999997</v>
      </c>
      <c r="O78" s="69">
        <v>4648102000</v>
      </c>
      <c r="P78" s="69">
        <v>25.699999999999996</v>
      </c>
      <c r="Q78" s="69">
        <v>0.94359999999999999</v>
      </c>
      <c r="R78" s="19">
        <v>0.92800000000000005</v>
      </c>
      <c r="S78" s="19">
        <v>0.99099999999999999</v>
      </c>
      <c r="T78" s="69">
        <v>0.59</v>
      </c>
      <c r="U78" s="19">
        <v>0.18410000000000001</v>
      </c>
      <c r="V78" s="19">
        <v>0.79200000000000004</v>
      </c>
      <c r="W78" s="19">
        <v>0.22600000000000001</v>
      </c>
      <c r="X78" s="19"/>
      <c r="Y78" s="19">
        <v>0.98319999999999996</v>
      </c>
      <c r="Z78" s="19">
        <v>0.97589999999999999</v>
      </c>
      <c r="AA78" s="19">
        <v>0.86499999999999999</v>
      </c>
      <c r="AB78" s="19">
        <v>0.98099999999999998</v>
      </c>
      <c r="AC78" s="69"/>
      <c r="AD78" s="69"/>
      <c r="AE78" s="69">
        <v>9.5000000000000001E-2</v>
      </c>
      <c r="AF78" s="19">
        <v>0.22600000000000001</v>
      </c>
      <c r="AG78" s="19"/>
      <c r="AH78" s="19"/>
      <c r="AI78" s="19"/>
      <c r="AJ78" s="19"/>
      <c r="AK78" s="19">
        <v>0.98529999999999995</v>
      </c>
    </row>
    <row r="79" spans="1:37" x14ac:dyDescent="0.3">
      <c r="A79" s="69" t="s">
        <v>86</v>
      </c>
      <c r="B79" s="69">
        <v>183.56</v>
      </c>
      <c r="C79" s="69">
        <v>183.56</v>
      </c>
      <c r="D79" s="8" t="s">
        <v>183</v>
      </c>
      <c r="E79" s="69">
        <v>92.3</v>
      </c>
      <c r="F79" s="69">
        <v>0.89</v>
      </c>
      <c r="G79" s="69">
        <v>928</v>
      </c>
      <c r="H79" s="19">
        <v>9.4</v>
      </c>
      <c r="I79" s="19">
        <v>0.76900000000000002</v>
      </c>
      <c r="J79" s="19">
        <v>0.21199999999999999</v>
      </c>
      <c r="K79" s="19">
        <v>1.6E-2</v>
      </c>
      <c r="L79" s="19">
        <v>0.93600000000000005</v>
      </c>
      <c r="M79" s="70">
        <v>95.92</v>
      </c>
      <c r="N79" s="78">
        <v>0.86899999999999999</v>
      </c>
      <c r="O79" s="69">
        <v>14694944000</v>
      </c>
      <c r="P79" s="69">
        <v>153.19999999999999</v>
      </c>
      <c r="Q79" s="69">
        <v>1</v>
      </c>
      <c r="R79" s="19">
        <v>1.044</v>
      </c>
      <c r="S79" s="19">
        <v>0.45300000000000001</v>
      </c>
      <c r="T79" s="69">
        <v>0.80500000000000005</v>
      </c>
      <c r="U79" s="19"/>
      <c r="V79" s="19"/>
      <c r="W79" s="19"/>
      <c r="X79" s="19"/>
      <c r="Y79" s="19"/>
      <c r="Z79" s="19"/>
      <c r="AA79" s="19"/>
      <c r="AB79" s="19"/>
      <c r="AC79" s="69"/>
      <c r="AD79" s="69"/>
      <c r="AE79" s="69"/>
      <c r="AF79" s="19"/>
      <c r="AG79" s="19"/>
      <c r="AH79" s="19"/>
      <c r="AI79" s="19"/>
      <c r="AJ79" s="19"/>
      <c r="AK79" s="19"/>
    </row>
    <row r="80" spans="1:37" x14ac:dyDescent="0.3">
      <c r="A80" s="69" t="s">
        <v>87</v>
      </c>
      <c r="B80" s="69">
        <v>196.27</v>
      </c>
      <c r="C80" s="69">
        <v>196.27</v>
      </c>
      <c r="D80" s="8" t="s">
        <v>183</v>
      </c>
      <c r="E80" s="69">
        <v>90.2</v>
      </c>
      <c r="F80" s="69">
        <v>0.78</v>
      </c>
      <c r="G80" s="69">
        <v>724</v>
      </c>
      <c r="H80" s="19">
        <v>8.6</v>
      </c>
      <c r="I80" s="19">
        <v>0.79900000000000004</v>
      </c>
      <c r="J80" s="19">
        <v>0.192</v>
      </c>
      <c r="K80" s="19">
        <v>8.0000000000000002E-3</v>
      </c>
      <c r="L80" s="19">
        <v>0.94399999999999995</v>
      </c>
      <c r="M80" s="70">
        <v>182.25</v>
      </c>
      <c r="N80" s="78">
        <v>0.94299999999999995</v>
      </c>
      <c r="O80" s="69">
        <v>16621200000</v>
      </c>
      <c r="P80" s="69">
        <v>91.2</v>
      </c>
      <c r="Q80" s="69">
        <v>1</v>
      </c>
      <c r="R80" s="19">
        <v>0.93400000000000005</v>
      </c>
      <c r="S80" s="19">
        <v>0.95299999999999996</v>
      </c>
      <c r="T80" s="69">
        <v>0.94299999999999995</v>
      </c>
      <c r="U80" s="19"/>
      <c r="V80" s="19"/>
      <c r="W80" s="19"/>
      <c r="X80" s="19"/>
      <c r="Y80" s="19"/>
      <c r="Z80" s="19"/>
      <c r="AA80" s="19"/>
      <c r="AB80" s="19"/>
      <c r="AC80" s="69"/>
      <c r="AD80" s="69"/>
      <c r="AE80" s="69"/>
      <c r="AF80" s="19"/>
      <c r="AG80" s="19"/>
      <c r="AH80" s="19"/>
      <c r="AI80" s="19"/>
      <c r="AJ80" s="19"/>
      <c r="AK80" s="19"/>
    </row>
    <row r="81" spans="1:38" x14ac:dyDescent="0.3">
      <c r="A81" s="69" t="s">
        <v>88</v>
      </c>
      <c r="B81" s="69">
        <v>186.46</v>
      </c>
      <c r="C81" s="69">
        <v>186.46</v>
      </c>
      <c r="D81" s="8" t="s">
        <v>183</v>
      </c>
      <c r="E81" s="69">
        <v>58.3</v>
      </c>
      <c r="F81" s="69">
        <v>1.03</v>
      </c>
      <c r="G81" s="69">
        <v>481</v>
      </c>
      <c r="H81" s="19">
        <v>9.5</v>
      </c>
      <c r="I81" s="19">
        <v>0.747</v>
      </c>
      <c r="J81" s="19">
        <v>0.23</v>
      </c>
      <c r="K81" s="19">
        <v>1.7000000000000001E-2</v>
      </c>
      <c r="L81" s="19">
        <v>0.96199999999999997</v>
      </c>
      <c r="M81" s="70">
        <v>203.56</v>
      </c>
      <c r="N81" s="78">
        <v>0.87</v>
      </c>
      <c r="O81" s="69">
        <v>9424828000</v>
      </c>
      <c r="P81" s="69">
        <v>46.3</v>
      </c>
      <c r="Q81" s="69">
        <v>1</v>
      </c>
      <c r="R81" s="19">
        <v>0.90800000000000003</v>
      </c>
      <c r="S81" s="19">
        <v>0.71499999999999997</v>
      </c>
      <c r="T81" s="69">
        <v>0.81899999999999995</v>
      </c>
      <c r="U81" s="19"/>
      <c r="V81" s="19"/>
      <c r="W81" s="19"/>
      <c r="X81" s="19"/>
      <c r="Y81" s="19"/>
      <c r="Z81" s="19"/>
      <c r="AA81" s="19"/>
      <c r="AB81" s="19"/>
      <c r="AC81" s="69"/>
      <c r="AD81" s="69"/>
      <c r="AE81" s="69"/>
      <c r="AF81" s="19"/>
      <c r="AG81" s="19"/>
      <c r="AH81" s="19"/>
      <c r="AI81" s="19"/>
      <c r="AJ81" s="19"/>
      <c r="AK81" s="19"/>
    </row>
    <row r="82" spans="1:38" x14ac:dyDescent="0.3">
      <c r="A82" s="69" t="s">
        <v>89</v>
      </c>
      <c r="B82" s="69">
        <v>105.4</v>
      </c>
      <c r="C82" s="69">
        <v>105.4</v>
      </c>
      <c r="D82" s="8" t="s">
        <v>183</v>
      </c>
      <c r="E82" s="69">
        <v>43.2</v>
      </c>
      <c r="F82" s="69">
        <v>0.2</v>
      </c>
      <c r="G82" s="69">
        <v>4478</v>
      </c>
      <c r="H82" s="19">
        <v>2</v>
      </c>
      <c r="I82" s="19">
        <v>0.61399999999999999</v>
      </c>
      <c r="J82" s="19">
        <v>0.32900000000000001</v>
      </c>
      <c r="K82" s="19">
        <v>0.05</v>
      </c>
      <c r="L82" s="19">
        <v>0.98160000000000003</v>
      </c>
      <c r="M82" s="70">
        <v>121.16</v>
      </c>
      <c r="N82" s="78">
        <v>0.81</v>
      </c>
      <c r="O82" s="69">
        <v>3671148000</v>
      </c>
      <c r="P82" s="69">
        <v>30.3</v>
      </c>
      <c r="Q82" s="69">
        <v>0.99670000000000003</v>
      </c>
      <c r="R82" s="19">
        <v>0.82099999999999995</v>
      </c>
      <c r="S82" s="19">
        <v>0.79400000000000004</v>
      </c>
      <c r="T82" s="69">
        <v>0.77700000000000002</v>
      </c>
      <c r="U82" s="19">
        <v>0.43990000000000001</v>
      </c>
      <c r="V82" s="19">
        <v>0.87229999999999996</v>
      </c>
      <c r="W82" s="19">
        <v>0.45679999999999998</v>
      </c>
      <c r="X82" s="19">
        <v>0.95669999999999999</v>
      </c>
      <c r="Y82" s="19">
        <v>0.94210000000000005</v>
      </c>
      <c r="Z82" s="19">
        <v>0.879</v>
      </c>
      <c r="AA82" s="19">
        <v>0.91520000000000001</v>
      </c>
      <c r="AB82" s="19">
        <v>0.99080000000000001</v>
      </c>
      <c r="AC82" s="69"/>
      <c r="AD82" s="69"/>
      <c r="AE82" s="69">
        <v>8.1000000000000003E-2</v>
      </c>
      <c r="AF82" s="19">
        <v>0.45679999999999998</v>
      </c>
      <c r="AG82" s="19">
        <v>0.67859999999999998</v>
      </c>
      <c r="AH82" s="19">
        <v>0.86890000000000001</v>
      </c>
      <c r="AI82" s="19">
        <v>0.79659999999999997</v>
      </c>
      <c r="AJ82" s="19"/>
      <c r="AK82" s="19">
        <v>0.90659999999999996</v>
      </c>
    </row>
    <row r="83" spans="1:38" x14ac:dyDescent="0.3">
      <c r="A83" s="69" t="s">
        <v>90</v>
      </c>
      <c r="B83" s="69">
        <v>206.35</v>
      </c>
      <c r="C83" s="69">
        <v>206.35</v>
      </c>
      <c r="D83" s="8" t="s">
        <v>183</v>
      </c>
      <c r="E83" s="69">
        <v>114.6</v>
      </c>
      <c r="F83" s="69"/>
      <c r="G83" s="69">
        <v>603</v>
      </c>
      <c r="H83" s="19"/>
      <c r="I83" s="19">
        <v>0.71</v>
      </c>
      <c r="J83" s="19">
        <v>0.23499999999999999</v>
      </c>
      <c r="K83" s="19">
        <v>0.05</v>
      </c>
      <c r="L83" s="19">
        <v>0.95799999999999996</v>
      </c>
      <c r="M83" s="70">
        <v>200.89</v>
      </c>
      <c r="N83" s="78">
        <v>0.84699999999999998</v>
      </c>
      <c r="O83" s="69">
        <v>19968466000</v>
      </c>
      <c r="P83" s="69">
        <v>99.4</v>
      </c>
      <c r="Q83" s="69">
        <v>1</v>
      </c>
      <c r="R83" s="19">
        <v>0.85099999999999998</v>
      </c>
      <c r="S83" s="19">
        <v>0.82199999999999995</v>
      </c>
      <c r="T83" s="69">
        <v>0.81399999999999995</v>
      </c>
      <c r="U83" s="19"/>
      <c r="V83" s="19"/>
      <c r="W83" s="19"/>
      <c r="X83" s="19"/>
      <c r="Y83" s="19"/>
      <c r="Z83" s="19"/>
      <c r="AA83" s="19"/>
      <c r="AB83" s="19"/>
      <c r="AC83" s="69"/>
      <c r="AD83" s="69"/>
      <c r="AE83" s="69"/>
      <c r="AF83" s="19"/>
      <c r="AG83" s="19"/>
      <c r="AH83" s="19"/>
      <c r="AI83" s="19"/>
      <c r="AJ83" s="19"/>
      <c r="AK83" s="19"/>
    </row>
    <row r="84" spans="1:38" x14ac:dyDescent="0.3">
      <c r="A84" s="69" t="s">
        <v>91</v>
      </c>
      <c r="B84" s="69">
        <v>221.7</v>
      </c>
      <c r="C84" s="69">
        <v>221.7</v>
      </c>
      <c r="D84" s="8" t="s">
        <v>183</v>
      </c>
      <c r="E84" s="69">
        <v>41.1</v>
      </c>
      <c r="F84" s="69">
        <v>0.19</v>
      </c>
      <c r="G84" s="69">
        <v>1979</v>
      </c>
      <c r="H84" s="19">
        <v>2.1</v>
      </c>
      <c r="I84" s="19">
        <v>0.61</v>
      </c>
      <c r="J84" s="19">
        <v>0.38</v>
      </c>
      <c r="K84" s="19">
        <v>6.0000000000000001E-3</v>
      </c>
      <c r="L84" s="19">
        <v>0.99199999999999999</v>
      </c>
      <c r="M84" s="70">
        <v>204.18</v>
      </c>
      <c r="N84" s="78">
        <v>0.89600000000000002</v>
      </c>
      <c r="O84" s="69">
        <v>8126364000</v>
      </c>
      <c r="P84" s="69">
        <v>39.799999999999997</v>
      </c>
      <c r="Q84" s="69">
        <v>0.99</v>
      </c>
      <c r="R84" s="19">
        <v>0.96499999999999997</v>
      </c>
      <c r="S84" s="19">
        <v>0.77600000000000002</v>
      </c>
      <c r="T84" s="69">
        <v>0.747</v>
      </c>
      <c r="U84" s="19"/>
      <c r="V84" s="19"/>
      <c r="W84" s="19"/>
      <c r="X84" s="19"/>
      <c r="Y84" s="19"/>
      <c r="Z84" s="19"/>
      <c r="AA84" s="19"/>
      <c r="AB84" s="19"/>
      <c r="AC84" s="69"/>
      <c r="AD84" s="69"/>
      <c r="AE84" s="69"/>
      <c r="AF84" s="19"/>
      <c r="AG84" s="19"/>
      <c r="AH84" s="19"/>
      <c r="AI84" s="19"/>
      <c r="AJ84" s="19"/>
      <c r="AK84" s="19"/>
    </row>
    <row r="85" spans="1:38" s="2" customFormat="1" x14ac:dyDescent="0.3">
      <c r="A85" s="4" t="s">
        <v>92</v>
      </c>
      <c r="B85" s="4">
        <v>217.9</v>
      </c>
      <c r="C85" s="4">
        <v>217.9</v>
      </c>
      <c r="D85" s="9" t="s">
        <v>207</v>
      </c>
      <c r="E85" s="4">
        <v>72.8</v>
      </c>
      <c r="F85" s="4">
        <v>0.32</v>
      </c>
      <c r="G85" s="4">
        <v>1153</v>
      </c>
      <c r="H85" s="13">
        <v>3.1</v>
      </c>
      <c r="I85" s="13">
        <v>0.72750000000000004</v>
      </c>
      <c r="J85" s="13">
        <v>0.22800000000000001</v>
      </c>
      <c r="K85" s="13">
        <v>0.04</v>
      </c>
      <c r="L85" s="13">
        <v>0.88</v>
      </c>
      <c r="M85" s="16">
        <v>92.42</v>
      </c>
      <c r="N85" s="79">
        <v>0.77</v>
      </c>
      <c r="O85" s="4">
        <v>12180956000</v>
      </c>
      <c r="P85" s="4">
        <v>131.80000000000001</v>
      </c>
      <c r="Q85" s="4">
        <v>0.998</v>
      </c>
      <c r="R85" s="13">
        <v>0.754</v>
      </c>
      <c r="S85" s="13">
        <v>0.79700000000000004</v>
      </c>
      <c r="T85" s="4">
        <v>0.82799999999999996</v>
      </c>
      <c r="U85" s="13"/>
      <c r="V85" s="13"/>
      <c r="W85" s="13"/>
      <c r="X85" s="13"/>
      <c r="Y85" s="13"/>
      <c r="Z85" s="13"/>
      <c r="AA85" s="13"/>
      <c r="AB85" s="13"/>
      <c r="AC85" s="4"/>
      <c r="AD85" s="4"/>
      <c r="AE85" s="4"/>
      <c r="AF85" s="13"/>
      <c r="AG85" s="13"/>
      <c r="AH85" s="13"/>
      <c r="AI85" s="13"/>
      <c r="AJ85" s="13"/>
      <c r="AK85" s="13"/>
      <c r="AL85" s="7"/>
    </row>
    <row r="86" spans="1:38" x14ac:dyDescent="0.3">
      <c r="A86" s="69" t="s">
        <v>93</v>
      </c>
      <c r="B86" s="69">
        <v>167.08</v>
      </c>
      <c r="C86" s="69">
        <v>167.08</v>
      </c>
      <c r="D86" s="8" t="s">
        <v>183</v>
      </c>
      <c r="E86" s="69">
        <v>54.6</v>
      </c>
      <c r="F86" s="69">
        <v>0.21</v>
      </c>
      <c r="G86" s="69">
        <v>1704</v>
      </c>
      <c r="H86" s="19">
        <v>2.6</v>
      </c>
      <c r="I86" s="19">
        <v>0.72</v>
      </c>
      <c r="J86" s="19">
        <v>0.26300000000000001</v>
      </c>
      <c r="K86" s="19">
        <v>0.01</v>
      </c>
      <c r="L86" s="19">
        <v>0.99399999999999999</v>
      </c>
      <c r="M86" s="70">
        <v>170.33</v>
      </c>
      <c r="N86" s="78">
        <v>0.93</v>
      </c>
      <c r="O86" s="69">
        <v>8448368000</v>
      </c>
      <c r="P86" s="69">
        <v>49.6</v>
      </c>
      <c r="Q86" s="69">
        <v>0.995</v>
      </c>
      <c r="R86" s="19">
        <v>0.997</v>
      </c>
      <c r="S86" s="19">
        <v>0.72499999999999998</v>
      </c>
      <c r="T86" s="69">
        <v>0.83699999999999997</v>
      </c>
      <c r="U86" s="19"/>
      <c r="V86" s="19"/>
      <c r="W86" s="19"/>
      <c r="X86" s="19"/>
      <c r="Y86" s="19"/>
      <c r="Z86" s="19"/>
      <c r="AA86" s="19"/>
      <c r="AB86" s="19"/>
      <c r="AC86" s="69"/>
      <c r="AD86" s="69"/>
      <c r="AE86" s="69"/>
      <c r="AF86" s="19"/>
      <c r="AG86" s="19"/>
      <c r="AH86" s="19"/>
      <c r="AI86" s="19"/>
      <c r="AJ86" s="19"/>
      <c r="AK86" s="19"/>
    </row>
    <row r="87" spans="1:38" x14ac:dyDescent="0.3">
      <c r="A87" s="69" t="s">
        <v>94</v>
      </c>
      <c r="B87" s="69">
        <v>95</v>
      </c>
      <c r="C87" s="69">
        <v>95</v>
      </c>
      <c r="D87" s="8" t="s">
        <v>183</v>
      </c>
      <c r="E87" s="69">
        <v>68</v>
      </c>
      <c r="F87" s="69">
        <v>0.38</v>
      </c>
      <c r="G87" s="69">
        <v>3470</v>
      </c>
      <c r="H87" s="19">
        <v>3.2</v>
      </c>
      <c r="I87" s="19">
        <v>0.746</v>
      </c>
      <c r="J87" s="19">
        <v>0.247</v>
      </c>
      <c r="K87" s="19">
        <v>3.0000000000000001E-3</v>
      </c>
      <c r="L87" s="19">
        <v>0.98599999999999999</v>
      </c>
      <c r="M87" s="70">
        <v>125.21</v>
      </c>
      <c r="N87" s="78">
        <v>0.86599999999999999</v>
      </c>
      <c r="O87" s="69">
        <v>5584366000</v>
      </c>
      <c r="P87" s="69">
        <v>44.6</v>
      </c>
      <c r="Q87" s="69">
        <v>0.999</v>
      </c>
      <c r="R87" s="19">
        <v>0.90800000000000003</v>
      </c>
      <c r="S87" s="19">
        <v>0.73299999999999998</v>
      </c>
      <c r="T87" s="69">
        <v>0.86599999999999999</v>
      </c>
      <c r="U87" s="19"/>
      <c r="V87" s="19"/>
      <c r="W87" s="19"/>
      <c r="X87" s="19"/>
      <c r="Y87" s="19"/>
      <c r="Z87" s="19"/>
      <c r="AA87" s="19"/>
      <c r="AB87" s="19"/>
      <c r="AC87" s="69"/>
      <c r="AD87" s="69"/>
      <c r="AE87" s="69"/>
      <c r="AF87" s="19"/>
      <c r="AG87" s="19"/>
      <c r="AH87" s="19"/>
      <c r="AI87" s="19"/>
      <c r="AJ87" s="19"/>
      <c r="AK87" s="19"/>
    </row>
    <row r="88" spans="1:38" x14ac:dyDescent="0.3">
      <c r="A88" s="69" t="s">
        <v>95</v>
      </c>
      <c r="B88" s="69">
        <v>89.69</v>
      </c>
      <c r="C88" s="69">
        <v>89.69</v>
      </c>
      <c r="D88" s="8" t="s">
        <v>183</v>
      </c>
      <c r="E88" s="69">
        <v>56.1</v>
      </c>
      <c r="F88" s="69">
        <v>0.26</v>
      </c>
      <c r="G88" s="69">
        <v>24</v>
      </c>
      <c r="H88" s="19">
        <v>2.6</v>
      </c>
      <c r="I88" s="19">
        <v>0.57699999999999996</v>
      </c>
      <c r="J88" s="19">
        <v>0.38400000000000001</v>
      </c>
      <c r="K88" s="19">
        <v>3.1E-2</v>
      </c>
      <c r="L88" s="19">
        <v>0.99299999999999999</v>
      </c>
      <c r="M88" s="70">
        <v>119.82</v>
      </c>
      <c r="N88" s="78">
        <v>0.99099999999999999</v>
      </c>
      <c r="O88" s="69">
        <v>4984512000</v>
      </c>
      <c r="P88" s="69">
        <v>41.6</v>
      </c>
      <c r="Q88" s="69">
        <v>1</v>
      </c>
      <c r="R88" s="19">
        <v>1.0680000000000001</v>
      </c>
      <c r="S88" s="19">
        <v>0.84899999999999998</v>
      </c>
      <c r="T88" s="69">
        <v>0.89200000000000002</v>
      </c>
      <c r="U88" s="19"/>
      <c r="V88" s="19"/>
      <c r="W88" s="19"/>
      <c r="X88" s="19"/>
      <c r="Y88" s="19"/>
      <c r="Z88" s="19"/>
      <c r="AA88" s="19"/>
      <c r="AB88" s="19"/>
      <c r="AC88" s="69"/>
      <c r="AD88" s="69"/>
      <c r="AE88" s="69"/>
      <c r="AF88" s="19"/>
      <c r="AG88" s="19"/>
      <c r="AH88" s="19"/>
      <c r="AI88" s="19"/>
      <c r="AJ88" s="19"/>
      <c r="AK88" s="19"/>
    </row>
    <row r="89" spans="1:38" x14ac:dyDescent="0.3">
      <c r="A89" s="69" t="s">
        <v>96</v>
      </c>
      <c r="B89" s="69">
        <v>121.98</v>
      </c>
      <c r="C89" s="69">
        <v>121.98</v>
      </c>
      <c r="D89" s="8" t="s">
        <v>183</v>
      </c>
      <c r="E89" s="69">
        <v>43.9</v>
      </c>
      <c r="F89" s="69">
        <v>0.3</v>
      </c>
      <c r="G89" s="69">
        <v>1629</v>
      </c>
      <c r="H89" s="19">
        <v>2.8</v>
      </c>
      <c r="I89" s="19">
        <v>0.76</v>
      </c>
      <c r="J89" s="19">
        <v>0.20499999999999999</v>
      </c>
      <c r="K89" s="19">
        <v>0.03</v>
      </c>
      <c r="L89" s="19">
        <v>0.97399999999999998</v>
      </c>
      <c r="M89" s="70">
        <v>127.99</v>
      </c>
      <c r="N89" s="78">
        <v>0.94599999999999995</v>
      </c>
      <c r="O89" s="69">
        <v>5068000000</v>
      </c>
      <c r="P89" s="69">
        <v>39.596843503398702</v>
      </c>
      <c r="Q89" s="69">
        <v>0.995</v>
      </c>
      <c r="R89" s="19">
        <v>0.95499999999999996</v>
      </c>
      <c r="S89" s="19">
        <v>9.8599999999999993E-2</v>
      </c>
      <c r="T89" s="69">
        <v>1.52E-2</v>
      </c>
      <c r="U89" s="19"/>
      <c r="V89" s="19"/>
      <c r="W89" s="19"/>
      <c r="X89" s="19"/>
      <c r="Y89" s="19"/>
      <c r="Z89" s="19"/>
      <c r="AA89" s="19"/>
      <c r="AB89" s="19"/>
      <c r="AC89" s="69"/>
      <c r="AD89" s="69"/>
      <c r="AE89" s="69"/>
      <c r="AF89" s="19"/>
      <c r="AG89" s="19"/>
      <c r="AH89" s="19"/>
      <c r="AI89" s="19"/>
      <c r="AJ89" s="19"/>
      <c r="AK89" s="19"/>
    </row>
    <row r="90" spans="1:38" x14ac:dyDescent="0.3">
      <c r="A90" s="69" t="s">
        <v>97</v>
      </c>
      <c r="B90" s="69">
        <v>192.99</v>
      </c>
      <c r="C90" s="69">
        <v>192.99</v>
      </c>
      <c r="D90" s="8" t="s">
        <v>183</v>
      </c>
      <c r="E90" s="69">
        <v>40</v>
      </c>
      <c r="F90" s="69">
        <v>0.4</v>
      </c>
      <c r="G90" s="69">
        <v>3370</v>
      </c>
      <c r="H90" s="19">
        <v>4</v>
      </c>
      <c r="I90" s="19">
        <v>0.75700000000000001</v>
      </c>
      <c r="J90" s="19">
        <v>0.24299999999999999</v>
      </c>
      <c r="K90" s="19">
        <v>0</v>
      </c>
      <c r="L90" s="19">
        <v>0.996</v>
      </c>
      <c r="M90" s="70">
        <v>188.61</v>
      </c>
      <c r="N90" s="78">
        <v>0.85499999999999998</v>
      </c>
      <c r="O90" s="69">
        <v>6676794000</v>
      </c>
      <c r="P90" s="69">
        <v>35.4</v>
      </c>
      <c r="Q90" s="69">
        <v>0.98699999999999999</v>
      </c>
      <c r="R90" s="19">
        <v>0.91900000000000004</v>
      </c>
      <c r="S90" s="19">
        <v>0.69099999999999995</v>
      </c>
      <c r="T90" s="69">
        <v>0</v>
      </c>
      <c r="U90" s="19"/>
      <c r="V90" s="19"/>
      <c r="W90" s="19"/>
      <c r="X90" s="19"/>
      <c r="Y90" s="19"/>
      <c r="Z90" s="19"/>
      <c r="AA90" s="19"/>
      <c r="AB90" s="19"/>
      <c r="AC90" s="69"/>
      <c r="AD90" s="69"/>
      <c r="AE90" s="69"/>
      <c r="AF90" s="19"/>
      <c r="AG90" s="19"/>
      <c r="AH90" s="19"/>
      <c r="AI90" s="19"/>
      <c r="AJ90" s="19"/>
      <c r="AK90" s="19"/>
    </row>
    <row r="91" spans="1:38" x14ac:dyDescent="0.3">
      <c r="A91" s="69" t="s">
        <v>98</v>
      </c>
      <c r="B91" s="69">
        <v>184.91</v>
      </c>
      <c r="C91" s="69">
        <v>184.91</v>
      </c>
      <c r="D91" s="8" t="s">
        <v>183</v>
      </c>
      <c r="E91" s="69">
        <v>68</v>
      </c>
      <c r="F91" s="69">
        <v>0.6</v>
      </c>
      <c r="G91" s="69">
        <v>3820</v>
      </c>
      <c r="H91" s="19">
        <v>4</v>
      </c>
      <c r="I91" s="19">
        <v>0.72499999999999998</v>
      </c>
      <c r="J91" s="19">
        <v>0.25900000000000001</v>
      </c>
      <c r="K91" s="19">
        <v>1.4E-2</v>
      </c>
      <c r="L91" s="19">
        <v>0.96799999999999997</v>
      </c>
      <c r="M91" s="70">
        <v>97.28</v>
      </c>
      <c r="N91" s="78">
        <v>0.753</v>
      </c>
      <c r="O91" s="69">
        <v>9047000000</v>
      </c>
      <c r="P91" s="69">
        <v>92.99958881578948</v>
      </c>
      <c r="Q91" s="69">
        <v>1</v>
      </c>
      <c r="R91" s="19">
        <v>0.76400000000000001</v>
      </c>
      <c r="S91" s="19">
        <v>0.81200000000000006</v>
      </c>
      <c r="T91" s="69">
        <v>0.746</v>
      </c>
      <c r="U91" s="19"/>
      <c r="V91" s="19"/>
      <c r="W91" s="19"/>
      <c r="X91" s="19"/>
      <c r="Y91" s="19"/>
      <c r="Z91" s="19"/>
      <c r="AA91" s="19"/>
      <c r="AB91" s="19"/>
      <c r="AC91" s="69"/>
      <c r="AD91" s="69"/>
      <c r="AE91" s="69"/>
      <c r="AF91" s="19"/>
      <c r="AG91" s="19"/>
      <c r="AH91" s="19"/>
      <c r="AI91" s="19"/>
      <c r="AJ91" s="19"/>
      <c r="AK91" s="19"/>
    </row>
    <row r="92" spans="1:38" x14ac:dyDescent="0.3">
      <c r="A92" s="69" t="s">
        <v>99</v>
      </c>
      <c r="B92" s="69">
        <v>164.1</v>
      </c>
      <c r="C92" s="69">
        <v>164.1</v>
      </c>
      <c r="D92" s="8" t="s">
        <v>183</v>
      </c>
      <c r="E92" s="69">
        <v>58.6</v>
      </c>
      <c r="F92" s="69">
        <v>0.36</v>
      </c>
      <c r="G92" s="69">
        <v>2434</v>
      </c>
      <c r="H92" s="19">
        <v>3</v>
      </c>
      <c r="I92" s="19">
        <v>0.88700000000000001</v>
      </c>
      <c r="J92" s="19">
        <v>4.7E-2</v>
      </c>
      <c r="K92" s="19">
        <v>6.6000000000000003E-2</v>
      </c>
      <c r="L92" s="19">
        <v>0.97430000000000005</v>
      </c>
      <c r="M92" s="70">
        <v>113.08</v>
      </c>
      <c r="N92" s="78">
        <v>0.92400000000000004</v>
      </c>
      <c r="O92" s="69">
        <v>8854164000</v>
      </c>
      <c r="P92" s="69">
        <v>78.3</v>
      </c>
      <c r="Q92" s="69">
        <v>0.995</v>
      </c>
      <c r="R92" s="19">
        <v>0.76</v>
      </c>
      <c r="S92" s="19">
        <v>2.65</v>
      </c>
      <c r="T92" s="69">
        <v>1.89</v>
      </c>
      <c r="U92" s="19">
        <v>0.2112</v>
      </c>
      <c r="V92" s="19">
        <v>0.80359999999999998</v>
      </c>
      <c r="W92" s="19">
        <v>0.23760000000000001</v>
      </c>
      <c r="X92" s="19">
        <v>0.98109999999999997</v>
      </c>
      <c r="Y92" s="19">
        <v>0.97589999999999999</v>
      </c>
      <c r="Z92" s="19">
        <v>0.96479999999999999</v>
      </c>
      <c r="AA92" s="19">
        <v>0.94740000000000002</v>
      </c>
      <c r="AB92" s="19">
        <v>0.99519999999999997</v>
      </c>
      <c r="AC92" s="69">
        <v>0.4</v>
      </c>
      <c r="AD92" s="69">
        <v>43.7</v>
      </c>
      <c r="AE92" s="69">
        <v>0.03</v>
      </c>
      <c r="AF92" s="19">
        <v>0.23760000000000001</v>
      </c>
      <c r="AG92" s="19">
        <v>0.76900000000000002</v>
      </c>
      <c r="AH92" s="19">
        <v>0.93</v>
      </c>
      <c r="AI92" s="19">
        <v>0.81200000000000006</v>
      </c>
      <c r="AJ92" s="19"/>
      <c r="AK92" s="19">
        <v>0.90600000000000003</v>
      </c>
    </row>
    <row r="93" spans="1:38" x14ac:dyDescent="0.3">
      <c r="A93" s="69" t="s">
        <v>100</v>
      </c>
      <c r="B93" s="69">
        <v>135.26</v>
      </c>
      <c r="C93" s="69">
        <v>135.26</v>
      </c>
      <c r="D93" s="8" t="s">
        <v>183</v>
      </c>
      <c r="E93" s="69">
        <v>34.6</v>
      </c>
      <c r="F93" s="69">
        <v>0.2</v>
      </c>
      <c r="G93" s="69">
        <v>1750</v>
      </c>
      <c r="H93" s="19">
        <v>1.8</v>
      </c>
      <c r="I93" s="19">
        <v>0.83799999999999997</v>
      </c>
      <c r="J93" s="19">
        <v>0.14899999999999999</v>
      </c>
      <c r="K93" s="19">
        <v>1.2999999999999999E-2</v>
      </c>
      <c r="L93" s="19">
        <v>0.96579999999999999</v>
      </c>
      <c r="M93" s="70">
        <v>28.78</v>
      </c>
      <c r="N93" s="78">
        <v>0.95699999999999996</v>
      </c>
      <c r="O93" s="69">
        <v>4455144000</v>
      </c>
      <c r="P93" s="69">
        <v>154.80000000000001</v>
      </c>
      <c r="Q93" s="69">
        <v>1</v>
      </c>
      <c r="R93" s="19">
        <v>0.8</v>
      </c>
      <c r="S93" s="19">
        <v>1.46</v>
      </c>
      <c r="T93" s="69">
        <v>5.67</v>
      </c>
      <c r="U93" s="19">
        <v>0.48049999999999998</v>
      </c>
      <c r="V93" s="19">
        <v>0.71609999999999996</v>
      </c>
      <c r="W93" s="19">
        <v>0.47499999999999998</v>
      </c>
      <c r="X93" s="19">
        <v>0.98540000000000005</v>
      </c>
      <c r="Y93" s="19">
        <v>0.98350000000000004</v>
      </c>
      <c r="Z93" s="19">
        <v>0.97</v>
      </c>
      <c r="AA93" s="19">
        <v>0.99229999999999996</v>
      </c>
      <c r="AB93" s="19">
        <v>0.99929999999999997</v>
      </c>
      <c r="AC93" s="69">
        <v>1.06</v>
      </c>
      <c r="AD93" s="69">
        <v>141.29</v>
      </c>
      <c r="AE93" s="69">
        <v>0.01</v>
      </c>
      <c r="AF93" s="19">
        <v>0.47499999999999998</v>
      </c>
      <c r="AG93" s="19">
        <v>0.66200000000000003</v>
      </c>
      <c r="AH93" s="19">
        <v>0.81100000000000005</v>
      </c>
      <c r="AI93" s="19">
        <v>0.70299999999999996</v>
      </c>
      <c r="AJ93" s="19"/>
      <c r="AK93" s="19">
        <v>0.71099999999999997</v>
      </c>
    </row>
    <row r="94" spans="1:38" x14ac:dyDescent="0.3">
      <c r="A94" s="69" t="s">
        <v>101</v>
      </c>
      <c r="B94" s="69">
        <v>164.1</v>
      </c>
      <c r="C94" s="69">
        <v>164.1</v>
      </c>
      <c r="D94" s="8" t="s">
        <v>183</v>
      </c>
      <c r="E94" s="69">
        <v>51.599999999999994</v>
      </c>
      <c r="F94" s="69">
        <v>0.66</v>
      </c>
      <c r="G94" s="69">
        <v>4626</v>
      </c>
      <c r="H94" s="19">
        <v>4.5</v>
      </c>
      <c r="I94" s="19">
        <v>0.55900000000000005</v>
      </c>
      <c r="J94" s="19">
        <v>0.42299999999999999</v>
      </c>
      <c r="K94" s="19">
        <v>0.01</v>
      </c>
      <c r="L94" s="19">
        <v>0.94399999999999995</v>
      </c>
      <c r="M94" s="70">
        <v>57.699999999999989</v>
      </c>
      <c r="N94" s="78">
        <v>0.90700000000000003</v>
      </c>
      <c r="O94" s="69">
        <v>7633883000</v>
      </c>
      <c r="P94" s="69">
        <v>132.30299826689776</v>
      </c>
      <c r="Q94" s="69">
        <v>0.996</v>
      </c>
      <c r="R94" s="19">
        <v>0.82</v>
      </c>
      <c r="S94" s="19">
        <v>0.58299999999999996</v>
      </c>
      <c r="T94" s="69">
        <v>20.155999999999999</v>
      </c>
      <c r="U94" s="19">
        <v>0.1724</v>
      </c>
      <c r="V94" s="19">
        <v>0.84350000000000003</v>
      </c>
      <c r="W94" s="19">
        <v>0.1484</v>
      </c>
      <c r="X94" s="19">
        <v>0.97409999999999997</v>
      </c>
      <c r="Y94" s="19">
        <v>0.9919</v>
      </c>
      <c r="Z94" s="19">
        <v>0.97989999999999999</v>
      </c>
      <c r="AA94" s="19">
        <v>0.91979999999999995</v>
      </c>
      <c r="AB94" s="19">
        <v>0.98770000000000002</v>
      </c>
      <c r="AC94" s="69">
        <v>0.56999999999999995</v>
      </c>
      <c r="AD94" s="69">
        <v>174.64</v>
      </c>
      <c r="AE94" s="69">
        <v>0.05</v>
      </c>
      <c r="AF94" s="19">
        <v>0.1484</v>
      </c>
      <c r="AG94" s="19">
        <v>0.94799999999999995</v>
      </c>
      <c r="AH94" s="19">
        <v>0.90300000000000002</v>
      </c>
      <c r="AI94" s="19">
        <v>0.77</v>
      </c>
      <c r="AJ94" s="19"/>
      <c r="AK94" s="19">
        <v>0.76800000000000002</v>
      </c>
    </row>
    <row r="95" spans="1:38" x14ac:dyDescent="0.3">
      <c r="A95" s="69" t="s">
        <v>102</v>
      </c>
      <c r="B95" s="69">
        <v>103.82</v>
      </c>
      <c r="C95" s="69">
        <v>103.82</v>
      </c>
      <c r="D95" s="8" t="s">
        <v>183</v>
      </c>
      <c r="E95" s="69">
        <v>48</v>
      </c>
      <c r="F95" s="69">
        <v>0.26</v>
      </c>
      <c r="G95" s="69">
        <v>2668</v>
      </c>
      <c r="H95" s="19">
        <v>2.8</v>
      </c>
      <c r="I95" s="19">
        <v>0.55700000000000005</v>
      </c>
      <c r="J95" s="19">
        <v>0.255</v>
      </c>
      <c r="K95" s="19">
        <v>0.17799999999999999</v>
      </c>
      <c r="L95" s="19">
        <v>0.99009999999999998</v>
      </c>
      <c r="M95" s="70">
        <v>126.44</v>
      </c>
      <c r="N95" s="78">
        <v>0.86199999999999999</v>
      </c>
      <c r="O95" s="69">
        <v>4277300000</v>
      </c>
      <c r="P95" s="69">
        <v>33.82869345143942</v>
      </c>
      <c r="Q95" s="69">
        <v>0.999</v>
      </c>
      <c r="R95" s="19">
        <v>0.89</v>
      </c>
      <c r="S95" s="19">
        <v>0.81299999999999994</v>
      </c>
      <c r="T95" s="69">
        <v>0.83899999999999997</v>
      </c>
      <c r="U95" s="19"/>
      <c r="V95" s="19"/>
      <c r="W95" s="19"/>
      <c r="X95" s="19"/>
      <c r="Y95" s="19"/>
      <c r="Z95" s="19"/>
      <c r="AA95" s="19"/>
      <c r="AB95" s="19"/>
      <c r="AC95" s="69"/>
      <c r="AD95" s="69"/>
      <c r="AE95" s="69"/>
      <c r="AF95" s="19"/>
      <c r="AG95" s="19"/>
      <c r="AH95" s="19"/>
      <c r="AI95" s="19"/>
      <c r="AJ95" s="19"/>
      <c r="AK95" s="19"/>
    </row>
    <row r="96" spans="1:38" x14ac:dyDescent="0.3">
      <c r="A96" s="69" t="s">
        <v>103</v>
      </c>
      <c r="B96" s="69">
        <v>150.28</v>
      </c>
      <c r="C96" s="69">
        <v>150.28</v>
      </c>
      <c r="D96" s="8" t="s">
        <v>183</v>
      </c>
      <c r="E96" s="69">
        <v>73</v>
      </c>
      <c r="F96" s="69">
        <v>0.2</v>
      </c>
      <c r="G96" s="69">
        <v>1980</v>
      </c>
      <c r="H96" s="19">
        <v>2</v>
      </c>
      <c r="I96" s="19">
        <v>0.66800000000000004</v>
      </c>
      <c r="J96" s="19">
        <v>0.29699999999999999</v>
      </c>
      <c r="K96" s="19">
        <v>2.5000000000000001E-2</v>
      </c>
      <c r="L96" s="19">
        <v>0.97770000000000001</v>
      </c>
      <c r="M96" s="70">
        <v>100.18</v>
      </c>
      <c r="N96" s="78">
        <v>0.95899999999999996</v>
      </c>
      <c r="O96" s="69">
        <v>10378648000</v>
      </c>
      <c r="P96" s="69">
        <v>103.6</v>
      </c>
      <c r="Q96" s="69">
        <v>1</v>
      </c>
      <c r="R96" s="19">
        <v>0.95</v>
      </c>
      <c r="S96" s="19">
        <v>0.95</v>
      </c>
      <c r="T96" s="69">
        <v>1.04</v>
      </c>
      <c r="U96" s="19">
        <v>0.31900000000000001</v>
      </c>
      <c r="V96" s="19">
        <v>0.876</v>
      </c>
      <c r="W96" s="19">
        <v>0.32</v>
      </c>
      <c r="X96" s="19">
        <v>0.75580000000000003</v>
      </c>
      <c r="Y96" s="19">
        <v>0.97199999999999998</v>
      </c>
      <c r="Z96" s="19">
        <v>0.9778</v>
      </c>
      <c r="AA96" s="19">
        <v>0.98</v>
      </c>
      <c r="AB96" s="19">
        <v>0.999</v>
      </c>
      <c r="AC96" s="69">
        <v>8.4000000000000005E-2</v>
      </c>
      <c r="AD96" s="69">
        <v>28.52</v>
      </c>
      <c r="AE96" s="69">
        <v>2E-3</v>
      </c>
      <c r="AF96" s="19">
        <v>0.32</v>
      </c>
      <c r="AG96" s="19">
        <v>0.97</v>
      </c>
      <c r="AH96" s="19">
        <v>0.72</v>
      </c>
      <c r="AI96" s="19">
        <v>0.88</v>
      </c>
      <c r="AJ96" s="19"/>
      <c r="AK96" s="19">
        <v>0.88</v>
      </c>
    </row>
    <row r="97" spans="1:38" x14ac:dyDescent="0.3">
      <c r="A97" s="69" t="s">
        <v>104</v>
      </c>
      <c r="B97" s="69">
        <v>78.98</v>
      </c>
      <c r="C97" s="69">
        <v>78.98</v>
      </c>
      <c r="D97" s="8" t="s">
        <v>183</v>
      </c>
      <c r="E97" s="69">
        <v>55.5</v>
      </c>
      <c r="F97" s="69">
        <v>0.44999999999999996</v>
      </c>
      <c r="G97" s="69">
        <v>5455</v>
      </c>
      <c r="H97" s="19">
        <v>3</v>
      </c>
      <c r="I97" s="19">
        <v>0.58099999999999996</v>
      </c>
      <c r="J97" s="19">
        <v>0.38900000000000001</v>
      </c>
      <c r="K97" s="19">
        <v>8.0000000000000002E-3</v>
      </c>
      <c r="L97" s="19">
        <v>1</v>
      </c>
      <c r="M97" s="70">
        <v>39.42</v>
      </c>
      <c r="N97" s="78">
        <v>0.92100000000000004</v>
      </c>
      <c r="O97" s="69">
        <v>4001130000</v>
      </c>
      <c r="P97" s="69">
        <v>101.5</v>
      </c>
      <c r="Q97" s="69">
        <v>0.996</v>
      </c>
      <c r="R97" s="19">
        <v>0.86</v>
      </c>
      <c r="S97" s="19">
        <v>1.04</v>
      </c>
      <c r="T97" s="69">
        <v>1.27</v>
      </c>
      <c r="U97" s="19"/>
      <c r="V97" s="19"/>
      <c r="W97" s="19"/>
      <c r="X97" s="19"/>
      <c r="Y97" s="19"/>
      <c r="Z97" s="19"/>
      <c r="AA97" s="19"/>
      <c r="AB97" s="19"/>
      <c r="AC97" s="69"/>
      <c r="AD97" s="69"/>
      <c r="AE97" s="69"/>
      <c r="AF97" s="19"/>
      <c r="AG97" s="19"/>
      <c r="AH97" s="19"/>
      <c r="AI97" s="19"/>
      <c r="AJ97" s="19"/>
      <c r="AK97" s="19"/>
    </row>
    <row r="98" spans="1:38" x14ac:dyDescent="0.3">
      <c r="A98" s="69" t="s">
        <v>105</v>
      </c>
      <c r="B98" s="69">
        <v>114.04</v>
      </c>
      <c r="C98" s="69">
        <v>114.04</v>
      </c>
      <c r="D98" s="8" t="s">
        <v>183</v>
      </c>
      <c r="E98" s="69">
        <v>35.5</v>
      </c>
      <c r="F98" s="69">
        <v>0.25</v>
      </c>
      <c r="G98" s="69">
        <v>2655</v>
      </c>
      <c r="H98" s="19">
        <v>2.5</v>
      </c>
      <c r="I98" s="19">
        <v>0.72799999999999998</v>
      </c>
      <c r="J98" s="19">
        <v>0.23699999999999999</v>
      </c>
      <c r="K98" s="19">
        <v>1.2999999999999999E-2</v>
      </c>
      <c r="L98" s="19">
        <v>1</v>
      </c>
      <c r="M98" s="70">
        <v>164.69</v>
      </c>
      <c r="N98" s="78">
        <v>0.89900000000000002</v>
      </c>
      <c r="O98" s="69">
        <v>3590242000</v>
      </c>
      <c r="P98" s="69">
        <v>21.8</v>
      </c>
      <c r="Q98" s="69">
        <v>0.999</v>
      </c>
      <c r="R98" s="19">
        <v>0.88</v>
      </c>
      <c r="S98" s="19">
        <v>1.01</v>
      </c>
      <c r="T98" s="69">
        <v>0.48</v>
      </c>
      <c r="U98" s="19"/>
      <c r="V98" s="19"/>
      <c r="W98" s="19"/>
      <c r="X98" s="19"/>
      <c r="Y98" s="19"/>
      <c r="Z98" s="19"/>
      <c r="AA98" s="19"/>
      <c r="AB98" s="19"/>
      <c r="AC98" s="69"/>
      <c r="AD98" s="69"/>
      <c r="AE98" s="69"/>
      <c r="AF98" s="19"/>
      <c r="AG98" s="19"/>
      <c r="AH98" s="19"/>
      <c r="AI98" s="19"/>
      <c r="AJ98" s="19"/>
      <c r="AK98" s="19"/>
    </row>
    <row r="99" spans="1:38" x14ac:dyDescent="0.3">
      <c r="A99" s="69" t="s">
        <v>106</v>
      </c>
      <c r="B99" s="69">
        <v>156.80000000000001</v>
      </c>
      <c r="C99" s="69">
        <v>156.80000000000001</v>
      </c>
      <c r="D99" s="8" t="s">
        <v>183</v>
      </c>
      <c r="E99" s="69">
        <v>75</v>
      </c>
      <c r="F99" s="69">
        <v>0.3</v>
      </c>
      <c r="G99" s="69">
        <v>2755</v>
      </c>
      <c r="H99" s="19">
        <v>3.5</v>
      </c>
      <c r="I99" s="19">
        <v>0.752</v>
      </c>
      <c r="J99" s="19">
        <v>0.21199999999999999</v>
      </c>
      <c r="K99" s="19">
        <v>2.8000000000000001E-2</v>
      </c>
      <c r="L99" s="19">
        <v>0.91510000000000002</v>
      </c>
      <c r="M99" s="70">
        <v>46.17</v>
      </c>
      <c r="N99" s="78">
        <v>0.871</v>
      </c>
      <c r="O99" s="69">
        <v>10180500000</v>
      </c>
      <c r="P99" s="69">
        <v>220.5003248862898</v>
      </c>
      <c r="Q99" s="69">
        <v>1</v>
      </c>
      <c r="R99" s="19">
        <v>0.78</v>
      </c>
      <c r="S99" s="19">
        <v>1.2</v>
      </c>
      <c r="T99" s="69">
        <v>0.9</v>
      </c>
      <c r="U99" s="19">
        <v>0.44790000000000002</v>
      </c>
      <c r="V99" s="19">
        <v>0.91400000000000003</v>
      </c>
      <c r="W99" s="19">
        <v>0.47749999999999998</v>
      </c>
      <c r="X99" s="19">
        <v>0.96260000000000001</v>
      </c>
      <c r="Y99" s="19">
        <v>0.96389999999999998</v>
      </c>
      <c r="Z99" s="19">
        <v>0.98770000000000002</v>
      </c>
      <c r="AA99" s="19">
        <v>0.98499999999999999</v>
      </c>
      <c r="AB99" s="19">
        <v>0.998</v>
      </c>
      <c r="AC99" s="69">
        <v>0.47</v>
      </c>
      <c r="AD99" s="69">
        <v>37.74</v>
      </c>
      <c r="AE99" s="69">
        <v>0.01</v>
      </c>
      <c r="AF99" s="19">
        <v>0.47749999999999998</v>
      </c>
      <c r="AG99" s="19">
        <v>0.91</v>
      </c>
      <c r="AH99" s="19">
        <v>0.68</v>
      </c>
      <c r="AI99" s="19">
        <v>0.93</v>
      </c>
      <c r="AJ99" s="19"/>
      <c r="AK99" s="19">
        <v>0.98</v>
      </c>
    </row>
    <row r="100" spans="1:38" x14ac:dyDescent="0.3">
      <c r="A100" s="69" t="s">
        <v>107</v>
      </c>
      <c r="B100" s="69">
        <v>199.47</v>
      </c>
      <c r="C100" s="69">
        <v>199.47</v>
      </c>
      <c r="D100" s="8" t="s">
        <v>183</v>
      </c>
      <c r="E100" s="69">
        <v>36.299999999999997</v>
      </c>
      <c r="F100" s="69">
        <v>0.44999999999999996</v>
      </c>
      <c r="G100" s="69">
        <v>4065</v>
      </c>
      <c r="H100" s="19">
        <v>4.5</v>
      </c>
      <c r="I100" s="19">
        <v>0.73699999999999999</v>
      </c>
      <c r="J100" s="19">
        <v>0.249</v>
      </c>
      <c r="K100" s="19">
        <v>4.0000000000000001E-3</v>
      </c>
      <c r="L100" s="19">
        <v>0.96009999999999995</v>
      </c>
      <c r="M100" s="70">
        <v>40.700000000000003</v>
      </c>
      <c r="N100" s="78">
        <v>0.95199999999999996</v>
      </c>
      <c r="O100" s="69">
        <v>6837600000</v>
      </c>
      <c r="P100" s="69">
        <v>168</v>
      </c>
      <c r="Q100" s="69">
        <v>1</v>
      </c>
      <c r="R100" s="19">
        <v>0.89</v>
      </c>
      <c r="S100" s="19">
        <v>1.1399999999999999</v>
      </c>
      <c r="T100" s="69">
        <v>1.19</v>
      </c>
      <c r="U100" s="19"/>
      <c r="V100" s="19"/>
      <c r="W100" s="19"/>
      <c r="X100" s="19"/>
      <c r="Y100" s="19"/>
      <c r="Z100" s="19"/>
      <c r="AA100" s="19"/>
      <c r="AB100" s="19"/>
      <c r="AC100" s="69"/>
      <c r="AD100" s="69"/>
      <c r="AE100" s="69"/>
      <c r="AF100" s="19"/>
      <c r="AG100" s="19"/>
      <c r="AH100" s="19"/>
      <c r="AI100" s="19"/>
      <c r="AJ100" s="19"/>
      <c r="AK100" s="19"/>
    </row>
    <row r="101" spans="1:38" x14ac:dyDescent="0.3">
      <c r="A101" s="69" t="s">
        <v>108</v>
      </c>
      <c r="B101" s="69">
        <v>208.98</v>
      </c>
      <c r="C101" s="69">
        <v>208.98</v>
      </c>
      <c r="D101" s="8" t="s">
        <v>183</v>
      </c>
      <c r="E101" s="69">
        <v>31.6</v>
      </c>
      <c r="F101" s="69">
        <v>0.2</v>
      </c>
      <c r="G101" s="69">
        <v>1785</v>
      </c>
      <c r="H101" s="19">
        <v>1.9</v>
      </c>
      <c r="I101" s="19">
        <v>0.60699999999999998</v>
      </c>
      <c r="J101" s="19">
        <v>0.245</v>
      </c>
      <c r="K101" s="19">
        <v>0.13900000000000001</v>
      </c>
      <c r="L101" s="19">
        <v>0.98250000000000004</v>
      </c>
      <c r="M101" s="70">
        <v>48.3</v>
      </c>
      <c r="N101" s="78">
        <v>0.98</v>
      </c>
      <c r="O101" s="69">
        <v>6448050000</v>
      </c>
      <c r="P101" s="69">
        <v>133.50000000000003</v>
      </c>
      <c r="Q101" s="69">
        <v>1</v>
      </c>
      <c r="R101" s="19">
        <v>1.0900000000000001</v>
      </c>
      <c r="S101" s="19">
        <v>0.76</v>
      </c>
      <c r="T101" s="69">
        <v>0.87</v>
      </c>
      <c r="U101" s="19"/>
      <c r="V101" s="19"/>
      <c r="W101" s="19"/>
      <c r="X101" s="19"/>
      <c r="Y101" s="19"/>
      <c r="Z101" s="19"/>
      <c r="AA101" s="19"/>
      <c r="AB101" s="19"/>
      <c r="AC101" s="69"/>
      <c r="AD101" s="69"/>
      <c r="AE101" s="69"/>
      <c r="AF101" s="19"/>
      <c r="AG101" s="19"/>
      <c r="AH101" s="19"/>
      <c r="AI101" s="19"/>
      <c r="AJ101" s="19"/>
      <c r="AK101" s="19"/>
    </row>
    <row r="102" spans="1:38" x14ac:dyDescent="0.3">
      <c r="A102" s="69" t="s">
        <v>109</v>
      </c>
      <c r="B102" s="69">
        <v>122.4</v>
      </c>
      <c r="C102" s="69">
        <v>122.4</v>
      </c>
      <c r="D102" s="8" t="s">
        <v>183</v>
      </c>
      <c r="E102" s="69">
        <v>64</v>
      </c>
      <c r="F102" s="69">
        <v>0.3</v>
      </c>
      <c r="G102" s="69">
        <v>2662</v>
      </c>
      <c r="H102" s="19">
        <v>3.2</v>
      </c>
      <c r="I102" s="19">
        <v>0.70499999999999996</v>
      </c>
      <c r="J102" s="19">
        <v>0.28000000000000003</v>
      </c>
      <c r="K102" s="19">
        <v>8.0000000000000002E-3</v>
      </c>
      <c r="L102" s="19">
        <v>0.98499999999999999</v>
      </c>
      <c r="M102" s="70">
        <v>43.18</v>
      </c>
      <c r="N102" s="78">
        <v>0.76900000000000002</v>
      </c>
      <c r="O102" s="69">
        <v>5984748000</v>
      </c>
      <c r="P102" s="69">
        <v>138.6</v>
      </c>
      <c r="Q102" s="69">
        <v>1</v>
      </c>
      <c r="R102" s="19">
        <v>0.76</v>
      </c>
      <c r="S102" s="19">
        <v>0.78400000000000003</v>
      </c>
      <c r="T102" s="69">
        <v>0.86299999999999999</v>
      </c>
      <c r="U102" s="19"/>
      <c r="V102" s="19"/>
      <c r="W102" s="19"/>
      <c r="X102" s="19"/>
      <c r="Y102" s="19"/>
      <c r="Z102" s="19"/>
      <c r="AA102" s="19"/>
      <c r="AB102" s="19"/>
      <c r="AC102" s="69"/>
      <c r="AD102" s="69"/>
      <c r="AE102" s="69"/>
      <c r="AF102" s="19"/>
      <c r="AG102" s="19"/>
      <c r="AH102" s="19"/>
      <c r="AI102" s="19"/>
      <c r="AJ102" s="19"/>
      <c r="AK102" s="19"/>
    </row>
    <row r="103" spans="1:38" x14ac:dyDescent="0.3">
      <c r="A103" s="69" t="s">
        <v>110</v>
      </c>
      <c r="B103" s="69">
        <v>182.88</v>
      </c>
      <c r="C103" s="69">
        <v>182.88</v>
      </c>
      <c r="D103" s="8" t="s">
        <v>183</v>
      </c>
      <c r="E103" s="69">
        <v>67.5</v>
      </c>
      <c r="F103" s="69">
        <v>0.3</v>
      </c>
      <c r="G103" s="69">
        <v>2196</v>
      </c>
      <c r="H103" s="19">
        <v>3</v>
      </c>
      <c r="I103" s="19">
        <v>0.77700000000000002</v>
      </c>
      <c r="J103" s="19">
        <v>0.2</v>
      </c>
      <c r="K103" s="19">
        <v>1.4E-2</v>
      </c>
      <c r="L103" s="19">
        <v>0.95240000000000002</v>
      </c>
      <c r="M103" s="70">
        <v>42.17</v>
      </c>
      <c r="N103" s="78">
        <v>0.94899999999999995</v>
      </c>
      <c r="O103" s="69">
        <v>11660005000</v>
      </c>
      <c r="P103" s="69">
        <v>276.5</v>
      </c>
      <c r="Q103" s="69">
        <v>1</v>
      </c>
      <c r="R103" s="19">
        <v>0.98</v>
      </c>
      <c r="S103" s="19">
        <v>0.83</v>
      </c>
      <c r="T103" s="69">
        <v>0.81</v>
      </c>
      <c r="U103" s="19"/>
      <c r="V103" s="19"/>
      <c r="W103" s="19"/>
      <c r="X103" s="19"/>
      <c r="Y103" s="19"/>
      <c r="Z103" s="19"/>
      <c r="AA103" s="19"/>
      <c r="AB103" s="19"/>
      <c r="AC103" s="69"/>
      <c r="AD103" s="69"/>
      <c r="AE103" s="69"/>
      <c r="AF103" s="19"/>
      <c r="AG103" s="19"/>
      <c r="AH103" s="19"/>
      <c r="AI103" s="19"/>
      <c r="AJ103" s="19"/>
      <c r="AK103" s="19"/>
    </row>
    <row r="104" spans="1:38" x14ac:dyDescent="0.3">
      <c r="A104" s="69" t="s">
        <v>111</v>
      </c>
      <c r="B104" s="69">
        <v>200.9</v>
      </c>
      <c r="C104" s="69">
        <v>200.9</v>
      </c>
      <c r="D104" s="8" t="s">
        <v>183</v>
      </c>
      <c r="E104" s="69">
        <v>32.4</v>
      </c>
      <c r="F104" s="69">
        <v>0.25</v>
      </c>
      <c r="G104" s="69">
        <v>1727</v>
      </c>
      <c r="H104" s="19">
        <v>2.4</v>
      </c>
      <c r="I104" s="19">
        <v>0.48099999999999998</v>
      </c>
      <c r="J104" s="19">
        <v>0.33200000000000002</v>
      </c>
      <c r="K104" s="19">
        <v>0.16500000000000001</v>
      </c>
      <c r="L104" s="19">
        <v>0.99119999999999997</v>
      </c>
      <c r="M104" s="70">
        <v>40.08</v>
      </c>
      <c r="N104" s="78">
        <v>0.98799999999999999</v>
      </c>
      <c r="O104" s="69">
        <v>6412800000</v>
      </c>
      <c r="P104" s="69">
        <v>160</v>
      </c>
      <c r="Q104" s="69">
        <v>1</v>
      </c>
      <c r="R104" s="19">
        <v>1.01</v>
      </c>
      <c r="S104" s="19">
        <v>0.98</v>
      </c>
      <c r="T104" s="69">
        <v>0.94</v>
      </c>
      <c r="U104" s="19">
        <v>0.14219999999999999</v>
      </c>
      <c r="V104" s="19">
        <v>0.82</v>
      </c>
      <c r="W104" s="19">
        <v>0.1532</v>
      </c>
      <c r="X104" s="19">
        <v>0.99509999999999998</v>
      </c>
      <c r="Y104" s="19">
        <v>0.99039999999999995</v>
      </c>
      <c r="Z104" s="19">
        <v>0.99380000000000002</v>
      </c>
      <c r="AA104" s="19">
        <v>0.97599999999999998</v>
      </c>
      <c r="AB104" s="19">
        <v>0.996</v>
      </c>
      <c r="AC104" s="69">
        <v>0.25</v>
      </c>
      <c r="AD104" s="69">
        <v>43.68</v>
      </c>
      <c r="AE104" s="69">
        <v>0.01</v>
      </c>
      <c r="AF104" s="19">
        <v>0.1532</v>
      </c>
      <c r="AG104" s="19">
        <v>0.89</v>
      </c>
      <c r="AH104" s="19">
        <v>0.83</v>
      </c>
      <c r="AI104" s="19">
        <v>0.82</v>
      </c>
      <c r="AJ104" s="19"/>
      <c r="AK104" s="19">
        <v>0.88</v>
      </c>
    </row>
    <row r="105" spans="1:38" x14ac:dyDescent="0.3">
      <c r="A105" s="69" t="s">
        <v>112</v>
      </c>
      <c r="B105" s="69">
        <v>78.19</v>
      </c>
      <c r="C105" s="69">
        <v>78.19</v>
      </c>
      <c r="D105" s="8" t="s">
        <v>183</v>
      </c>
      <c r="E105" s="69">
        <v>34.5</v>
      </c>
      <c r="F105" s="69">
        <v>0.16</v>
      </c>
      <c r="G105" s="69">
        <v>2098</v>
      </c>
      <c r="H105" s="19">
        <v>1.6</v>
      </c>
      <c r="I105" s="19">
        <v>0.84750000000000003</v>
      </c>
      <c r="J105" s="19">
        <v>0.13300000000000001</v>
      </c>
      <c r="K105" s="19">
        <v>1.0500000000000001E-2</v>
      </c>
      <c r="L105" s="19">
        <v>0.90969999999999995</v>
      </c>
      <c r="M105" s="70">
        <v>46.51</v>
      </c>
      <c r="N105" s="78">
        <v>0.82</v>
      </c>
      <c r="O105" s="69">
        <v>2199923000</v>
      </c>
      <c r="P105" s="69">
        <v>47.3</v>
      </c>
      <c r="Q105" s="69">
        <v>1</v>
      </c>
      <c r="R105" s="19">
        <v>0.83</v>
      </c>
      <c r="S105" s="19">
        <v>0.76</v>
      </c>
      <c r="T105" s="69">
        <v>1.02</v>
      </c>
      <c r="U105" s="19"/>
      <c r="V105" s="19"/>
      <c r="W105" s="19"/>
      <c r="X105" s="19"/>
      <c r="Y105" s="19"/>
      <c r="Z105" s="19"/>
      <c r="AA105" s="19"/>
      <c r="AB105" s="19"/>
      <c r="AC105" s="69"/>
      <c r="AD105" s="69"/>
      <c r="AE105" s="69"/>
      <c r="AF105" s="19"/>
      <c r="AG105" s="19"/>
      <c r="AH105" s="19"/>
      <c r="AI105" s="19"/>
      <c r="AJ105" s="19"/>
      <c r="AK105" s="19"/>
    </row>
    <row r="106" spans="1:38" x14ac:dyDescent="0.3">
      <c r="A106" s="69" t="s">
        <v>113</v>
      </c>
      <c r="B106" s="69">
        <v>201.1</v>
      </c>
      <c r="C106" s="69">
        <v>201.1</v>
      </c>
      <c r="D106" s="8" t="s">
        <v>183</v>
      </c>
      <c r="E106" s="69">
        <v>34.5</v>
      </c>
      <c r="F106" s="69">
        <v>0.25</v>
      </c>
      <c r="G106" s="69">
        <v>2502</v>
      </c>
      <c r="H106" s="19">
        <v>2.7</v>
      </c>
      <c r="I106" s="19">
        <v>0.68100000000000005</v>
      </c>
      <c r="J106" s="19">
        <v>0.25800000000000001</v>
      </c>
      <c r="K106" s="19">
        <v>5.8000000000000003E-2</v>
      </c>
      <c r="L106" s="19">
        <v>0.91739999999999999</v>
      </c>
      <c r="M106" s="70">
        <v>48.2</v>
      </c>
      <c r="N106" s="78">
        <v>0.91600000000000004</v>
      </c>
      <c r="O106" s="69">
        <v>6338300000</v>
      </c>
      <c r="P106" s="69">
        <v>131.49999999999997</v>
      </c>
      <c r="Q106" s="69">
        <v>1</v>
      </c>
      <c r="R106" s="19">
        <v>0.95699999999999996</v>
      </c>
      <c r="S106" s="19">
        <v>0.79500000000000004</v>
      </c>
      <c r="T106" s="69">
        <v>0.86899999999999999</v>
      </c>
      <c r="U106" s="19"/>
      <c r="V106" s="19"/>
      <c r="W106" s="19"/>
      <c r="X106" s="19"/>
      <c r="Y106" s="19"/>
      <c r="Z106" s="19"/>
      <c r="AA106" s="19"/>
      <c r="AB106" s="19"/>
      <c r="AC106" s="69"/>
      <c r="AD106" s="69"/>
      <c r="AE106" s="69"/>
      <c r="AF106" s="19"/>
      <c r="AG106" s="19"/>
      <c r="AH106" s="19"/>
      <c r="AI106" s="19"/>
      <c r="AJ106" s="19"/>
      <c r="AK106" s="19"/>
    </row>
    <row r="107" spans="1:38" x14ac:dyDescent="0.3">
      <c r="A107" s="69" t="s">
        <v>114</v>
      </c>
      <c r="B107" s="69">
        <v>206.58</v>
      </c>
      <c r="C107" s="69">
        <v>206.58</v>
      </c>
      <c r="D107" s="8" t="s">
        <v>183</v>
      </c>
      <c r="E107" s="69">
        <v>33.200000000000003</v>
      </c>
      <c r="F107" s="69">
        <v>0.27</v>
      </c>
      <c r="G107" s="69">
        <v>1733</v>
      </c>
      <c r="H107" s="19">
        <v>2.2999999999999998</v>
      </c>
      <c r="I107" s="19">
        <v>0.54500000000000004</v>
      </c>
      <c r="J107" s="19">
        <v>0.44</v>
      </c>
      <c r="K107" s="19">
        <v>7.0000000000000001E-3</v>
      </c>
      <c r="L107" s="19">
        <v>0.98360000000000003</v>
      </c>
      <c r="M107" s="70">
        <v>43.06</v>
      </c>
      <c r="N107" s="78">
        <v>0.94299999999999995</v>
      </c>
      <c r="O107" s="69">
        <v>6932660000</v>
      </c>
      <c r="P107" s="69">
        <v>161</v>
      </c>
      <c r="Q107" s="69">
        <v>1</v>
      </c>
      <c r="R107" s="19">
        <v>0.99</v>
      </c>
      <c r="S107" s="19">
        <v>1.03</v>
      </c>
      <c r="T107" s="69">
        <v>1.3</v>
      </c>
      <c r="U107" s="19"/>
      <c r="V107" s="19"/>
      <c r="W107" s="19"/>
      <c r="X107" s="19"/>
      <c r="Y107" s="19"/>
      <c r="Z107" s="19"/>
      <c r="AA107" s="19"/>
      <c r="AB107" s="19"/>
      <c r="AC107" s="69"/>
      <c r="AD107" s="69"/>
      <c r="AE107" s="69"/>
      <c r="AF107" s="19"/>
      <c r="AG107" s="19"/>
      <c r="AH107" s="19"/>
      <c r="AI107" s="19"/>
      <c r="AJ107" s="19"/>
      <c r="AK107" s="19"/>
    </row>
    <row r="108" spans="1:38" x14ac:dyDescent="0.3">
      <c r="A108" s="69" t="s">
        <v>115</v>
      </c>
      <c r="B108" s="69">
        <v>198.4</v>
      </c>
      <c r="C108" s="69">
        <v>198.4</v>
      </c>
      <c r="D108" s="8" t="s">
        <v>183</v>
      </c>
      <c r="E108" s="69">
        <v>27.7</v>
      </c>
      <c r="F108" s="69">
        <v>0.21</v>
      </c>
      <c r="G108" s="69">
        <v>1925</v>
      </c>
      <c r="H108" s="19">
        <v>1.8</v>
      </c>
      <c r="I108" s="19">
        <v>0.67400000000000004</v>
      </c>
      <c r="J108" s="19">
        <v>0.32100000000000001</v>
      </c>
      <c r="K108" s="19">
        <v>2E-3</v>
      </c>
      <c r="L108" s="19">
        <v>1</v>
      </c>
      <c r="M108" s="70">
        <v>192.17</v>
      </c>
      <c r="N108" s="78">
        <v>0.82799999999999996</v>
      </c>
      <c r="O108" s="69">
        <v>4535212000</v>
      </c>
      <c r="P108" s="69">
        <v>23.6</v>
      </c>
      <c r="Q108" s="69">
        <v>1</v>
      </c>
      <c r="R108" s="19">
        <v>0.83399999999999996</v>
      </c>
      <c r="S108" s="19">
        <v>0.80500000000000005</v>
      </c>
      <c r="T108" s="69">
        <v>1.6559999999999999</v>
      </c>
      <c r="U108" s="19"/>
      <c r="V108" s="19"/>
      <c r="W108" s="19"/>
      <c r="X108" s="19"/>
      <c r="Y108" s="19"/>
      <c r="Z108" s="19"/>
      <c r="AA108" s="19"/>
      <c r="AB108" s="19"/>
      <c r="AC108" s="69"/>
      <c r="AD108" s="69"/>
      <c r="AE108" s="69"/>
      <c r="AF108" s="19"/>
      <c r="AG108" s="19"/>
      <c r="AH108" s="19"/>
      <c r="AI108" s="19"/>
      <c r="AJ108" s="19"/>
      <c r="AK108" s="19"/>
    </row>
    <row r="109" spans="1:38" x14ac:dyDescent="0.3">
      <c r="A109" s="69" t="s">
        <v>116</v>
      </c>
      <c r="B109" s="69">
        <v>198.64</v>
      </c>
      <c r="C109" s="69">
        <v>198.64</v>
      </c>
      <c r="D109" s="8" t="s">
        <v>183</v>
      </c>
      <c r="E109" s="69">
        <v>28.4</v>
      </c>
      <c r="F109" s="69">
        <v>0.18</v>
      </c>
      <c r="G109" s="69">
        <v>1691</v>
      </c>
      <c r="H109" s="19">
        <v>1.8</v>
      </c>
      <c r="I109" s="19">
        <v>0.59399999999999997</v>
      </c>
      <c r="J109" s="19">
        <v>0.27900000000000003</v>
      </c>
      <c r="K109" s="19">
        <v>0.11899999999999999</v>
      </c>
      <c r="L109" s="19">
        <v>0.80569999999999997</v>
      </c>
      <c r="M109" s="70">
        <v>38.24</v>
      </c>
      <c r="N109" s="78">
        <v>0.72799999999999998</v>
      </c>
      <c r="O109" s="69">
        <v>4091680000</v>
      </c>
      <c r="P109" s="69">
        <v>107</v>
      </c>
      <c r="Q109" s="69">
        <v>0.99099999999999999</v>
      </c>
      <c r="R109" s="19">
        <v>0.72299999999999998</v>
      </c>
      <c r="S109" s="19">
        <v>0.70399999999999996</v>
      </c>
      <c r="T109" s="69">
        <v>0.71</v>
      </c>
      <c r="U109" s="19"/>
      <c r="V109" s="19"/>
      <c r="W109" s="19"/>
      <c r="X109" s="19"/>
      <c r="Y109" s="19"/>
      <c r="Z109" s="19"/>
      <c r="AA109" s="19"/>
      <c r="AB109" s="19"/>
      <c r="AC109" s="69"/>
      <c r="AD109" s="69"/>
      <c r="AE109" s="69"/>
      <c r="AF109" s="19"/>
      <c r="AG109" s="19"/>
      <c r="AH109" s="19"/>
      <c r="AI109" s="19"/>
      <c r="AJ109" s="19"/>
      <c r="AK109" s="19"/>
    </row>
    <row r="110" spans="1:38" x14ac:dyDescent="0.3">
      <c r="A110" s="69" t="s">
        <v>117</v>
      </c>
      <c r="B110" s="69">
        <v>105.02</v>
      </c>
      <c r="C110" s="69">
        <v>105.02</v>
      </c>
      <c r="D110" s="8" t="s">
        <v>183</v>
      </c>
      <c r="E110" s="69">
        <v>34.4</v>
      </c>
      <c r="F110" s="69">
        <v>0.17</v>
      </c>
      <c r="G110" s="69">
        <v>1180</v>
      </c>
      <c r="H110" s="19">
        <v>1.9</v>
      </c>
      <c r="I110" s="19">
        <v>0.64600000000000002</v>
      </c>
      <c r="J110" s="19">
        <v>0.29499999999999998</v>
      </c>
      <c r="K110" s="19">
        <v>5.6000000000000001E-2</v>
      </c>
      <c r="L110" s="19">
        <v>0.95489999999999997</v>
      </c>
      <c r="M110" s="70">
        <v>91.5</v>
      </c>
      <c r="N110" s="78">
        <v>0.91700000000000004</v>
      </c>
      <c r="O110" s="69">
        <v>3303150000</v>
      </c>
      <c r="P110" s="69">
        <v>36.1</v>
      </c>
      <c r="Q110" s="69">
        <v>1</v>
      </c>
      <c r="R110" s="19">
        <v>0.93300000000000005</v>
      </c>
      <c r="S110" s="19">
        <v>0.84499999999999997</v>
      </c>
      <c r="T110" s="69">
        <v>1.0149999999999999</v>
      </c>
      <c r="U110" s="19"/>
      <c r="V110" s="19"/>
      <c r="W110" s="19"/>
      <c r="X110" s="19"/>
      <c r="Y110" s="19"/>
      <c r="Z110" s="19"/>
      <c r="AA110" s="19"/>
      <c r="AB110" s="19"/>
      <c r="AC110" s="69"/>
      <c r="AD110" s="69"/>
      <c r="AE110" s="69"/>
      <c r="AF110" s="19"/>
      <c r="AG110" s="19"/>
      <c r="AH110" s="19"/>
      <c r="AI110" s="19"/>
      <c r="AJ110" s="19"/>
      <c r="AK110" s="19"/>
    </row>
    <row r="111" spans="1:38" x14ac:dyDescent="0.3">
      <c r="A111" s="69" t="s">
        <v>118</v>
      </c>
      <c r="B111" s="69">
        <v>109.3</v>
      </c>
      <c r="C111" s="69">
        <v>109.3</v>
      </c>
      <c r="D111" s="8" t="s">
        <v>183</v>
      </c>
      <c r="E111" s="69">
        <v>36.1</v>
      </c>
      <c r="F111" s="69">
        <v>0.28000000000000003</v>
      </c>
      <c r="G111" s="69"/>
      <c r="H111" s="19">
        <v>2.7</v>
      </c>
      <c r="I111" s="19">
        <v>0.58699999999999997</v>
      </c>
      <c r="J111" s="19">
        <v>0.39900000000000002</v>
      </c>
      <c r="K111" s="19">
        <v>1.2E-2</v>
      </c>
      <c r="L111" s="19">
        <v>0.96299999999999997</v>
      </c>
      <c r="M111" s="70">
        <v>79.02</v>
      </c>
      <c r="N111" s="78">
        <v>0.83699999999999997</v>
      </c>
      <c r="O111" s="69">
        <v>3295130000</v>
      </c>
      <c r="P111" s="69">
        <v>41.699949379903821</v>
      </c>
      <c r="Q111" s="69">
        <v>0.98899999999999999</v>
      </c>
      <c r="R111" s="19">
        <v>0.83599999999999997</v>
      </c>
      <c r="S111" s="19">
        <v>0.81599999999999995</v>
      </c>
      <c r="T111" s="69">
        <v>1.0469999999999999</v>
      </c>
      <c r="U111" s="19">
        <v>0.25319999999999998</v>
      </c>
      <c r="V111" s="19">
        <v>0.755</v>
      </c>
      <c r="W111" s="19">
        <v>0.28910000000000002</v>
      </c>
      <c r="X111" s="19">
        <v>0.95630000000000004</v>
      </c>
      <c r="Y111" s="19">
        <v>0.97360000000000002</v>
      </c>
      <c r="Z111" s="19">
        <v>0.96889999999999998</v>
      </c>
      <c r="AA111" s="19"/>
      <c r="AB111" s="19"/>
      <c r="AC111" s="69"/>
      <c r="AD111" s="69"/>
      <c r="AE111" s="69"/>
      <c r="AF111" s="19">
        <v>0.28910000000000002</v>
      </c>
      <c r="AG111" s="19">
        <v>0.59</v>
      </c>
      <c r="AH111" s="19">
        <v>0.81</v>
      </c>
      <c r="AI111" s="19">
        <v>0.72</v>
      </c>
      <c r="AJ111" s="19"/>
      <c r="AK111" s="19">
        <v>0.75529999999999997</v>
      </c>
    </row>
    <row r="112" spans="1:38" s="2" customFormat="1" x14ac:dyDescent="0.3">
      <c r="A112" s="4" t="s">
        <v>119</v>
      </c>
      <c r="B112" s="4">
        <v>202.39</v>
      </c>
      <c r="C112" s="4">
        <v>202.39</v>
      </c>
      <c r="D112" s="9" t="s">
        <v>207</v>
      </c>
      <c r="E112" s="4">
        <v>39.5</v>
      </c>
      <c r="F112" s="4">
        <v>0.23</v>
      </c>
      <c r="G112" s="4">
        <v>1411</v>
      </c>
      <c r="H112" s="13">
        <v>2.2000000000000002</v>
      </c>
      <c r="I112" s="13">
        <v>0.40100000000000002</v>
      </c>
      <c r="J112" s="13">
        <v>0.153</v>
      </c>
      <c r="K112" s="13">
        <v>0.443</v>
      </c>
      <c r="L112" s="13">
        <v>0.95799999999999996</v>
      </c>
      <c r="M112" s="16">
        <v>59.89</v>
      </c>
      <c r="N112" s="79">
        <v>0.95499999999999996</v>
      </c>
      <c r="O112" s="4">
        <v>7618010000</v>
      </c>
      <c r="P112" s="4">
        <v>127.20003339455668</v>
      </c>
      <c r="Q112" s="4">
        <v>1</v>
      </c>
      <c r="R112" s="13">
        <v>0.93899999999999995</v>
      </c>
      <c r="S112" s="13">
        <v>0.90500000000000003</v>
      </c>
      <c r="T112" s="4">
        <v>0.98099999999999998</v>
      </c>
      <c r="U112" s="13">
        <v>0.32390000000000002</v>
      </c>
      <c r="V112" s="13"/>
      <c r="W112" s="13">
        <v>0.32219999999999999</v>
      </c>
      <c r="X112" s="13">
        <v>0.98480000000000001</v>
      </c>
      <c r="Y112" s="13">
        <v>0.98509999999999998</v>
      </c>
      <c r="Z112" s="13">
        <v>0.97450000000000003</v>
      </c>
      <c r="AA112" s="13"/>
      <c r="AB112" s="13"/>
      <c r="AC112" s="4"/>
      <c r="AD112" s="4"/>
      <c r="AE112" s="4"/>
      <c r="AF112" s="13">
        <v>0.32219999999999999</v>
      </c>
      <c r="AG112" s="13"/>
      <c r="AH112" s="13"/>
      <c r="AI112" s="13"/>
      <c r="AJ112" s="13"/>
      <c r="AK112" s="13"/>
      <c r="AL112" s="7"/>
    </row>
    <row r="113" spans="1:37" x14ac:dyDescent="0.3">
      <c r="A113" s="69" t="s">
        <v>120</v>
      </c>
      <c r="B113" s="69">
        <v>201.37</v>
      </c>
      <c r="C113" s="69">
        <v>201.37</v>
      </c>
      <c r="D113" s="8" t="s">
        <v>183</v>
      </c>
      <c r="E113" s="69">
        <v>31.3</v>
      </c>
      <c r="F113" s="69">
        <v>0.2</v>
      </c>
      <c r="G113" s="69">
        <v>1300</v>
      </c>
      <c r="H113" s="19">
        <v>2.1</v>
      </c>
      <c r="I113" s="19">
        <v>0.38300000000000001</v>
      </c>
      <c r="J113" s="19">
        <v>0.48899999999999999</v>
      </c>
      <c r="K113" s="19">
        <v>0.12</v>
      </c>
      <c r="L113" s="19">
        <v>1</v>
      </c>
      <c r="M113" s="70">
        <v>208.96</v>
      </c>
      <c r="N113" s="78">
        <v>0.89100000000000001</v>
      </c>
      <c r="O113" s="69">
        <v>5579232000</v>
      </c>
      <c r="P113" s="69">
        <v>26.7</v>
      </c>
      <c r="Q113" s="69">
        <v>1</v>
      </c>
      <c r="R113" s="19">
        <v>0.98899999999999999</v>
      </c>
      <c r="S113" s="19">
        <v>0.8</v>
      </c>
      <c r="T113" s="69">
        <v>0.88400000000000001</v>
      </c>
      <c r="U113" s="19"/>
      <c r="V113" s="19"/>
      <c r="W113" s="19"/>
      <c r="X113" s="19"/>
      <c r="Y113" s="19"/>
      <c r="Z113" s="19"/>
      <c r="AA113" s="19"/>
      <c r="AB113" s="19"/>
      <c r="AC113" s="69"/>
      <c r="AD113" s="69"/>
      <c r="AE113" s="69"/>
      <c r="AF113" s="19"/>
      <c r="AG113" s="19"/>
      <c r="AH113" s="19"/>
      <c r="AI113" s="19"/>
      <c r="AJ113" s="19"/>
      <c r="AK113" s="19"/>
    </row>
    <row r="114" spans="1:37" x14ac:dyDescent="0.3">
      <c r="A114" s="69" t="s">
        <v>121</v>
      </c>
      <c r="B114" s="69">
        <v>171.89</v>
      </c>
      <c r="C114" s="69">
        <v>171.89</v>
      </c>
      <c r="D114" s="8" t="s">
        <v>183</v>
      </c>
      <c r="E114" s="69">
        <v>45.5</v>
      </c>
      <c r="F114" s="69">
        <v>0.25</v>
      </c>
      <c r="G114" s="69">
        <v>3295</v>
      </c>
      <c r="H114" s="19">
        <v>3</v>
      </c>
      <c r="I114" s="19">
        <v>0.55600000000000005</v>
      </c>
      <c r="J114" s="19">
        <v>0.42599999999999999</v>
      </c>
      <c r="K114" s="19">
        <v>1.0500000000000001E-2</v>
      </c>
      <c r="L114" s="19">
        <v>0.96199999999999997</v>
      </c>
      <c r="M114" s="70">
        <v>40.840000000000003</v>
      </c>
      <c r="N114" s="78">
        <v>0.88200000000000001</v>
      </c>
      <c r="O114" s="69">
        <v>6899918000</v>
      </c>
      <c r="P114" s="69">
        <v>168.95</v>
      </c>
      <c r="Q114" s="69">
        <v>0.996</v>
      </c>
      <c r="R114" s="19">
        <v>1.0489999999999999</v>
      </c>
      <c r="S114" s="19">
        <v>0.64</v>
      </c>
      <c r="T114" s="69">
        <v>1.0920000000000001</v>
      </c>
      <c r="U114" s="19"/>
      <c r="V114" s="19"/>
      <c r="W114" s="19"/>
      <c r="X114" s="19"/>
      <c r="Y114" s="19"/>
      <c r="Z114" s="19"/>
      <c r="AA114" s="19"/>
      <c r="AB114" s="19"/>
      <c r="AC114" s="69"/>
      <c r="AD114" s="69"/>
      <c r="AE114" s="69"/>
      <c r="AF114" s="19"/>
      <c r="AG114" s="19"/>
      <c r="AH114" s="19"/>
      <c r="AI114" s="19"/>
      <c r="AJ114" s="19"/>
      <c r="AK114" s="19"/>
    </row>
    <row r="115" spans="1:37" x14ac:dyDescent="0.3">
      <c r="A115" s="69" t="s">
        <v>122</v>
      </c>
      <c r="B115" s="69">
        <v>185.85</v>
      </c>
      <c r="C115" s="69">
        <v>185.85</v>
      </c>
      <c r="D115" s="8" t="s">
        <v>183</v>
      </c>
      <c r="E115" s="69">
        <v>67.599999999999994</v>
      </c>
      <c r="F115" s="69">
        <v>0.28000000000000003</v>
      </c>
      <c r="G115" s="69">
        <v>2031</v>
      </c>
      <c r="H115" s="19">
        <v>3.1</v>
      </c>
      <c r="I115" s="19">
        <v>0.58199999999999996</v>
      </c>
      <c r="J115" s="19">
        <v>0.39450000000000002</v>
      </c>
      <c r="K115" s="19">
        <v>1.95E-2</v>
      </c>
      <c r="L115" s="19">
        <v>0.92200000000000004</v>
      </c>
      <c r="M115" s="70">
        <v>96.71</v>
      </c>
      <c r="N115" s="78">
        <v>0.91600000000000004</v>
      </c>
      <c r="O115" s="69">
        <v>11508000000</v>
      </c>
      <c r="P115" s="69">
        <v>118.99493330575949</v>
      </c>
      <c r="Q115" s="69">
        <v>0.99399999999999999</v>
      </c>
      <c r="R115" s="19">
        <v>1.0009999999999999</v>
      </c>
      <c r="S115" s="19">
        <v>0.78400000000000003</v>
      </c>
      <c r="T115" s="69">
        <v>0.79900000000000004</v>
      </c>
      <c r="U115" s="19"/>
      <c r="V115" s="19"/>
      <c r="W115" s="19"/>
      <c r="X115" s="19"/>
      <c r="Y115" s="19"/>
      <c r="Z115" s="19"/>
      <c r="AA115" s="19"/>
      <c r="AB115" s="19"/>
      <c r="AC115" s="69"/>
      <c r="AD115" s="69"/>
      <c r="AE115" s="69"/>
      <c r="AF115" s="19"/>
      <c r="AG115" s="19"/>
      <c r="AH115" s="19"/>
      <c r="AI115" s="19"/>
      <c r="AJ115" s="19"/>
      <c r="AK115" s="19"/>
    </row>
    <row r="116" spans="1:37" x14ac:dyDescent="0.3">
      <c r="A116" s="69" t="s">
        <v>123</v>
      </c>
      <c r="B116" s="69">
        <v>190.2</v>
      </c>
      <c r="C116" s="69">
        <v>190.2</v>
      </c>
      <c r="D116" s="8" t="s">
        <v>183</v>
      </c>
      <c r="E116" s="69">
        <v>65.2</v>
      </c>
      <c r="F116" s="69">
        <v>0.3</v>
      </c>
      <c r="G116" s="69">
        <v>2990</v>
      </c>
      <c r="H116" s="19">
        <v>3</v>
      </c>
      <c r="I116" s="19">
        <v>0.57799999999999996</v>
      </c>
      <c r="J116" s="19">
        <v>0.34849999999999998</v>
      </c>
      <c r="K116" s="19">
        <v>6.7500000000000004E-2</v>
      </c>
      <c r="L116" s="19">
        <v>0.98299999999999998</v>
      </c>
      <c r="M116" s="70">
        <v>222.26</v>
      </c>
      <c r="N116" s="78">
        <v>0.91</v>
      </c>
      <c r="O116" s="69">
        <v>11290000000</v>
      </c>
      <c r="P116" s="69">
        <v>50.796364618014941</v>
      </c>
      <c r="Q116" s="69">
        <v>0.98199999999999998</v>
      </c>
      <c r="R116" s="19">
        <v>1.04</v>
      </c>
      <c r="S116" s="19">
        <v>0.71599999999999997</v>
      </c>
      <c r="T116" s="69">
        <v>0.76900000000000002</v>
      </c>
      <c r="U116" s="19"/>
      <c r="V116" s="19"/>
      <c r="W116" s="19"/>
      <c r="X116" s="19"/>
      <c r="Y116" s="19"/>
      <c r="Z116" s="19"/>
      <c r="AA116" s="19"/>
      <c r="AB116" s="19"/>
      <c r="AC116" s="69"/>
      <c r="AD116" s="69"/>
      <c r="AE116" s="69"/>
      <c r="AF116" s="19"/>
      <c r="AG116" s="19"/>
      <c r="AH116" s="19"/>
      <c r="AI116" s="19"/>
      <c r="AJ116" s="19"/>
      <c r="AK116" s="19"/>
    </row>
    <row r="117" spans="1:37" x14ac:dyDescent="0.3">
      <c r="A117" s="69" t="s">
        <v>124</v>
      </c>
      <c r="B117" s="69">
        <v>107.71</v>
      </c>
      <c r="C117" s="69">
        <v>107.71</v>
      </c>
      <c r="D117" s="8" t="s">
        <v>183</v>
      </c>
      <c r="E117" s="69">
        <v>78.5</v>
      </c>
      <c r="F117" s="69">
        <v>0.3</v>
      </c>
      <c r="G117" s="69">
        <v>3052</v>
      </c>
      <c r="H117" s="19">
        <v>3.2</v>
      </c>
      <c r="I117" s="19">
        <v>0.72350000000000003</v>
      </c>
      <c r="J117" s="19">
        <v>0.26250000000000001</v>
      </c>
      <c r="K117" s="19">
        <v>6.0000000000000001E-3</v>
      </c>
      <c r="L117" s="19">
        <v>0.995</v>
      </c>
      <c r="M117" s="70">
        <v>40.71</v>
      </c>
      <c r="N117" s="78">
        <v>0.89700000000000002</v>
      </c>
      <c r="O117" s="69">
        <v>7582000000</v>
      </c>
      <c r="P117" s="69">
        <v>186.24416605256695</v>
      </c>
      <c r="Q117" s="69">
        <v>0.99299999999999999</v>
      </c>
      <c r="R117" s="19">
        <v>0.71899999999999997</v>
      </c>
      <c r="S117" s="19">
        <v>0.752</v>
      </c>
      <c r="T117" s="69">
        <v>0.70899999999999996</v>
      </c>
      <c r="U117" s="19"/>
      <c r="V117" s="19"/>
      <c r="W117" s="19"/>
      <c r="X117" s="19"/>
      <c r="Y117" s="19"/>
      <c r="Z117" s="19"/>
      <c r="AA117" s="19"/>
      <c r="AB117" s="19"/>
      <c r="AC117" s="69"/>
      <c r="AD117" s="69"/>
      <c r="AE117" s="69"/>
      <c r="AF117" s="19"/>
      <c r="AG117" s="19"/>
      <c r="AH117" s="19"/>
      <c r="AI117" s="19"/>
      <c r="AJ117" s="19"/>
      <c r="AK117" s="19"/>
    </row>
    <row r="118" spans="1:37" x14ac:dyDescent="0.3">
      <c r="A118" s="69" t="s">
        <v>125</v>
      </c>
      <c r="B118" s="69">
        <v>51.53</v>
      </c>
      <c r="C118" s="69">
        <v>51.53</v>
      </c>
      <c r="D118" s="8" t="s">
        <v>183</v>
      </c>
      <c r="E118" s="69">
        <v>55</v>
      </c>
      <c r="F118" s="69">
        <v>0.3</v>
      </c>
      <c r="G118" s="69">
        <v>1955</v>
      </c>
      <c r="H118" s="19">
        <v>3</v>
      </c>
      <c r="I118" s="19">
        <v>0.69450000000000001</v>
      </c>
      <c r="J118" s="19">
        <v>0.13950000000000001</v>
      </c>
      <c r="K118" s="19">
        <v>3.3500000000000002E-2</v>
      </c>
      <c r="L118" s="19">
        <v>0.97399999999999998</v>
      </c>
      <c r="M118" s="70">
        <v>76.27</v>
      </c>
      <c r="N118" s="78">
        <v>0.85499999999999998</v>
      </c>
      <c r="O118" s="69">
        <v>2423000000</v>
      </c>
      <c r="P118" s="69">
        <v>31.768716402255148</v>
      </c>
      <c r="Q118" s="69">
        <v>0.997</v>
      </c>
      <c r="R118" s="19">
        <v>0.88100000000000001</v>
      </c>
      <c r="S118" s="19">
        <v>1.07</v>
      </c>
      <c r="T118" s="69">
        <v>0.70199999999999996</v>
      </c>
      <c r="U118" s="19"/>
      <c r="V118" s="19"/>
      <c r="W118" s="19"/>
      <c r="X118" s="19"/>
      <c r="Y118" s="19"/>
      <c r="Z118" s="19"/>
      <c r="AA118" s="19"/>
      <c r="AB118" s="19"/>
      <c r="AC118" s="69"/>
      <c r="AD118" s="69"/>
      <c r="AE118" s="69"/>
      <c r="AF118" s="19"/>
      <c r="AG118" s="19"/>
      <c r="AH118" s="19"/>
      <c r="AI118" s="19"/>
      <c r="AJ118" s="19"/>
      <c r="AK118" s="19"/>
    </row>
    <row r="119" spans="1:37" x14ac:dyDescent="0.3">
      <c r="A119" s="69" t="s">
        <v>126</v>
      </c>
      <c r="B119" s="69">
        <v>150.16999999999999</v>
      </c>
      <c r="C119" s="69">
        <v>150.16999999999999</v>
      </c>
      <c r="D119" s="8" t="s">
        <v>183</v>
      </c>
      <c r="E119" s="69">
        <v>54</v>
      </c>
      <c r="F119" s="69">
        <v>0.2</v>
      </c>
      <c r="G119" s="69">
        <v>1975</v>
      </c>
      <c r="H119" s="19">
        <v>2.5</v>
      </c>
      <c r="I119" s="19">
        <v>0.76400000000000001</v>
      </c>
      <c r="J119" s="19">
        <v>0.22</v>
      </c>
      <c r="K119" s="19">
        <v>9.4999999999999998E-3</v>
      </c>
      <c r="L119" s="19">
        <v>0.94689999999999996</v>
      </c>
      <c r="M119" s="70">
        <v>151.72999999999999</v>
      </c>
      <c r="N119" s="78">
        <v>0.86099999999999999</v>
      </c>
      <c r="O119" s="69">
        <v>6979580000</v>
      </c>
      <c r="P119" s="69">
        <v>46</v>
      </c>
      <c r="Q119" s="69">
        <v>1</v>
      </c>
      <c r="R119" s="19">
        <v>0.97599999999999998</v>
      </c>
      <c r="S119" s="19">
        <v>0.42299999999999999</v>
      </c>
      <c r="T119" s="69">
        <v>0.90600000000000003</v>
      </c>
      <c r="U119" s="19"/>
      <c r="V119" s="19"/>
      <c r="W119" s="19"/>
      <c r="X119" s="19"/>
      <c r="Y119" s="19"/>
      <c r="Z119" s="19"/>
      <c r="AA119" s="19"/>
      <c r="AB119" s="19"/>
      <c r="AC119" s="69"/>
      <c r="AD119" s="69"/>
      <c r="AE119" s="69"/>
      <c r="AF119" s="19"/>
      <c r="AG119" s="19"/>
      <c r="AH119" s="19"/>
      <c r="AI119" s="19"/>
      <c r="AJ119" s="19"/>
      <c r="AK119" s="19"/>
    </row>
    <row r="120" spans="1:37" x14ac:dyDescent="0.3">
      <c r="A120" s="69" t="s">
        <v>127</v>
      </c>
      <c r="B120" s="69">
        <v>202.26</v>
      </c>
      <c r="C120" s="69">
        <v>202.26</v>
      </c>
      <c r="D120" s="8" t="s">
        <v>183</v>
      </c>
      <c r="E120" s="69">
        <v>52.9</v>
      </c>
      <c r="F120" s="69">
        <v>0.34</v>
      </c>
      <c r="G120" s="69">
        <v>1427</v>
      </c>
      <c r="H120" s="19">
        <v>3</v>
      </c>
      <c r="I120" s="19">
        <v>0.79300000000000004</v>
      </c>
      <c r="J120" s="19">
        <v>0.157</v>
      </c>
      <c r="K120" s="19">
        <v>0.05</v>
      </c>
      <c r="L120" s="19">
        <v>0.93400000000000005</v>
      </c>
      <c r="M120" s="70">
        <v>210.2</v>
      </c>
      <c r="N120" s="78">
        <v>0.86599999999999999</v>
      </c>
      <c r="O120" s="69">
        <v>9249128000</v>
      </c>
      <c r="P120" s="69">
        <v>44.001560418648907</v>
      </c>
      <c r="Q120" s="69">
        <v>0.97499999999999998</v>
      </c>
      <c r="R120" s="19">
        <v>0.85799999999999998</v>
      </c>
      <c r="S120" s="19">
        <v>0.93899999999999995</v>
      </c>
      <c r="T120" s="69">
        <v>0.76700000000000002</v>
      </c>
      <c r="U120" s="19"/>
      <c r="V120" s="19">
        <v>0.97199999999999998</v>
      </c>
      <c r="W120" s="19"/>
      <c r="X120" s="19"/>
      <c r="Y120" s="19">
        <v>0.99360000000000004</v>
      </c>
      <c r="Z120" s="19">
        <v>0.98209999999999997</v>
      </c>
      <c r="AA120" s="19">
        <v>0.96289999999999998</v>
      </c>
      <c r="AB120" s="19">
        <v>0.9375</v>
      </c>
      <c r="AC120" s="69"/>
      <c r="AD120" s="69"/>
      <c r="AE120" s="69">
        <v>0.22900000000000001</v>
      </c>
      <c r="AF120" s="19"/>
      <c r="AG120" s="19"/>
      <c r="AH120" s="19"/>
      <c r="AI120" s="19"/>
      <c r="AJ120" s="19"/>
      <c r="AK120" s="19">
        <v>0.88200000000000001</v>
      </c>
    </row>
    <row r="121" spans="1:37" x14ac:dyDescent="0.3">
      <c r="A121" s="69" t="s">
        <v>128</v>
      </c>
      <c r="B121" s="69">
        <v>180</v>
      </c>
      <c r="C121" s="69">
        <v>180</v>
      </c>
      <c r="D121" s="8" t="s">
        <v>183</v>
      </c>
      <c r="E121" s="69">
        <v>87.6</v>
      </c>
      <c r="F121" s="69">
        <v>0.45</v>
      </c>
      <c r="G121" s="69">
        <v>2680</v>
      </c>
      <c r="H121" s="19">
        <v>3.8</v>
      </c>
      <c r="I121" s="19">
        <v>0.81100000000000005</v>
      </c>
      <c r="J121" s="19">
        <v>0.128</v>
      </c>
      <c r="K121" s="19">
        <v>6.0999999999999999E-2</v>
      </c>
      <c r="L121" s="19">
        <v>0.82199999999999995</v>
      </c>
      <c r="M121" s="70">
        <v>204</v>
      </c>
      <c r="N121" s="78">
        <v>0.8095</v>
      </c>
      <c r="O121" s="69">
        <v>12750000000</v>
      </c>
      <c r="P121" s="69">
        <v>62.5</v>
      </c>
      <c r="Q121" s="69">
        <v>0.99409999999999998</v>
      </c>
      <c r="R121" s="19">
        <v>0.80800000000000005</v>
      </c>
      <c r="S121" s="19">
        <v>1.0880000000000001</v>
      </c>
      <c r="T121" s="69">
        <v>0.17299999999999999</v>
      </c>
      <c r="U121" s="19">
        <v>0.62590000000000001</v>
      </c>
      <c r="V121" s="19">
        <v>0.79</v>
      </c>
      <c r="W121" s="19">
        <v>0.62590000000000001</v>
      </c>
      <c r="X121" s="19">
        <v>0.91620000000000001</v>
      </c>
      <c r="Y121" s="19">
        <v>0.92820000000000003</v>
      </c>
      <c r="Z121" s="19">
        <v>0.94099999999999995</v>
      </c>
      <c r="AA121" s="19">
        <v>0.88100000000000001</v>
      </c>
      <c r="AB121" s="19">
        <v>0.98699999999999999</v>
      </c>
      <c r="AC121" s="69"/>
      <c r="AD121" s="69"/>
      <c r="AE121" s="69">
        <v>6.0000000000000001E-3</v>
      </c>
      <c r="AF121" s="19">
        <v>0.62590000000000001</v>
      </c>
      <c r="AG121" s="19">
        <v>0.69099999999999995</v>
      </c>
      <c r="AH121" s="19">
        <v>0.79400000000000004</v>
      </c>
      <c r="AI121" s="19">
        <v>0.79</v>
      </c>
      <c r="AJ121" s="19"/>
      <c r="AK121" s="19">
        <v>0.80900000000000005</v>
      </c>
    </row>
    <row r="122" spans="1:37" x14ac:dyDescent="0.3">
      <c r="A122" s="69" t="s">
        <v>129</v>
      </c>
      <c r="B122" s="69">
        <v>175.41</v>
      </c>
      <c r="C122" s="69">
        <v>175.41</v>
      </c>
      <c r="D122" s="8" t="s">
        <v>183</v>
      </c>
      <c r="E122" s="69">
        <v>49</v>
      </c>
      <c r="F122" s="69">
        <v>0.42</v>
      </c>
      <c r="G122" s="69">
        <v>3303</v>
      </c>
      <c r="H122" s="19">
        <v>3.4</v>
      </c>
      <c r="I122" s="19">
        <v>0.503</v>
      </c>
      <c r="J122" s="19">
        <v>0.48399999999999999</v>
      </c>
      <c r="K122" s="19">
        <v>8.9999999999999993E-3</v>
      </c>
      <c r="L122" s="19">
        <v>0.96299999999999997</v>
      </c>
      <c r="M122" s="70">
        <v>42.77</v>
      </c>
      <c r="N122" s="78">
        <v>0.83199999999999996</v>
      </c>
      <c r="O122" s="69">
        <v>7249000000</v>
      </c>
      <c r="P122" s="69">
        <v>169.48795884966097</v>
      </c>
      <c r="Q122" s="69">
        <v>0.98199999999999998</v>
      </c>
      <c r="R122" s="19">
        <v>0.91900000000000004</v>
      </c>
      <c r="S122" s="19">
        <v>0.72499999999999998</v>
      </c>
      <c r="T122" s="69">
        <v>0.79500000000000004</v>
      </c>
      <c r="U122" s="19"/>
      <c r="V122" s="19"/>
      <c r="W122" s="19"/>
      <c r="X122" s="19"/>
      <c r="Y122" s="19"/>
      <c r="Z122" s="19"/>
      <c r="AA122" s="19"/>
      <c r="AB122" s="19"/>
      <c r="AC122" s="69"/>
      <c r="AD122" s="69"/>
      <c r="AE122" s="69"/>
      <c r="AF122" s="19"/>
      <c r="AG122" s="19"/>
      <c r="AH122" s="19"/>
      <c r="AI122" s="19"/>
      <c r="AJ122" s="19"/>
      <c r="AK122" s="19"/>
    </row>
    <row r="123" spans="1:37" x14ac:dyDescent="0.3">
      <c r="A123" s="69" t="s">
        <v>130</v>
      </c>
      <c r="B123" s="69">
        <v>125.5</v>
      </c>
      <c r="C123" s="69">
        <v>125.5</v>
      </c>
      <c r="D123" s="8" t="s">
        <v>183</v>
      </c>
      <c r="E123" s="69">
        <v>112.10000000000001</v>
      </c>
      <c r="F123" s="69">
        <v>0.3</v>
      </c>
      <c r="G123" s="69">
        <v>2335</v>
      </c>
      <c r="H123" s="19">
        <v>3.5</v>
      </c>
      <c r="I123" s="19">
        <v>0.75600000000000001</v>
      </c>
      <c r="J123" s="19">
        <v>0.121</v>
      </c>
      <c r="K123" s="19">
        <v>7.0000000000000001E-3</v>
      </c>
      <c r="L123" s="19">
        <v>0.99399999999999999</v>
      </c>
      <c r="M123" s="70">
        <v>47.08</v>
      </c>
      <c r="N123" s="78">
        <v>0.995</v>
      </c>
      <c r="O123" s="69">
        <v>7438000000</v>
      </c>
      <c r="P123" s="69">
        <v>157.98640611724724</v>
      </c>
      <c r="Q123" s="69">
        <v>0.98599999999999999</v>
      </c>
      <c r="R123" s="19">
        <v>1.0529999999999999</v>
      </c>
      <c r="S123" s="19">
        <v>1.5229999999999999</v>
      </c>
      <c r="T123" s="69">
        <v>1.2809999999999999</v>
      </c>
      <c r="U123" s="19"/>
      <c r="V123" s="19"/>
      <c r="W123" s="19"/>
      <c r="X123" s="19"/>
      <c r="Y123" s="19"/>
      <c r="Z123" s="19"/>
      <c r="AA123" s="19"/>
      <c r="AB123" s="19"/>
      <c r="AC123" s="69"/>
      <c r="AD123" s="69"/>
      <c r="AE123" s="69"/>
      <c r="AF123" s="19"/>
      <c r="AG123" s="19"/>
      <c r="AH123" s="19"/>
      <c r="AI123" s="19"/>
      <c r="AJ123" s="19"/>
      <c r="AK123" s="19"/>
    </row>
    <row r="124" spans="1:37" x14ac:dyDescent="0.3">
      <c r="A124" s="69" t="s">
        <v>131</v>
      </c>
      <c r="B124" s="69">
        <v>117.93</v>
      </c>
      <c r="C124" s="69">
        <v>117.93</v>
      </c>
      <c r="D124" s="8" t="s">
        <v>183</v>
      </c>
      <c r="E124" s="69">
        <v>50</v>
      </c>
      <c r="F124" s="69">
        <v>0.25</v>
      </c>
      <c r="G124" s="69">
        <v>1405</v>
      </c>
      <c r="H124" s="19">
        <v>2.5</v>
      </c>
      <c r="I124" s="19">
        <v>0.72899999999999998</v>
      </c>
      <c r="J124" s="19">
        <v>0.15</v>
      </c>
      <c r="K124" s="19">
        <v>0.11700000000000001</v>
      </c>
      <c r="L124" s="19">
        <v>0.99299999999999999</v>
      </c>
      <c r="M124" s="70">
        <v>134.97999999999999</v>
      </c>
      <c r="N124" s="78">
        <v>0.98699999999999999</v>
      </c>
      <c r="O124" s="69">
        <v>5763650000</v>
      </c>
      <c r="P124" s="69">
        <v>42.700029634019856</v>
      </c>
      <c r="Q124" s="69">
        <v>1</v>
      </c>
      <c r="R124" s="19">
        <v>1.004</v>
      </c>
      <c r="S124" s="19">
        <v>0.93500000000000005</v>
      </c>
      <c r="T124" s="69">
        <v>2.8000000000000001E-2</v>
      </c>
      <c r="U124" s="19">
        <v>0.48359999999999997</v>
      </c>
      <c r="V124" s="19">
        <v>0.91200000000000003</v>
      </c>
      <c r="W124" s="19">
        <v>0.50970000000000004</v>
      </c>
      <c r="X124" s="19">
        <v>0.93540000000000001</v>
      </c>
      <c r="Y124" s="19">
        <v>0.9385</v>
      </c>
      <c r="Z124" s="19">
        <v>0.92069999999999996</v>
      </c>
      <c r="AA124" s="19">
        <v>0.88600000000000001</v>
      </c>
      <c r="AB124" s="19">
        <v>0.99299999999999999</v>
      </c>
      <c r="AC124" s="69">
        <v>0.19800000000000001</v>
      </c>
      <c r="AD124" s="69">
        <v>24.2</v>
      </c>
      <c r="AE124" s="69">
        <v>2.5000000000000001E-2</v>
      </c>
      <c r="AF124" s="19">
        <v>0.50970000000000004</v>
      </c>
      <c r="AG124" s="19">
        <v>0.76</v>
      </c>
      <c r="AH124" s="19">
        <v>0.81169999999999998</v>
      </c>
      <c r="AI124" s="19">
        <v>0.97</v>
      </c>
      <c r="AJ124" s="19"/>
      <c r="AK124" s="19">
        <v>0.96099999999999997</v>
      </c>
    </row>
    <row r="125" spans="1:37" x14ac:dyDescent="0.3">
      <c r="A125" s="69" t="s">
        <v>132</v>
      </c>
      <c r="B125" s="69">
        <v>240.31</v>
      </c>
      <c r="C125" s="69">
        <v>240.31</v>
      </c>
      <c r="D125" s="8" t="s">
        <v>183</v>
      </c>
      <c r="E125" s="69">
        <v>94.2</v>
      </c>
      <c r="F125" s="69">
        <v>0.3</v>
      </c>
      <c r="G125" s="69">
        <v>3080</v>
      </c>
      <c r="H125" s="19">
        <v>3.5</v>
      </c>
      <c r="I125" s="19">
        <v>0.63100000000000001</v>
      </c>
      <c r="J125" s="19">
        <v>0.20699999999999999</v>
      </c>
      <c r="K125" s="19">
        <v>0.16</v>
      </c>
      <c r="L125" s="19">
        <v>0.97699999999999998</v>
      </c>
      <c r="M125" s="70">
        <v>179.99</v>
      </c>
      <c r="N125" s="78">
        <v>0.82</v>
      </c>
      <c r="O125" s="69">
        <v>18510000000</v>
      </c>
      <c r="P125" s="69">
        <v>102.83904661370076</v>
      </c>
      <c r="Q125" s="69"/>
      <c r="R125" s="19"/>
      <c r="S125" s="19"/>
      <c r="T125" s="69"/>
      <c r="U125" s="19"/>
      <c r="V125" s="19"/>
      <c r="W125" s="19"/>
      <c r="X125" s="19"/>
      <c r="Y125" s="19"/>
      <c r="Z125" s="19"/>
      <c r="AA125" s="19"/>
      <c r="AB125" s="19"/>
      <c r="AC125" s="69"/>
      <c r="AD125" s="69"/>
      <c r="AE125" s="69"/>
      <c r="AF125" s="19"/>
      <c r="AG125" s="19"/>
      <c r="AH125" s="19"/>
      <c r="AI125" s="19"/>
      <c r="AJ125" s="19"/>
      <c r="AK125" s="19"/>
    </row>
    <row r="126" spans="1:37" x14ac:dyDescent="0.3">
      <c r="A126" s="69" t="s">
        <v>133</v>
      </c>
      <c r="B126" s="69">
        <v>223.3</v>
      </c>
      <c r="C126" s="69">
        <v>223.3</v>
      </c>
      <c r="D126" s="8" t="s">
        <v>183</v>
      </c>
      <c r="E126" s="69">
        <v>63.34</v>
      </c>
      <c r="F126" s="69"/>
      <c r="G126" s="69">
        <v>2290</v>
      </c>
      <c r="H126" s="19"/>
      <c r="I126" s="19"/>
      <c r="J126" s="19"/>
      <c r="K126" s="19"/>
      <c r="L126" s="19">
        <v>0.99399999999999999</v>
      </c>
      <c r="M126" s="70">
        <v>43.97</v>
      </c>
      <c r="N126" s="78">
        <v>0.78200000000000003</v>
      </c>
      <c r="O126" s="69">
        <v>5940000000</v>
      </c>
      <c r="P126" s="69">
        <v>135.09210825562886</v>
      </c>
      <c r="Q126" s="69">
        <v>1</v>
      </c>
      <c r="R126" s="19"/>
      <c r="S126" s="19"/>
      <c r="T126" s="69"/>
      <c r="U126" s="19"/>
      <c r="V126" s="19"/>
      <c r="W126" s="19"/>
      <c r="X126" s="19"/>
      <c r="Y126" s="19"/>
      <c r="Z126" s="19"/>
      <c r="AA126" s="19"/>
      <c r="AB126" s="19"/>
      <c r="AC126" s="69"/>
      <c r="AD126" s="69"/>
      <c r="AE126" s="69"/>
      <c r="AF126" s="19"/>
      <c r="AG126" s="19"/>
      <c r="AH126" s="19"/>
      <c r="AI126" s="19"/>
      <c r="AJ126" s="19"/>
      <c r="AK126" s="19"/>
    </row>
    <row r="127" spans="1:37" x14ac:dyDescent="0.3">
      <c r="A127" s="69" t="s">
        <v>134</v>
      </c>
      <c r="B127" s="69">
        <v>181.61</v>
      </c>
      <c r="C127" s="69">
        <v>181.61</v>
      </c>
      <c r="D127" s="8" t="s">
        <v>183</v>
      </c>
      <c r="E127" s="69">
        <v>37.5</v>
      </c>
      <c r="F127" s="69">
        <v>0.23</v>
      </c>
      <c r="G127" s="69">
        <v>1763.5</v>
      </c>
      <c r="H127" s="19">
        <v>2.6</v>
      </c>
      <c r="I127" s="19">
        <v>0.72850000000000004</v>
      </c>
      <c r="J127" s="19">
        <v>0.24099999999999999</v>
      </c>
      <c r="K127" s="19">
        <v>2.5499999999999998E-2</v>
      </c>
      <c r="L127" s="19">
        <v>0.92100000000000004</v>
      </c>
      <c r="M127" s="70">
        <v>106.9</v>
      </c>
      <c r="N127" s="78">
        <v>0.86199999999999999</v>
      </c>
      <c r="O127" s="69">
        <v>5858120000</v>
      </c>
      <c r="P127" s="69">
        <v>54.8</v>
      </c>
      <c r="Q127" s="69">
        <v>0.997</v>
      </c>
      <c r="R127" s="19">
        <v>0.85199999999999998</v>
      </c>
      <c r="S127" s="19">
        <v>0.87</v>
      </c>
      <c r="T127" s="69">
        <v>0.98099999999999998</v>
      </c>
      <c r="U127" s="19">
        <v>0.52739999999999998</v>
      </c>
      <c r="V127" s="19">
        <v>0.90400000000000003</v>
      </c>
      <c r="W127" s="19">
        <v>0.51129999999999998</v>
      </c>
      <c r="X127" s="19">
        <v>0.97299999999999998</v>
      </c>
      <c r="Y127" s="19">
        <v>0.94940000000000002</v>
      </c>
      <c r="Z127" s="19">
        <v>0.95920000000000005</v>
      </c>
      <c r="AA127" s="19">
        <v>0.96799999999999997</v>
      </c>
      <c r="AB127" s="19">
        <v>0.99399999999999999</v>
      </c>
      <c r="AC127" s="69">
        <v>0.13800000000000001</v>
      </c>
      <c r="AD127" s="69">
        <v>34.51</v>
      </c>
      <c r="AE127" s="69">
        <v>5.0000000000000001E-3</v>
      </c>
      <c r="AF127" s="19">
        <v>0.51129999999999998</v>
      </c>
      <c r="AG127" s="19">
        <v>0.95</v>
      </c>
      <c r="AH127" s="19">
        <v>0.82</v>
      </c>
      <c r="AI127" s="19">
        <v>0.9</v>
      </c>
      <c r="AJ127" s="19"/>
      <c r="AK127" s="19">
        <v>0.87470000000000003</v>
      </c>
    </row>
    <row r="128" spans="1:37" x14ac:dyDescent="0.3">
      <c r="A128" s="69" t="s">
        <v>135</v>
      </c>
      <c r="B128" s="69">
        <v>192.5</v>
      </c>
      <c r="C128" s="69">
        <v>192.5</v>
      </c>
      <c r="D128" s="8" t="s">
        <v>183</v>
      </c>
      <c r="E128" s="69">
        <v>45.2</v>
      </c>
      <c r="F128" s="69">
        <v>0.21</v>
      </c>
      <c r="G128" s="69">
        <v>1979</v>
      </c>
      <c r="H128" s="19">
        <v>2.2999999999999998</v>
      </c>
      <c r="I128" s="19">
        <v>0.68300000000000005</v>
      </c>
      <c r="J128" s="19">
        <v>0.23599999999999999</v>
      </c>
      <c r="K128" s="19">
        <v>7.5999999999999998E-2</v>
      </c>
      <c r="L128" s="19">
        <v>0.97699999999999998</v>
      </c>
      <c r="M128" s="70">
        <v>177.54</v>
      </c>
      <c r="N128" s="78">
        <v>0.82</v>
      </c>
      <c r="O128" s="69">
        <v>7119350000</v>
      </c>
      <c r="P128" s="69">
        <v>40.099977469865948</v>
      </c>
      <c r="Q128" s="69">
        <v>0.99399999999999999</v>
      </c>
      <c r="R128" s="19">
        <v>0.88200000000000001</v>
      </c>
      <c r="S128" s="19">
        <v>0.63900000000000001</v>
      </c>
      <c r="T128" s="69">
        <v>0.78800000000000003</v>
      </c>
      <c r="U128" s="19">
        <v>0.56789999999999996</v>
      </c>
      <c r="V128" s="19">
        <v>0.80200000000000005</v>
      </c>
      <c r="W128" s="19">
        <v>0.59009999999999996</v>
      </c>
      <c r="X128" s="19">
        <v>0.97199999999999998</v>
      </c>
      <c r="Y128" s="19">
        <v>0.98360000000000003</v>
      </c>
      <c r="Z128" s="19">
        <v>0.95279999999999998</v>
      </c>
      <c r="AA128" s="19"/>
      <c r="AB128" s="19">
        <v>0.98899999999999999</v>
      </c>
      <c r="AC128" s="69"/>
      <c r="AD128" s="69"/>
      <c r="AE128" s="69">
        <v>0.224</v>
      </c>
      <c r="AF128" s="19">
        <v>0.59009999999999996</v>
      </c>
      <c r="AG128" s="19">
        <v>0.7</v>
      </c>
      <c r="AH128" s="19">
        <v>0.88</v>
      </c>
      <c r="AI128" s="19">
        <v>0.8</v>
      </c>
      <c r="AJ128" s="19"/>
      <c r="AK128" s="19">
        <v>0.83430000000000004</v>
      </c>
    </row>
    <row r="129" spans="1:38" x14ac:dyDescent="0.3">
      <c r="A129" s="69" t="s">
        <v>136</v>
      </c>
      <c r="B129" s="69">
        <v>92.38</v>
      </c>
      <c r="C129" s="69">
        <v>92.38</v>
      </c>
      <c r="D129" s="8" t="s">
        <v>183</v>
      </c>
      <c r="E129" s="69">
        <v>26.55</v>
      </c>
      <c r="F129" s="69">
        <v>0.27800000000000002</v>
      </c>
      <c r="G129" s="69">
        <v>1767.5</v>
      </c>
      <c r="H129" s="19">
        <v>2.35</v>
      </c>
      <c r="I129" s="19">
        <v>0.70230000000000004</v>
      </c>
      <c r="J129" s="19">
        <v>0.29299999999999998</v>
      </c>
      <c r="K129" s="19">
        <v>1.5E-3</v>
      </c>
      <c r="L129" s="19">
        <v>1</v>
      </c>
      <c r="M129" s="70">
        <v>45.36</v>
      </c>
      <c r="N129" s="78">
        <v>0.82099999999999995</v>
      </c>
      <c r="O129" s="69">
        <v>2004910000</v>
      </c>
      <c r="P129" s="69">
        <v>44.19995590828924</v>
      </c>
      <c r="Q129" s="69">
        <v>0.98799999999999999</v>
      </c>
      <c r="R129" s="19">
        <v>0.877</v>
      </c>
      <c r="S129" s="19">
        <v>0.66900000000000004</v>
      </c>
      <c r="T129" s="69">
        <v>2.1880000000000002</v>
      </c>
      <c r="U129" s="19">
        <v>0.4889</v>
      </c>
      <c r="V129" s="19">
        <v>0.79600000000000004</v>
      </c>
      <c r="W129" s="19">
        <v>0.49540000000000001</v>
      </c>
      <c r="X129" s="19">
        <v>0.95709999999999995</v>
      </c>
      <c r="Y129" s="19">
        <v>0.98670000000000002</v>
      </c>
      <c r="Z129" s="19">
        <v>0.97799999999999998</v>
      </c>
      <c r="AA129" s="19">
        <v>0.95499999999999996</v>
      </c>
      <c r="AB129" s="19">
        <v>0.98599999999999999</v>
      </c>
      <c r="AC129" s="69">
        <v>4.516</v>
      </c>
      <c r="AD129" s="69">
        <v>38.65</v>
      </c>
      <c r="AE129" s="69">
        <v>0.25800000000000001</v>
      </c>
      <c r="AF129" s="19">
        <v>0.49540000000000001</v>
      </c>
      <c r="AG129" s="19">
        <v>0.68</v>
      </c>
      <c r="AH129" s="19">
        <v>0.95</v>
      </c>
      <c r="AI129" s="19">
        <v>0.83</v>
      </c>
      <c r="AJ129" s="19"/>
      <c r="AK129" s="19">
        <v>0.81810000000000005</v>
      </c>
    </row>
    <row r="130" spans="1:38" x14ac:dyDescent="0.3">
      <c r="A130" s="69" t="s">
        <v>137</v>
      </c>
      <c r="B130" s="69">
        <v>118.14</v>
      </c>
      <c r="C130" s="69">
        <v>118.14</v>
      </c>
      <c r="D130" s="8" t="s">
        <v>183</v>
      </c>
      <c r="E130" s="69">
        <v>51.3</v>
      </c>
      <c r="F130" s="69">
        <v>0.21</v>
      </c>
      <c r="G130" s="69">
        <v>2202.5</v>
      </c>
      <c r="H130" s="19">
        <v>2.2000000000000002</v>
      </c>
      <c r="I130" s="19">
        <v>0.67900000000000005</v>
      </c>
      <c r="J130" s="19">
        <v>0.28599999999999998</v>
      </c>
      <c r="K130" s="19">
        <v>3.1E-2</v>
      </c>
      <c r="L130" s="19">
        <v>0.95299999999999996</v>
      </c>
      <c r="M130" s="70">
        <v>98.19</v>
      </c>
      <c r="N130" s="78">
        <v>0.91700000000000004</v>
      </c>
      <c r="O130" s="69">
        <v>5557550000</v>
      </c>
      <c r="P130" s="69">
        <v>56.599959262654039</v>
      </c>
      <c r="Q130" s="69">
        <v>0.999</v>
      </c>
      <c r="R130" s="19">
        <v>0.94399999999999995</v>
      </c>
      <c r="S130" s="19">
        <v>0.82099999999999995</v>
      </c>
      <c r="T130" s="69">
        <v>1.006</v>
      </c>
      <c r="U130" s="19">
        <v>0.42359999999999998</v>
      </c>
      <c r="V130" s="19">
        <v>0.88</v>
      </c>
      <c r="W130" s="19">
        <v>0.42730000000000001</v>
      </c>
      <c r="X130" s="19">
        <v>0.98009999999999997</v>
      </c>
      <c r="Y130" s="19">
        <v>0.96870000000000001</v>
      </c>
      <c r="Z130" s="19">
        <v>0.9798</v>
      </c>
      <c r="AA130" s="19">
        <v>0.92100000000000004</v>
      </c>
      <c r="AB130" s="19">
        <v>0.996</v>
      </c>
      <c r="AC130" s="69">
        <v>0.31</v>
      </c>
      <c r="AD130" s="69">
        <v>46.08</v>
      </c>
      <c r="AE130" s="69">
        <v>0.03</v>
      </c>
      <c r="AF130" s="19">
        <v>0.42730000000000001</v>
      </c>
      <c r="AG130" s="19">
        <v>0.88</v>
      </c>
      <c r="AH130" s="19">
        <v>0.84</v>
      </c>
      <c r="AI130" s="19">
        <v>0.88</v>
      </c>
      <c r="AJ130" s="19"/>
      <c r="AK130" s="19">
        <v>0.88900000000000001</v>
      </c>
    </row>
    <row r="131" spans="1:38" s="2" customFormat="1" x14ac:dyDescent="0.3">
      <c r="A131" s="4" t="s">
        <v>138</v>
      </c>
      <c r="B131" s="4">
        <v>164.58</v>
      </c>
      <c r="C131" s="4">
        <v>164.58</v>
      </c>
      <c r="D131" s="9" t="s">
        <v>207</v>
      </c>
      <c r="E131" s="4">
        <v>38.4</v>
      </c>
      <c r="F131" s="4">
        <v>0.33500000000000002</v>
      </c>
      <c r="G131" s="4">
        <v>1995</v>
      </c>
      <c r="H131" s="13">
        <v>2.95</v>
      </c>
      <c r="I131" s="13">
        <v>0.54700000000000004</v>
      </c>
      <c r="J131" s="13">
        <v>0.438</v>
      </c>
      <c r="K131" s="13">
        <v>7.0000000000000001E-3</v>
      </c>
      <c r="L131" s="13">
        <v>0.90100000000000002</v>
      </c>
      <c r="M131" s="16">
        <v>96.54</v>
      </c>
      <c r="N131" s="79">
        <v>0.82499999999999996</v>
      </c>
      <c r="O131" s="4">
        <v>5213160000</v>
      </c>
      <c r="P131" s="4">
        <v>54</v>
      </c>
      <c r="Q131" s="4">
        <v>0.999</v>
      </c>
      <c r="R131" s="13">
        <v>0.91500000000000004</v>
      </c>
      <c r="S131" s="13">
        <v>0.69099999999999995</v>
      </c>
      <c r="T131" s="4">
        <v>1.2230000000000001</v>
      </c>
      <c r="U131" s="13">
        <v>0.3372</v>
      </c>
      <c r="V131" s="13">
        <v>0.73499999999999999</v>
      </c>
      <c r="W131" s="13">
        <v>0.32540000000000002</v>
      </c>
      <c r="X131" s="13">
        <v>0.92459999999999998</v>
      </c>
      <c r="Y131" s="13">
        <v>0.88729999999999998</v>
      </c>
      <c r="Z131" s="13">
        <v>0.96240000000000003</v>
      </c>
      <c r="AA131" s="13"/>
      <c r="AB131" s="13">
        <v>0.99399999999999999</v>
      </c>
      <c r="AC131" s="4"/>
      <c r="AD131" s="4">
        <v>40.54</v>
      </c>
      <c r="AE131" s="4"/>
      <c r="AF131" s="13">
        <v>0.32540000000000002</v>
      </c>
      <c r="AG131" s="13">
        <v>0.77</v>
      </c>
      <c r="AH131" s="13">
        <v>0.63</v>
      </c>
      <c r="AI131" s="13">
        <v>0.7</v>
      </c>
      <c r="AJ131" s="13"/>
      <c r="AK131" s="13">
        <v>0.70609999999999995</v>
      </c>
      <c r="AL131" s="7"/>
    </row>
    <row r="132" spans="1:38" x14ac:dyDescent="0.3">
      <c r="A132" s="69" t="s">
        <v>139</v>
      </c>
      <c r="B132" s="69">
        <v>118.47</v>
      </c>
      <c r="C132" s="69">
        <v>118.47</v>
      </c>
      <c r="D132" s="8" t="s">
        <v>183</v>
      </c>
      <c r="E132" s="69">
        <v>55.817</v>
      </c>
      <c r="F132" s="69">
        <v>0.55000000000000004</v>
      </c>
      <c r="G132" s="69">
        <v>3332</v>
      </c>
      <c r="H132" s="19">
        <v>3.93</v>
      </c>
      <c r="I132" s="19">
        <v>0.46060000000000001</v>
      </c>
      <c r="J132" s="19">
        <v>0.53049999999999997</v>
      </c>
      <c r="K132" s="19">
        <v>4.4999999999999997E-3</v>
      </c>
      <c r="L132" s="19">
        <v>0.94</v>
      </c>
      <c r="M132" s="70">
        <v>41.5</v>
      </c>
      <c r="N132" s="78">
        <v>0.83</v>
      </c>
      <c r="O132" s="69">
        <v>5486300000</v>
      </c>
      <c r="P132" s="69">
        <v>132.19999999999999</v>
      </c>
      <c r="Q132" s="69">
        <v>0.998</v>
      </c>
      <c r="R132" s="19"/>
      <c r="S132" s="19">
        <v>0.79800000000000004</v>
      </c>
      <c r="T132" s="69">
        <v>0.92200000000000004</v>
      </c>
      <c r="U132" s="19">
        <v>0.17560000000000001</v>
      </c>
      <c r="V132" s="19">
        <v>0.80800000000000005</v>
      </c>
      <c r="W132" s="19">
        <v>0.1653</v>
      </c>
      <c r="X132" s="19">
        <v>0.87880000000000003</v>
      </c>
      <c r="Y132" s="19">
        <v>0.80120000000000002</v>
      </c>
      <c r="Z132" s="19">
        <v>0.97219999999999995</v>
      </c>
      <c r="AA132" s="19">
        <v>0.9</v>
      </c>
      <c r="AB132" s="19">
        <v>0.996</v>
      </c>
      <c r="AC132" s="69">
        <v>0.24</v>
      </c>
      <c r="AD132" s="69">
        <v>46.11</v>
      </c>
      <c r="AE132" s="69">
        <v>0.03</v>
      </c>
      <c r="AF132" s="19">
        <v>0.1653</v>
      </c>
      <c r="AG132" s="19">
        <v>0.76</v>
      </c>
      <c r="AH132" s="19">
        <v>0.73</v>
      </c>
      <c r="AI132" s="19">
        <v>0.75</v>
      </c>
      <c r="AJ132" s="19"/>
      <c r="AK132" s="19">
        <v>0.75339999999999996</v>
      </c>
    </row>
    <row r="133" spans="1:38" s="2" customFormat="1" x14ac:dyDescent="0.3">
      <c r="A133" s="4" t="s">
        <v>140</v>
      </c>
      <c r="B133" s="4">
        <v>128.6</v>
      </c>
      <c r="C133" s="4">
        <v>128.6</v>
      </c>
      <c r="D133" s="9" t="s">
        <v>207</v>
      </c>
      <c r="E133" s="4">
        <v>51.44</v>
      </c>
      <c r="F133" s="4">
        <v>0.24</v>
      </c>
      <c r="G133" s="4">
        <v>2370</v>
      </c>
      <c r="H133" s="13">
        <v>2.73</v>
      </c>
      <c r="I133" s="13">
        <v>0.71899999999999997</v>
      </c>
      <c r="J133" s="13">
        <v>0.2354</v>
      </c>
      <c r="K133" s="13">
        <v>3.9899999999999998E-2</v>
      </c>
      <c r="L133" s="13">
        <v>0.92900000000000005</v>
      </c>
      <c r="M133" s="16">
        <v>101.73</v>
      </c>
      <c r="N133" s="79">
        <v>0.84699999999999998</v>
      </c>
      <c r="O133" s="4">
        <v>5590060000</v>
      </c>
      <c r="P133" s="4">
        <v>54.94996559520299</v>
      </c>
      <c r="Q133" s="4">
        <v>0.997</v>
      </c>
      <c r="R133" s="13">
        <v>0.86399999999999999</v>
      </c>
      <c r="S133" s="13">
        <v>0.77700000000000002</v>
      </c>
      <c r="T133" s="4">
        <v>0.91300000000000003</v>
      </c>
      <c r="U133" s="13">
        <v>0.4728</v>
      </c>
      <c r="V133" s="13">
        <v>0.871</v>
      </c>
      <c r="W133" s="13">
        <v>0.46050000000000002</v>
      </c>
      <c r="X133" s="13">
        <v>0.98670000000000002</v>
      </c>
      <c r="Y133" s="13">
        <v>0.99080000000000001</v>
      </c>
      <c r="Z133" s="13">
        <v>0.98260000000000003</v>
      </c>
      <c r="AA133" s="13">
        <v>0.77700000000000002</v>
      </c>
      <c r="AB133" s="13">
        <v>0.996</v>
      </c>
      <c r="AC133" s="4">
        <v>0.216</v>
      </c>
      <c r="AD133" s="4">
        <v>45.53</v>
      </c>
      <c r="AE133" s="4">
        <v>5.5E-2</v>
      </c>
      <c r="AF133" s="13">
        <v>0.46050000000000002</v>
      </c>
      <c r="AG133" s="13">
        <v>0.92</v>
      </c>
      <c r="AH133" s="13">
        <v>0.85</v>
      </c>
      <c r="AI133" s="13">
        <v>0.84</v>
      </c>
      <c r="AJ133" s="13"/>
      <c r="AK133" s="13">
        <v>0.84830000000000005</v>
      </c>
      <c r="AL133" s="7"/>
    </row>
    <row r="134" spans="1:38" x14ac:dyDescent="0.3">
      <c r="A134" s="69" t="s">
        <v>141</v>
      </c>
      <c r="B134" s="69">
        <v>98.15</v>
      </c>
      <c r="C134" s="69">
        <v>98.15</v>
      </c>
      <c r="D134" s="8" t="s">
        <v>183</v>
      </c>
      <c r="E134" s="69">
        <v>57.2</v>
      </c>
      <c r="F134" s="69">
        <v>0.19</v>
      </c>
      <c r="G134" s="69">
        <v>1647</v>
      </c>
      <c r="H134" s="19">
        <v>2.2000000000000002</v>
      </c>
      <c r="I134" s="19">
        <v>0.71199999999999997</v>
      </c>
      <c r="J134" s="19">
        <v>0.248</v>
      </c>
      <c r="K134" s="19">
        <v>3.6999999999999998E-2</v>
      </c>
      <c r="L134" s="19">
        <v>0.96</v>
      </c>
      <c r="M134" s="70">
        <v>116.81</v>
      </c>
      <c r="N134" s="78">
        <v>0.85</v>
      </c>
      <c r="O134" s="69">
        <v>4777530000</v>
      </c>
      <c r="P134" s="69">
        <v>40.900008560910884</v>
      </c>
      <c r="Q134" s="69">
        <v>1</v>
      </c>
      <c r="R134" s="19">
        <v>0.91200000000000003</v>
      </c>
      <c r="S134" s="19">
        <v>0.63400000000000001</v>
      </c>
      <c r="T134" s="69">
        <v>0.89600000000000002</v>
      </c>
      <c r="U134" s="19">
        <v>0.58950000000000002</v>
      </c>
      <c r="V134" s="19">
        <v>0.874</v>
      </c>
      <c r="W134" s="19">
        <v>0.61070000000000002</v>
      </c>
      <c r="X134" s="19">
        <v>0.96230000000000004</v>
      </c>
      <c r="Y134" s="19">
        <v>0.96299999999999997</v>
      </c>
      <c r="Z134" s="19">
        <v>0.96640000000000004</v>
      </c>
      <c r="AA134" s="19">
        <v>0.80499999999999994</v>
      </c>
      <c r="AB134" s="19">
        <v>0.997</v>
      </c>
      <c r="AC134" s="69">
        <v>0.23300000000000001</v>
      </c>
      <c r="AD134" s="69">
        <v>43.22</v>
      </c>
      <c r="AE134" s="69">
        <v>5.1999999999999998E-2</v>
      </c>
      <c r="AF134" s="19">
        <v>0.61070000000000002</v>
      </c>
      <c r="AG134" s="19">
        <v>0.82</v>
      </c>
      <c r="AH134" s="19">
        <v>0.79</v>
      </c>
      <c r="AI134" s="19">
        <v>0.89</v>
      </c>
      <c r="AJ134" s="19"/>
      <c r="AK134" s="19">
        <v>0.90400000000000003</v>
      </c>
    </row>
    <row r="135" spans="1:38" x14ac:dyDescent="0.3">
      <c r="A135" s="69" t="s">
        <v>142</v>
      </c>
      <c r="B135" s="69">
        <v>158.62</v>
      </c>
      <c r="C135" s="69">
        <v>158.62</v>
      </c>
      <c r="D135" s="8" t="s">
        <v>183</v>
      </c>
      <c r="E135" s="69">
        <v>69.7</v>
      </c>
      <c r="F135" s="69">
        <v>0.32</v>
      </c>
      <c r="G135" s="69">
        <v>3818</v>
      </c>
      <c r="H135" s="19">
        <v>3</v>
      </c>
      <c r="I135" s="19">
        <v>0.66400000000000003</v>
      </c>
      <c r="J135" s="19">
        <v>0.32400000000000001</v>
      </c>
      <c r="K135" s="19">
        <v>4.0000000000000001E-3</v>
      </c>
      <c r="L135" s="19">
        <v>0.97699999999999998</v>
      </c>
      <c r="M135" s="70">
        <v>160.18</v>
      </c>
      <c r="N135" s="78">
        <v>0.92</v>
      </c>
      <c r="O135" s="69">
        <v>10091340000</v>
      </c>
      <c r="P135" s="69">
        <v>63</v>
      </c>
      <c r="Q135" s="69">
        <v>1</v>
      </c>
      <c r="R135" s="19">
        <v>1.4</v>
      </c>
      <c r="S135" s="19">
        <v>0.78700000000000003</v>
      </c>
      <c r="T135" s="69">
        <v>0.72899999999999998</v>
      </c>
      <c r="U135" s="19"/>
      <c r="V135" s="19"/>
      <c r="W135" s="19"/>
      <c r="X135" s="19"/>
      <c r="Y135" s="19"/>
      <c r="Z135" s="19"/>
      <c r="AA135" s="19"/>
      <c r="AB135" s="19"/>
      <c r="AC135" s="69"/>
      <c r="AD135" s="69"/>
      <c r="AE135" s="69"/>
      <c r="AF135" s="19"/>
      <c r="AG135" s="19"/>
      <c r="AH135" s="19"/>
      <c r="AI135" s="19"/>
      <c r="AJ135" s="19"/>
      <c r="AK135" s="19"/>
    </row>
    <row r="136" spans="1:38" x14ac:dyDescent="0.3">
      <c r="A136" s="69" t="s">
        <v>143</v>
      </c>
      <c r="B136" s="69">
        <v>100.97</v>
      </c>
      <c r="C136" s="69">
        <v>100.97</v>
      </c>
      <c r="D136" s="8" t="s">
        <v>183</v>
      </c>
      <c r="E136" s="69">
        <v>62.849999999999994</v>
      </c>
      <c r="F136" s="69">
        <v>0.33</v>
      </c>
      <c r="G136" s="69">
        <v>2601</v>
      </c>
      <c r="H136" s="19">
        <v>2.7</v>
      </c>
      <c r="I136" s="19">
        <v>0.81850000000000001</v>
      </c>
      <c r="J136" s="19">
        <v>0.1565</v>
      </c>
      <c r="K136" s="19">
        <v>2.5000000000000001E-2</v>
      </c>
      <c r="L136" s="19">
        <v>0.94699999999999995</v>
      </c>
      <c r="M136" s="70">
        <v>98.43</v>
      </c>
      <c r="N136" s="78">
        <v>0.89300000000000002</v>
      </c>
      <c r="O136" s="69">
        <v>5640040000</v>
      </c>
      <c r="P136" s="69">
        <v>57.300010159504211</v>
      </c>
      <c r="Q136" s="69">
        <v>0.98799999999999999</v>
      </c>
      <c r="R136" s="19">
        <v>0.84099999999999997</v>
      </c>
      <c r="S136" s="19">
        <v>1.153</v>
      </c>
      <c r="T136" s="69">
        <v>0.96399999999999997</v>
      </c>
      <c r="U136" s="19">
        <v>0.28360000000000002</v>
      </c>
      <c r="V136" s="19">
        <v>0.90700000000000003</v>
      </c>
      <c r="W136" s="19">
        <v>0.2908</v>
      </c>
      <c r="X136" s="19">
        <v>0.96619999999999995</v>
      </c>
      <c r="Y136" s="19">
        <v>0.97060000000000002</v>
      </c>
      <c r="Z136" s="19">
        <v>0.94350000000000001</v>
      </c>
      <c r="AA136" s="19">
        <v>0.94</v>
      </c>
      <c r="AB136" s="19">
        <v>0.997</v>
      </c>
      <c r="AC136" s="69">
        <v>1.546</v>
      </c>
      <c r="AD136" s="69">
        <v>89.71</v>
      </c>
      <c r="AE136" s="69">
        <v>0.108</v>
      </c>
      <c r="AF136" s="19">
        <v>0.2908</v>
      </c>
      <c r="AG136" s="19">
        <v>0.86</v>
      </c>
      <c r="AH136" s="19">
        <v>0.48</v>
      </c>
      <c r="AI136" s="19">
        <v>0.91</v>
      </c>
      <c r="AJ136" s="19"/>
      <c r="AK136" s="19">
        <v>0.92949999999999999</v>
      </c>
    </row>
    <row r="137" spans="1:38" x14ac:dyDescent="0.3">
      <c r="A137" s="69" t="s">
        <v>144</v>
      </c>
      <c r="B137" s="69">
        <v>209.81</v>
      </c>
      <c r="C137" s="69">
        <v>209.81</v>
      </c>
      <c r="D137" s="8" t="s">
        <v>183</v>
      </c>
      <c r="E137" s="69">
        <v>51.8</v>
      </c>
      <c r="F137" s="69">
        <v>0.27</v>
      </c>
      <c r="G137" s="69">
        <v>1424</v>
      </c>
      <c r="H137" s="19">
        <v>2.8</v>
      </c>
      <c r="I137" s="19">
        <v>0.68200000000000005</v>
      </c>
      <c r="J137" s="19">
        <v>0.29199999999999998</v>
      </c>
      <c r="K137" s="19">
        <v>2.4E-2</v>
      </c>
      <c r="L137" s="19">
        <v>0.90900000000000003</v>
      </c>
      <c r="M137" s="70">
        <v>201.22</v>
      </c>
      <c r="N137" s="78">
        <v>0.82199999999999995</v>
      </c>
      <c r="O137" s="69">
        <v>8914050000</v>
      </c>
      <c r="P137" s="69">
        <v>44.300019878739683</v>
      </c>
      <c r="Q137" s="69">
        <v>0.98899999999999999</v>
      </c>
      <c r="R137" s="19">
        <v>0.875</v>
      </c>
      <c r="S137" s="19">
        <v>0.69099999999999995</v>
      </c>
      <c r="T137" s="69">
        <v>0.753</v>
      </c>
      <c r="U137" s="19">
        <v>0.60550000000000004</v>
      </c>
      <c r="V137" s="19">
        <v>0.80300000000000005</v>
      </c>
      <c r="W137" s="19">
        <v>0.68720000000000003</v>
      </c>
      <c r="X137" s="19">
        <v>0.97589999999999999</v>
      </c>
      <c r="Y137" s="19">
        <v>0.98040000000000005</v>
      </c>
      <c r="Z137" s="19">
        <v>0.98209999999999997</v>
      </c>
      <c r="AA137" s="19"/>
      <c r="AB137" s="19"/>
      <c r="AC137" s="69"/>
      <c r="AD137" s="69"/>
      <c r="AE137" s="69"/>
      <c r="AF137" s="19">
        <v>0.68720000000000003</v>
      </c>
      <c r="AG137" s="19">
        <v>0.52</v>
      </c>
      <c r="AH137" s="19">
        <v>0.95</v>
      </c>
      <c r="AI137" s="19">
        <v>0.89</v>
      </c>
      <c r="AJ137" s="19"/>
      <c r="AK137" s="19">
        <v>0.91449999999999998</v>
      </c>
    </row>
    <row r="138" spans="1:38" x14ac:dyDescent="0.3">
      <c r="A138" s="69" t="s">
        <v>145</v>
      </c>
      <c r="B138" s="69">
        <v>165.8</v>
      </c>
      <c r="C138" s="69">
        <v>165.8</v>
      </c>
      <c r="D138" s="8" t="s">
        <v>183</v>
      </c>
      <c r="E138" s="69">
        <v>48.13</v>
      </c>
      <c r="F138" s="69">
        <v>0.14000000000000001</v>
      </c>
      <c r="G138" s="69">
        <v>1739.67</v>
      </c>
      <c r="H138" s="19">
        <v>1.3</v>
      </c>
      <c r="I138" s="19">
        <v>0.64070000000000005</v>
      </c>
      <c r="J138" s="19">
        <v>0.32</v>
      </c>
      <c r="K138" s="19">
        <v>3.1300000000000001E-2</v>
      </c>
      <c r="L138" s="19">
        <v>0.93500000000000005</v>
      </c>
      <c r="M138" s="70">
        <v>41.36</v>
      </c>
      <c r="N138" s="78">
        <v>0.88500000000000001</v>
      </c>
      <c r="O138" s="69">
        <v>7051880000</v>
      </c>
      <c r="P138" s="69">
        <v>170.5</v>
      </c>
      <c r="Q138" s="69">
        <v>0.996</v>
      </c>
      <c r="R138" s="19">
        <v>0.92900000000000005</v>
      </c>
      <c r="S138" s="19">
        <v>0.79400000000000004</v>
      </c>
      <c r="T138" s="69">
        <v>0.73499999999999999</v>
      </c>
      <c r="U138" s="19">
        <v>0.47920000000000001</v>
      </c>
      <c r="V138" s="19">
        <v>0.74099999999999999</v>
      </c>
      <c r="W138" s="19">
        <v>0.4546</v>
      </c>
      <c r="X138" s="19">
        <v>0.99729999999999996</v>
      </c>
      <c r="Y138" s="19">
        <v>0.99670000000000003</v>
      </c>
      <c r="Z138" s="19">
        <v>0.99870000000000003</v>
      </c>
      <c r="AA138" s="19">
        <v>0.97399999999999998</v>
      </c>
      <c r="AB138" s="19">
        <v>0.997</v>
      </c>
      <c r="AC138" s="69">
        <v>0.70699999999999996</v>
      </c>
      <c r="AD138" s="69">
        <v>24.65</v>
      </c>
      <c r="AE138" s="69">
        <v>2.5000000000000001E-2</v>
      </c>
      <c r="AF138" s="19">
        <v>0.4546</v>
      </c>
      <c r="AG138" s="19">
        <v>0.79</v>
      </c>
      <c r="AH138" s="19">
        <v>0.68</v>
      </c>
      <c r="AI138" s="19">
        <v>0.7</v>
      </c>
      <c r="AJ138" s="19"/>
      <c r="AK138" s="19">
        <v>0.70340000000000003</v>
      </c>
    </row>
    <row r="139" spans="1:38" x14ac:dyDescent="0.3">
      <c r="A139" s="69" t="s">
        <v>146</v>
      </c>
      <c r="B139" s="69">
        <v>205.98</v>
      </c>
      <c r="C139" s="69">
        <v>205.98</v>
      </c>
      <c r="D139" s="8" t="s">
        <v>183</v>
      </c>
      <c r="E139" s="69">
        <v>32.200000000000003</v>
      </c>
      <c r="F139" s="69">
        <v>0.18</v>
      </c>
      <c r="G139" s="69">
        <v>2470</v>
      </c>
      <c r="H139" s="19">
        <v>1.6</v>
      </c>
      <c r="I139" s="19">
        <v>0.63800000000000001</v>
      </c>
      <c r="J139" s="19">
        <v>0.35599999999999998</v>
      </c>
      <c r="K139" s="19">
        <v>2E-3</v>
      </c>
      <c r="L139" s="19">
        <v>0.96899999999999997</v>
      </c>
      <c r="M139" s="70">
        <v>211.44</v>
      </c>
      <c r="N139" s="78">
        <v>0.82399999999999995</v>
      </c>
      <c r="O139" s="69">
        <v>5434020000</v>
      </c>
      <c r="P139" s="69">
        <v>25.70005675368899</v>
      </c>
      <c r="Q139" s="69">
        <v>0.99099999999999999</v>
      </c>
      <c r="R139" s="19">
        <v>0.91500000000000004</v>
      </c>
      <c r="S139" s="19">
        <v>0.63500000000000001</v>
      </c>
      <c r="T139" s="69">
        <v>0.41199999999999998</v>
      </c>
      <c r="U139" s="19">
        <v>0.40389999999999998</v>
      </c>
      <c r="V139" s="19">
        <v>0.90400000000000003</v>
      </c>
      <c r="W139" s="19">
        <v>0.43540000000000001</v>
      </c>
      <c r="X139" s="19">
        <v>0.9425</v>
      </c>
      <c r="Y139" s="19">
        <v>0.94389999999999996</v>
      </c>
      <c r="Z139" s="19">
        <v>0.95289999999999997</v>
      </c>
      <c r="AA139" s="19">
        <v>0.86199999999999999</v>
      </c>
      <c r="AB139" s="19">
        <v>0.99099999999999999</v>
      </c>
      <c r="AC139" s="69">
        <v>0.91200000000000003</v>
      </c>
      <c r="AD139" s="69">
        <v>63.12</v>
      </c>
      <c r="AE139" s="69">
        <v>0.14000000000000001</v>
      </c>
      <c r="AF139" s="19">
        <v>0.43540000000000001</v>
      </c>
      <c r="AG139" s="19">
        <v>0.92</v>
      </c>
      <c r="AH139" s="19">
        <v>0.60450000000000004</v>
      </c>
      <c r="AI139" s="19">
        <v>0.95</v>
      </c>
      <c r="AJ139" s="19"/>
      <c r="AK139" s="19">
        <v>0.96799999999999997</v>
      </c>
    </row>
    <row r="140" spans="1:38" x14ac:dyDescent="0.3">
      <c r="A140" s="69" t="s">
        <v>147</v>
      </c>
      <c r="B140" s="69">
        <v>92.75</v>
      </c>
      <c r="C140" s="69">
        <v>92.75</v>
      </c>
      <c r="D140" s="8" t="s">
        <v>183</v>
      </c>
      <c r="E140" s="69">
        <v>41.33</v>
      </c>
      <c r="F140" s="69">
        <v>0.18</v>
      </c>
      <c r="G140" s="69">
        <v>2215</v>
      </c>
      <c r="H140" s="19">
        <v>1.87</v>
      </c>
      <c r="I140" s="19">
        <v>0.61299999999999999</v>
      </c>
      <c r="J140" s="19">
        <v>0.33629999999999999</v>
      </c>
      <c r="K140" s="19">
        <v>3.7999999999999999E-2</v>
      </c>
      <c r="L140" s="19">
        <v>0.93700000000000006</v>
      </c>
      <c r="M140" s="70">
        <v>97.64</v>
      </c>
      <c r="N140" s="78">
        <v>0.78900000000000003</v>
      </c>
      <c r="O140" s="69">
        <v>3017080000</v>
      </c>
      <c r="P140" s="69">
        <v>30.900040966816881</v>
      </c>
      <c r="Q140" s="69">
        <v>0.98399999999999999</v>
      </c>
      <c r="R140" s="19">
        <v>0.84</v>
      </c>
      <c r="S140" s="19">
        <v>0.69399999999999995</v>
      </c>
      <c r="T140" s="69">
        <v>0.70599999999999996</v>
      </c>
      <c r="U140" s="19">
        <v>0.45140000000000002</v>
      </c>
      <c r="V140" s="19">
        <v>0.80900000000000005</v>
      </c>
      <c r="W140" s="19">
        <v>0.47020000000000001</v>
      </c>
      <c r="X140" s="19">
        <v>0.97799999999999998</v>
      </c>
      <c r="Y140" s="19">
        <v>0.97940000000000005</v>
      </c>
      <c r="Z140" s="19">
        <v>0.97819999999999996</v>
      </c>
      <c r="AA140" s="19">
        <v>0.89300000000000002</v>
      </c>
      <c r="AB140" s="19">
        <v>0.98499999999999999</v>
      </c>
      <c r="AC140" s="69">
        <v>0.65500000000000003</v>
      </c>
      <c r="AD140" s="69">
        <v>51.46</v>
      </c>
      <c r="AE140" s="69">
        <v>8.6999999999999994E-2</v>
      </c>
      <c r="AF140" s="19">
        <v>0.47020000000000001</v>
      </c>
      <c r="AG140" s="19">
        <v>0.81</v>
      </c>
      <c r="AH140" s="19">
        <v>0.68020000000000003</v>
      </c>
      <c r="AI140" s="19">
        <v>0.83</v>
      </c>
      <c r="AJ140" s="19"/>
      <c r="AK140" s="19">
        <v>0.84540000000000004</v>
      </c>
    </row>
    <row r="141" spans="1:38" x14ac:dyDescent="0.3">
      <c r="A141" s="69" t="s">
        <v>148</v>
      </c>
      <c r="B141" s="69">
        <v>97.84</v>
      </c>
      <c r="C141" s="69">
        <v>97.84</v>
      </c>
      <c r="D141" s="8" t="s">
        <v>183</v>
      </c>
      <c r="E141" s="69">
        <v>72.2</v>
      </c>
      <c r="F141" s="69">
        <v>0.32</v>
      </c>
      <c r="G141" s="69">
        <v>2310</v>
      </c>
      <c r="H141" s="19">
        <v>1.9</v>
      </c>
      <c r="I141" s="19">
        <v>0.66400000000000003</v>
      </c>
      <c r="J141" s="19">
        <v>0.27900000000000003</v>
      </c>
      <c r="K141" s="19">
        <v>5.0999999999999997E-2</v>
      </c>
      <c r="L141" s="19">
        <v>0.96199999999999997</v>
      </c>
      <c r="M141" s="70">
        <v>102.9</v>
      </c>
      <c r="N141" s="78">
        <v>0.78</v>
      </c>
      <c r="O141" s="69">
        <v>5494860000</v>
      </c>
      <c r="P141" s="69">
        <v>53.4</v>
      </c>
      <c r="Q141" s="69">
        <v>0.98399999999999999</v>
      </c>
      <c r="R141" s="19">
        <v>0.78900000000000003</v>
      </c>
      <c r="S141" s="19">
        <v>0.47</v>
      </c>
      <c r="T141" s="69">
        <v>0.79500000000000004</v>
      </c>
      <c r="U141" s="19">
        <v>0.45379999999999998</v>
      </c>
      <c r="V141" s="19">
        <v>0.74199999999999999</v>
      </c>
      <c r="W141" s="19">
        <v>0.50249999999999995</v>
      </c>
      <c r="X141" s="19">
        <v>0.94699999999999995</v>
      </c>
      <c r="Y141" s="19">
        <v>0.96530000000000005</v>
      </c>
      <c r="Z141" s="19">
        <v>0.95630000000000004</v>
      </c>
      <c r="AA141" s="19">
        <v>0.94499999999999995</v>
      </c>
      <c r="AB141" s="19">
        <v>0.98299999999999998</v>
      </c>
      <c r="AC141" s="69">
        <v>1.0920000000000001</v>
      </c>
      <c r="AD141" s="69">
        <v>18.89</v>
      </c>
      <c r="AE141" s="69">
        <v>8.1000000000000003E-2</v>
      </c>
      <c r="AF141" s="19">
        <v>0.50249999999999995</v>
      </c>
      <c r="AG141" s="19">
        <v>0.59</v>
      </c>
      <c r="AH141" s="19">
        <v>0.6038</v>
      </c>
      <c r="AI141" s="19">
        <v>0.74</v>
      </c>
      <c r="AJ141" s="19"/>
      <c r="AK141" s="19">
        <v>0.82540000000000002</v>
      </c>
    </row>
    <row r="142" spans="1:38" x14ac:dyDescent="0.3">
      <c r="A142" s="69" t="s">
        <v>149</v>
      </c>
      <c r="B142" s="69">
        <v>165.95</v>
      </c>
      <c r="C142" s="69">
        <v>165.95</v>
      </c>
      <c r="D142" s="8" t="s">
        <v>183</v>
      </c>
      <c r="E142" s="69">
        <v>56.5</v>
      </c>
      <c r="F142" s="69">
        <v>0.2</v>
      </c>
      <c r="G142" s="69">
        <v>1485</v>
      </c>
      <c r="H142" s="19">
        <v>4</v>
      </c>
      <c r="I142" s="19">
        <v>0.72299999999999998</v>
      </c>
      <c r="J142" s="19">
        <v>0.216</v>
      </c>
      <c r="K142" s="19">
        <v>5.1999999999999998E-2</v>
      </c>
      <c r="L142" s="19">
        <v>0.96419999999999995</v>
      </c>
      <c r="M142" s="70">
        <v>196.33</v>
      </c>
      <c r="N142" s="78">
        <v>0.73899999999999999</v>
      </c>
      <c r="O142" s="69">
        <v>6871550000</v>
      </c>
      <c r="P142" s="69">
        <v>35</v>
      </c>
      <c r="Q142" s="69">
        <v>0.996</v>
      </c>
      <c r="R142" s="19">
        <v>0.76100000000000001</v>
      </c>
      <c r="S142" s="19">
        <v>0.63700000000000001</v>
      </c>
      <c r="T142" s="69">
        <v>0.82499999999999996</v>
      </c>
      <c r="U142" s="19">
        <v>0.52029999999999998</v>
      </c>
      <c r="V142" s="19">
        <v>0.90300000000000002</v>
      </c>
      <c r="W142" s="19">
        <v>0.51949999999999996</v>
      </c>
      <c r="X142" s="19">
        <v>0.94399999999999995</v>
      </c>
      <c r="Y142" s="19">
        <v>0.94130000000000003</v>
      </c>
      <c r="Z142" s="19">
        <v>0.97389999999999999</v>
      </c>
      <c r="AA142" s="19">
        <v>0.91800000000000004</v>
      </c>
      <c r="AB142" s="19">
        <v>0.99399999999999999</v>
      </c>
      <c r="AC142" s="69">
        <v>0.29699999999999999</v>
      </c>
      <c r="AD142" s="69">
        <v>36.44</v>
      </c>
      <c r="AE142" s="69">
        <v>2.7E-2</v>
      </c>
      <c r="AF142" s="19">
        <v>0.51949999999999996</v>
      </c>
      <c r="AG142" s="19">
        <v>0.89</v>
      </c>
      <c r="AH142" s="19">
        <v>0.95420000000000005</v>
      </c>
      <c r="AI142" s="19">
        <v>0.91</v>
      </c>
      <c r="AJ142" s="19">
        <v>0.99</v>
      </c>
      <c r="AK142" s="19">
        <v>0.89890000000000003</v>
      </c>
    </row>
    <row r="143" spans="1:38" x14ac:dyDescent="0.3">
      <c r="A143" s="69" t="s">
        <v>150</v>
      </c>
      <c r="B143" s="69">
        <v>180.29</v>
      </c>
      <c r="C143" s="69">
        <v>180.29</v>
      </c>
      <c r="D143" s="8" t="s">
        <v>183</v>
      </c>
      <c r="E143" s="69">
        <v>49.4</v>
      </c>
      <c r="F143" s="69">
        <v>0.22</v>
      </c>
      <c r="G143" s="69">
        <v>2400</v>
      </c>
      <c r="H143" s="19">
        <v>2.35</v>
      </c>
      <c r="I143" s="19">
        <v>0.498</v>
      </c>
      <c r="J143" s="19">
        <v>0.46700000000000003</v>
      </c>
      <c r="K143" s="19">
        <v>2.6499999999999999E-2</v>
      </c>
      <c r="L143" s="19">
        <v>0.9738</v>
      </c>
      <c r="M143" s="70">
        <v>193.27</v>
      </c>
      <c r="N143" s="78">
        <v>0.92600000000000005</v>
      </c>
      <c r="O143" s="69">
        <v>8233302000</v>
      </c>
      <c r="P143" s="69">
        <v>42.6</v>
      </c>
      <c r="Q143" s="69">
        <v>1</v>
      </c>
      <c r="R143" s="19">
        <v>1.1180000000000001</v>
      </c>
      <c r="S143" s="19">
        <v>0.66600000000000004</v>
      </c>
      <c r="T143" s="69">
        <v>0.874</v>
      </c>
      <c r="U143" s="19">
        <v>0.2152</v>
      </c>
      <c r="V143" s="19">
        <v>0.84899999999999998</v>
      </c>
      <c r="W143" s="19">
        <v>0.20469999999999999</v>
      </c>
      <c r="X143" s="19">
        <v>0.96499999999999997</v>
      </c>
      <c r="Y143" s="19">
        <v>0.96299999999999997</v>
      </c>
      <c r="Z143" s="19">
        <v>0.94979999999999998</v>
      </c>
      <c r="AA143" s="19">
        <v>0.97</v>
      </c>
      <c r="AB143" s="19">
        <v>0.998</v>
      </c>
      <c r="AC143" s="69">
        <v>0.89500000000000002</v>
      </c>
      <c r="AD143" s="69">
        <v>45.87</v>
      </c>
      <c r="AE143" s="69">
        <v>3.2000000000000001E-2</v>
      </c>
      <c r="AF143" s="19">
        <v>0.20469999999999999</v>
      </c>
      <c r="AG143" s="19">
        <v>0.88</v>
      </c>
      <c r="AH143" s="19">
        <v>1.0127999999999999</v>
      </c>
      <c r="AI143" s="19">
        <v>0.76</v>
      </c>
      <c r="AJ143" s="19">
        <v>0.87</v>
      </c>
      <c r="AK143" s="19">
        <v>0.80879999999999996</v>
      </c>
    </row>
    <row r="144" spans="1:38" x14ac:dyDescent="0.3">
      <c r="A144" s="69" t="s">
        <v>151</v>
      </c>
      <c r="B144" s="69">
        <v>181.64</v>
      </c>
      <c r="C144" s="69">
        <v>181.64</v>
      </c>
      <c r="D144" s="8" t="s">
        <v>183</v>
      </c>
      <c r="E144" s="69">
        <v>39.299999999999997</v>
      </c>
      <c r="F144" s="69">
        <v>0.33</v>
      </c>
      <c r="G144" s="69">
        <v>3654</v>
      </c>
      <c r="H144" s="19">
        <v>2.6</v>
      </c>
      <c r="I144" s="19">
        <v>0.58399999999999996</v>
      </c>
      <c r="J144" s="19">
        <v>0.40600000000000003</v>
      </c>
      <c r="K144" s="19">
        <v>4.0000000000000001E-3</v>
      </c>
      <c r="L144" s="19">
        <v>0.98919999999999997</v>
      </c>
      <c r="M144" s="70">
        <v>180</v>
      </c>
      <c r="N144" s="78">
        <v>0.89200000000000002</v>
      </c>
      <c r="O144" s="69">
        <v>6354000000</v>
      </c>
      <c r="P144" s="69">
        <v>35.299999999999997</v>
      </c>
      <c r="Q144" s="69">
        <v>1</v>
      </c>
      <c r="R144" s="19">
        <v>0.98099999999999998</v>
      </c>
      <c r="S144" s="19">
        <v>0.74299999999999999</v>
      </c>
      <c r="T144" s="69">
        <v>0.89200000000000002</v>
      </c>
      <c r="U144" s="19"/>
      <c r="V144" s="19"/>
      <c r="W144" s="19"/>
      <c r="X144" s="19"/>
      <c r="Y144" s="19"/>
      <c r="Z144" s="19"/>
      <c r="AA144" s="19"/>
      <c r="AB144" s="19"/>
      <c r="AC144" s="69"/>
      <c r="AD144" s="69"/>
      <c r="AE144" s="69"/>
      <c r="AF144" s="19"/>
      <c r="AG144" s="19"/>
      <c r="AH144" s="19"/>
      <c r="AI144" s="19"/>
      <c r="AJ144" s="19"/>
      <c r="AK144" s="19"/>
    </row>
    <row r="145" spans="1:38" x14ac:dyDescent="0.3">
      <c r="A145" s="69" t="s">
        <v>152</v>
      </c>
      <c r="B145" s="69">
        <v>171.59</v>
      </c>
      <c r="C145" s="69">
        <v>171.59</v>
      </c>
      <c r="D145" s="8" t="s">
        <v>183</v>
      </c>
      <c r="E145" s="69">
        <v>39.380000000000003</v>
      </c>
      <c r="F145" s="69">
        <v>0.23</v>
      </c>
      <c r="G145" s="69">
        <v>2637.5</v>
      </c>
      <c r="H145" s="19">
        <v>0.6</v>
      </c>
      <c r="I145" s="19">
        <v>0.67249999999999999</v>
      </c>
      <c r="J145" s="19">
        <v>0.29449999999999998</v>
      </c>
      <c r="K145" s="19">
        <v>1.95E-2</v>
      </c>
      <c r="L145" s="19">
        <v>0.96940000000000004</v>
      </c>
      <c r="M145" s="70">
        <v>42.93</v>
      </c>
      <c r="N145" s="78">
        <v>0.89200000000000002</v>
      </c>
      <c r="O145" s="69">
        <v>6010200000</v>
      </c>
      <c r="P145" s="69">
        <v>140</v>
      </c>
      <c r="Q145" s="69">
        <v>1</v>
      </c>
      <c r="R145" s="19">
        <v>0.91900000000000004</v>
      </c>
      <c r="S145" s="19">
        <v>0.83899999999999997</v>
      </c>
      <c r="T145" s="69">
        <v>0.82299999999999995</v>
      </c>
      <c r="U145" s="19"/>
      <c r="V145" s="19"/>
      <c r="W145" s="19"/>
      <c r="X145" s="19"/>
      <c r="Y145" s="19"/>
      <c r="Z145" s="19"/>
      <c r="AA145" s="19"/>
      <c r="AB145" s="19"/>
      <c r="AC145" s="69"/>
      <c r="AD145" s="69"/>
      <c r="AE145" s="69"/>
      <c r="AF145" s="19"/>
      <c r="AG145" s="19"/>
      <c r="AH145" s="19"/>
      <c r="AI145" s="19"/>
      <c r="AJ145" s="19"/>
      <c r="AK145" s="19"/>
    </row>
    <row r="146" spans="1:38" x14ac:dyDescent="0.3">
      <c r="A146" s="69" t="s">
        <v>153</v>
      </c>
      <c r="B146" s="69">
        <v>177.49</v>
      </c>
      <c r="C146" s="69">
        <v>177.49</v>
      </c>
      <c r="D146" s="8" t="s">
        <v>183</v>
      </c>
      <c r="E146" s="69">
        <v>88.7</v>
      </c>
      <c r="F146" s="69">
        <v>0.5</v>
      </c>
      <c r="G146" s="69">
        <v>3113.33</v>
      </c>
      <c r="H146" s="19">
        <v>4.4000000000000004</v>
      </c>
      <c r="I146" s="19">
        <v>0.53500000000000003</v>
      </c>
      <c r="J146" s="19">
        <v>0.438</v>
      </c>
      <c r="K146" s="19">
        <v>1.4E-2</v>
      </c>
      <c r="L146" s="19">
        <v>0.98150000000000004</v>
      </c>
      <c r="M146" s="70">
        <v>180.58</v>
      </c>
      <c r="N146" s="78">
        <v>0.83799999999999997</v>
      </c>
      <c r="O146" s="69">
        <v>13182340000</v>
      </c>
      <c r="P146" s="69">
        <v>73</v>
      </c>
      <c r="Q146" s="69">
        <v>0.999</v>
      </c>
      <c r="R146" s="19">
        <v>0.99299999999999999</v>
      </c>
      <c r="S146" s="19">
        <v>0.61799999999999999</v>
      </c>
      <c r="T146" s="69">
        <v>0.77800000000000002</v>
      </c>
      <c r="U146" s="19">
        <v>0.38719999999999999</v>
      </c>
      <c r="V146" s="19">
        <v>0.81200000000000006</v>
      </c>
      <c r="W146" s="19">
        <v>0.4274</v>
      </c>
      <c r="X146" s="19">
        <v>0.97309999999999997</v>
      </c>
      <c r="Y146" s="19">
        <v>0.97740000000000005</v>
      </c>
      <c r="Z146" s="19">
        <v>0.97499999999999998</v>
      </c>
      <c r="AA146" s="19">
        <v>0.87</v>
      </c>
      <c r="AB146" s="19">
        <v>0.99199999999999999</v>
      </c>
      <c r="AC146" s="69">
        <v>0.22600000000000001</v>
      </c>
      <c r="AD146" s="69">
        <v>27.56</v>
      </c>
      <c r="AE146" s="69">
        <v>3.5999999999999997E-2</v>
      </c>
      <c r="AF146" s="19">
        <v>0.4274</v>
      </c>
      <c r="AG146" s="19">
        <v>0.69</v>
      </c>
      <c r="AH146" s="19">
        <v>0.99260000000000004</v>
      </c>
      <c r="AI146" s="19">
        <v>0.89</v>
      </c>
      <c r="AJ146" s="19">
        <v>0.92</v>
      </c>
      <c r="AK146" s="19">
        <v>0.89700000000000002</v>
      </c>
    </row>
    <row r="147" spans="1:38" x14ac:dyDescent="0.3">
      <c r="A147" s="69" t="s">
        <v>154</v>
      </c>
      <c r="B147" s="69">
        <v>134.56</v>
      </c>
      <c r="C147" s="69">
        <v>134.56</v>
      </c>
      <c r="D147" s="8" t="s">
        <v>183</v>
      </c>
      <c r="E147" s="69">
        <v>61.25</v>
      </c>
      <c r="F147" s="69">
        <v>0.39</v>
      </c>
      <c r="G147" s="69">
        <v>4580</v>
      </c>
      <c r="H147" s="19">
        <v>3.3</v>
      </c>
      <c r="I147" s="19">
        <v>0.62849999999999995</v>
      </c>
      <c r="J147" s="19">
        <v>0.33700000000000002</v>
      </c>
      <c r="K147" s="19">
        <v>2.75E-2</v>
      </c>
      <c r="L147" s="19">
        <v>0.95899999999999996</v>
      </c>
      <c r="M147" s="70">
        <v>43.8</v>
      </c>
      <c r="N147" s="78">
        <v>0.83</v>
      </c>
      <c r="O147" s="69">
        <v>6832800000</v>
      </c>
      <c r="P147" s="69">
        <v>156</v>
      </c>
      <c r="Q147" s="69">
        <v>0.996</v>
      </c>
      <c r="R147" s="19">
        <v>0.82</v>
      </c>
      <c r="S147" s="19">
        <v>0.83299999999999996</v>
      </c>
      <c r="T147" s="69">
        <v>0.96599999999999997</v>
      </c>
      <c r="U147" s="19">
        <v>0.32479999999999998</v>
      </c>
      <c r="V147" s="19">
        <v>0.87</v>
      </c>
      <c r="W147" s="19">
        <v>0.30080000000000001</v>
      </c>
      <c r="X147" s="19">
        <v>0.94769999999999999</v>
      </c>
      <c r="Y147" s="19">
        <v>0.95440000000000003</v>
      </c>
      <c r="Z147" s="19">
        <v>0.93859999999999999</v>
      </c>
      <c r="AA147" s="19">
        <v>0.92300000000000004</v>
      </c>
      <c r="AB147" s="19">
        <v>0.98899999999999999</v>
      </c>
      <c r="AC147" s="69">
        <v>0.35599999999999998</v>
      </c>
      <c r="AD147" s="69">
        <v>51.7</v>
      </c>
      <c r="AE147" s="69">
        <v>3.2000000000000001E-2</v>
      </c>
      <c r="AF147" s="19">
        <v>0.30080000000000001</v>
      </c>
      <c r="AG147" s="19">
        <v>0.95</v>
      </c>
      <c r="AH147" s="19">
        <v>0.86150000000000004</v>
      </c>
      <c r="AI147" s="19">
        <v>0.8</v>
      </c>
      <c r="AJ147" s="19">
        <v>0.9</v>
      </c>
      <c r="AK147" s="19">
        <v>0.81059999999999999</v>
      </c>
    </row>
    <row r="148" spans="1:38" x14ac:dyDescent="0.3">
      <c r="A148" s="69" t="s">
        <v>155</v>
      </c>
      <c r="B148" s="69">
        <v>76.819999999999993</v>
      </c>
      <c r="C148" s="69">
        <v>76.819999999999993</v>
      </c>
      <c r="D148" s="8" t="s">
        <v>183</v>
      </c>
      <c r="E148" s="69">
        <v>34.15</v>
      </c>
      <c r="F148" s="69">
        <v>0.23</v>
      </c>
      <c r="G148" s="69">
        <v>2362</v>
      </c>
      <c r="H148" s="19">
        <v>2</v>
      </c>
      <c r="I148" s="19">
        <v>0.48599999999999999</v>
      </c>
      <c r="J148" s="19">
        <v>0.46100000000000002</v>
      </c>
      <c r="K148" s="19">
        <v>3.7499999999999999E-2</v>
      </c>
      <c r="L148" s="19">
        <v>1</v>
      </c>
      <c r="M148" s="70">
        <v>104.32</v>
      </c>
      <c r="N148" s="78">
        <v>0.89700000000000002</v>
      </c>
      <c r="O148" s="69">
        <v>2347200000</v>
      </c>
      <c r="P148" s="69">
        <v>22.5</v>
      </c>
      <c r="Q148" s="69">
        <v>0.997</v>
      </c>
      <c r="R148" s="19">
        <v>0.97299999999999998</v>
      </c>
      <c r="S148" s="19">
        <v>0.83099999999999996</v>
      </c>
      <c r="T148" s="69">
        <v>0.83799999999999997</v>
      </c>
      <c r="U148" s="19"/>
      <c r="V148" s="19"/>
      <c r="W148" s="19"/>
      <c r="X148" s="19"/>
      <c r="Y148" s="19"/>
      <c r="Z148" s="19"/>
      <c r="AA148" s="19"/>
      <c r="AB148" s="19"/>
      <c r="AC148" s="69"/>
      <c r="AD148" s="69"/>
      <c r="AE148" s="69"/>
      <c r="AF148" s="19"/>
      <c r="AG148" s="19"/>
      <c r="AH148" s="19"/>
      <c r="AI148" s="19"/>
      <c r="AJ148" s="19"/>
      <c r="AK148" s="19"/>
    </row>
    <row r="149" spans="1:38" x14ac:dyDescent="0.3">
      <c r="A149" s="69" t="s">
        <v>156</v>
      </c>
      <c r="B149" s="69">
        <v>166.97</v>
      </c>
      <c r="C149" s="69">
        <v>166.97</v>
      </c>
      <c r="D149" s="8" t="s">
        <v>183</v>
      </c>
      <c r="E149" s="69">
        <v>74.7</v>
      </c>
      <c r="F149" s="69">
        <v>0.31</v>
      </c>
      <c r="G149" s="69">
        <v>1624</v>
      </c>
      <c r="H149" s="19">
        <v>3.4</v>
      </c>
      <c r="I149" s="19">
        <v>0.63700000000000001</v>
      </c>
      <c r="J149" s="19">
        <v>0.26200000000000001</v>
      </c>
      <c r="K149" s="19">
        <v>9.0999999999999998E-2</v>
      </c>
      <c r="L149" s="19">
        <v>0.98599999999999999</v>
      </c>
      <c r="M149" s="70">
        <v>175.89</v>
      </c>
      <c r="N149" s="78">
        <v>0.86399999999999999</v>
      </c>
      <c r="O149" s="69">
        <v>10746879000</v>
      </c>
      <c r="P149" s="69">
        <v>61.100000000000009</v>
      </c>
      <c r="Q149" s="69">
        <v>1</v>
      </c>
      <c r="R149" s="19">
        <v>0.91300000000000003</v>
      </c>
      <c r="S149" s="19">
        <v>0.69599999999999995</v>
      </c>
      <c r="T149" s="69">
        <v>0.90200000000000002</v>
      </c>
      <c r="U149" s="19"/>
      <c r="V149" s="19"/>
      <c r="W149" s="19"/>
      <c r="X149" s="19"/>
      <c r="Y149" s="19"/>
      <c r="Z149" s="19"/>
      <c r="AA149" s="19"/>
      <c r="AB149" s="19"/>
      <c r="AC149" s="69"/>
      <c r="AD149" s="69"/>
      <c r="AE149" s="69"/>
      <c r="AF149" s="19"/>
      <c r="AG149" s="19"/>
      <c r="AH149" s="19"/>
      <c r="AI149" s="19"/>
      <c r="AJ149" s="19"/>
      <c r="AK149" s="19"/>
    </row>
    <row r="150" spans="1:38" s="76" customFormat="1" x14ac:dyDescent="0.3">
      <c r="A150" s="71" t="s">
        <v>203</v>
      </c>
      <c r="B150" s="71">
        <v>174.8</v>
      </c>
      <c r="C150" s="71">
        <v>151.80000000000001</v>
      </c>
      <c r="D150" s="72" t="s">
        <v>206</v>
      </c>
      <c r="E150" s="71">
        <v>42</v>
      </c>
      <c r="F150" s="71">
        <v>0.26</v>
      </c>
      <c r="G150" s="71">
        <v>1990</v>
      </c>
      <c r="H150" s="73">
        <v>2.5</v>
      </c>
      <c r="I150" s="73">
        <v>0.41599999999999998</v>
      </c>
      <c r="J150" s="73">
        <v>0.41599999999999998</v>
      </c>
      <c r="K150" s="73">
        <v>0.16</v>
      </c>
      <c r="L150" s="73">
        <v>0.97099999999999997</v>
      </c>
      <c r="M150" s="74">
        <v>54.58</v>
      </c>
      <c r="N150" s="80">
        <v>0.79844883949002943</v>
      </c>
      <c r="O150" s="71">
        <v>5861892000</v>
      </c>
      <c r="P150" s="71">
        <v>107.4</v>
      </c>
      <c r="Q150" s="71">
        <v>0.98499999999999999</v>
      </c>
      <c r="R150" s="73">
        <v>0.84149022221104597</v>
      </c>
      <c r="S150" s="73">
        <v>0.72361610548109401</v>
      </c>
      <c r="T150" s="71">
        <v>0.8232197341179035</v>
      </c>
      <c r="U150" s="73">
        <v>0.34860000000000002</v>
      </c>
      <c r="V150" s="73">
        <v>0.79894736842105263</v>
      </c>
      <c r="W150" s="73">
        <v>0.1246</v>
      </c>
      <c r="X150" s="73">
        <v>0.89200000000000002</v>
      </c>
      <c r="Y150" s="73">
        <v>0.90580000000000005</v>
      </c>
      <c r="Z150" s="73">
        <v>0.91220000000000001</v>
      </c>
      <c r="AA150" s="73">
        <v>0.83934210526315789</v>
      </c>
      <c r="AB150" s="73">
        <v>0.98176315789473689</v>
      </c>
      <c r="AC150" s="71">
        <v>0.316</v>
      </c>
      <c r="AD150" s="71">
        <v>38.03</v>
      </c>
      <c r="AE150" s="71">
        <v>6.3E-2</v>
      </c>
      <c r="AF150" s="73">
        <v>0.1246</v>
      </c>
      <c r="AG150" s="73">
        <v>0.98</v>
      </c>
      <c r="AH150" s="73">
        <v>0.90529999999999999</v>
      </c>
      <c r="AI150" s="73">
        <v>0.88</v>
      </c>
      <c r="AJ150" s="73">
        <v>0.88</v>
      </c>
      <c r="AK150" s="73">
        <v>0.97070000000000001</v>
      </c>
      <c r="AL150" s="75"/>
    </row>
    <row r="151" spans="1:38" s="76" customFormat="1" x14ac:dyDescent="0.3">
      <c r="A151" s="71" t="s">
        <v>204</v>
      </c>
      <c r="B151" s="71">
        <v>200</v>
      </c>
      <c r="C151" s="71">
        <v>175.3</v>
      </c>
      <c r="D151" s="72" t="s">
        <v>206</v>
      </c>
      <c r="E151" s="71">
        <v>91.45</v>
      </c>
      <c r="F151" s="71">
        <v>0.47</v>
      </c>
      <c r="G151" s="71">
        <v>3895</v>
      </c>
      <c r="H151" s="73">
        <v>4.0999999999999996</v>
      </c>
      <c r="I151" s="73">
        <v>0.66149999999999998</v>
      </c>
      <c r="J151" s="73">
        <v>0.3085</v>
      </c>
      <c r="K151" s="73">
        <v>1.9E-2</v>
      </c>
      <c r="L151" s="73">
        <v>0.94299999999999995</v>
      </c>
      <c r="M151" s="74">
        <v>177.34</v>
      </c>
      <c r="N151" s="80">
        <v>0.82399999999999995</v>
      </c>
      <c r="O151" s="71">
        <v>15073900000</v>
      </c>
      <c r="P151" s="71">
        <v>85</v>
      </c>
      <c r="Q151" s="71">
        <v>0.97299999999999998</v>
      </c>
      <c r="R151" s="73">
        <v>0.83479111831841657</v>
      </c>
      <c r="S151" s="73">
        <v>0.79397922716401426</v>
      </c>
      <c r="T151" s="71">
        <v>0.77983367385111224</v>
      </c>
      <c r="U151" s="73">
        <v>0.47989999999999999</v>
      </c>
      <c r="V151" s="73">
        <v>0.75817250000000003</v>
      </c>
      <c r="W151" s="73">
        <v>0.48230000000000001</v>
      </c>
      <c r="X151" s="73">
        <v>0.8155</v>
      </c>
      <c r="Y151" s="73">
        <v>0.87819999999999998</v>
      </c>
      <c r="Z151" s="73">
        <v>0.87619999999999998</v>
      </c>
      <c r="AA151" s="73">
        <v>0.787887</v>
      </c>
      <c r="AB151" s="73">
        <v>0.98071699999999995</v>
      </c>
      <c r="AC151" s="71">
        <v>0.113</v>
      </c>
      <c r="AD151" s="71">
        <v>35.950000000000003</v>
      </c>
      <c r="AE151" s="71">
        <v>3.2000000000000001E-2</v>
      </c>
      <c r="AF151" s="73">
        <v>0.48230000000000001</v>
      </c>
      <c r="AG151" s="73">
        <v>0.83</v>
      </c>
      <c r="AH151" s="73">
        <v>0.88600000000000001</v>
      </c>
      <c r="AI151" s="73">
        <v>0.86</v>
      </c>
      <c r="AJ151" s="73">
        <v>0.39439999999999997</v>
      </c>
      <c r="AK151" s="73">
        <v>0.86850000000000005</v>
      </c>
      <c r="AL151" s="75"/>
    </row>
    <row r="152" spans="1:38" x14ac:dyDescent="0.3">
      <c r="A152" s="5" t="s">
        <v>193</v>
      </c>
      <c r="B152" s="5">
        <v>149.65613333333334</v>
      </c>
      <c r="C152" s="5">
        <v>149.2944</v>
      </c>
      <c r="D152" s="5"/>
      <c r="E152" s="5">
        <v>59.552846666666674</v>
      </c>
      <c r="F152" s="5">
        <v>0.36052702702702699</v>
      </c>
      <c r="G152" s="5">
        <v>2198.3747651006711</v>
      </c>
      <c r="H152" s="14">
        <v>2.9684459459459478</v>
      </c>
      <c r="I152" s="14">
        <v>0.68226644295301997</v>
      </c>
      <c r="J152" s="14">
        <v>0.27029375838926167</v>
      </c>
      <c r="K152" s="14">
        <v>4.0174026845637548E-2</v>
      </c>
      <c r="L152" s="14">
        <v>0.9659433333333336</v>
      </c>
      <c r="M152" s="17">
        <v>119.65013333333339</v>
      </c>
      <c r="N152" s="81">
        <v>0.87692232559659977</v>
      </c>
      <c r="O152" s="5">
        <v>7370208960.666667</v>
      </c>
      <c r="P152" s="5">
        <v>77.446041659518599</v>
      </c>
      <c r="Q152" s="5">
        <v>0.99480268456375887</v>
      </c>
      <c r="R152" s="14">
        <v>0.91016517918727546</v>
      </c>
      <c r="S152" s="14">
        <v>0.80870402251787254</v>
      </c>
      <c r="T152" s="5">
        <v>1.1922854959997902</v>
      </c>
      <c r="U152" s="14">
        <v>0.42543870967741937</v>
      </c>
      <c r="V152" s="14">
        <v>0.85832253759398491</v>
      </c>
      <c r="W152" s="14">
        <v>0.43634354838709666</v>
      </c>
      <c r="X152" s="14">
        <v>0.94872295081967251</v>
      </c>
      <c r="Y152" s="14">
        <v>0.95710000000000006</v>
      </c>
      <c r="Z152" s="14">
        <v>0.95623515625000011</v>
      </c>
      <c r="AA152" s="14">
        <v>0.90938670871143368</v>
      </c>
      <c r="AB152" s="14">
        <v>0.98840644335414796</v>
      </c>
      <c r="AC152" s="5">
        <v>0.88877777777777789</v>
      </c>
      <c r="AD152" s="5">
        <v>45.00895652173913</v>
      </c>
      <c r="AE152" s="5">
        <v>6.8448275862068947E-2</v>
      </c>
      <c r="AF152" s="14">
        <v>0.43634354838709666</v>
      </c>
      <c r="AG152" s="14">
        <v>0.83601666666666696</v>
      </c>
      <c r="AH152" s="14">
        <v>0.76556833333333318</v>
      </c>
      <c r="AI152" s="14">
        <v>0.8527783333333333</v>
      </c>
      <c r="AJ152" s="14">
        <v>0.81625454545454545</v>
      </c>
      <c r="AK152" s="14">
        <v>0.87421129032258038</v>
      </c>
    </row>
    <row r="153" spans="1:38" x14ac:dyDescent="0.3">
      <c r="A153" s="6" t="s">
        <v>194</v>
      </c>
      <c r="B153" s="6">
        <f>STDEV(B2:B112)</f>
        <v>50.180935834686096</v>
      </c>
      <c r="C153" s="6">
        <f t="shared" ref="C153:AK153" si="0">STDEV(C2:C112)</f>
        <v>50.137558570009944</v>
      </c>
      <c r="E153" s="6">
        <f t="shared" si="0"/>
        <v>24.835980636011399</v>
      </c>
      <c r="F153" s="6">
        <f t="shared" si="0"/>
        <v>0.86450136644994857</v>
      </c>
      <c r="G153" s="6">
        <f t="shared" si="0"/>
        <v>865.47274589147776</v>
      </c>
      <c r="H153" s="6">
        <f t="shared" si="0"/>
        <v>1.4136295479187417</v>
      </c>
      <c r="I153" s="6">
        <f t="shared" si="0"/>
        <v>9.3915067577573841E-2</v>
      </c>
      <c r="J153" s="6">
        <f t="shared" si="0"/>
        <v>8.062132043702222E-2</v>
      </c>
      <c r="K153" s="6">
        <f t="shared" si="0"/>
        <v>6.3880557009798111E-2</v>
      </c>
      <c r="L153" s="6">
        <f t="shared" si="0"/>
        <v>2.9530549653153472E-2</v>
      </c>
      <c r="M153" s="6">
        <f t="shared" si="0"/>
        <v>56.369751422460304</v>
      </c>
      <c r="N153" s="6">
        <f t="shared" si="0"/>
        <v>6.4303859874492719E-2</v>
      </c>
      <c r="O153" s="6">
        <f t="shared" si="0"/>
        <v>3168037368.8442688</v>
      </c>
      <c r="P153" s="6">
        <f t="shared" si="0"/>
        <v>48.644532535748041</v>
      </c>
      <c r="Q153" s="6">
        <f t="shared" si="0"/>
        <v>1.1148041332576115E-2</v>
      </c>
      <c r="R153" s="6">
        <f t="shared" si="0"/>
        <v>9.3103251270919021E-2</v>
      </c>
      <c r="S153" s="6">
        <f t="shared" si="0"/>
        <v>0.26112091807722593</v>
      </c>
      <c r="T153" s="6">
        <f t="shared" si="0"/>
        <v>2.9067921771003453</v>
      </c>
      <c r="U153" s="6">
        <f t="shared" si="0"/>
        <v>0.15013822955649561</v>
      </c>
      <c r="V153" s="6">
        <f t="shared" si="0"/>
        <v>7.6851839475507874E-2</v>
      </c>
      <c r="W153" s="6">
        <f t="shared" si="0"/>
        <v>0.14746349463511313</v>
      </c>
      <c r="X153" s="6">
        <f t="shared" si="0"/>
        <v>5.0242580910739458E-2</v>
      </c>
      <c r="Y153" s="6">
        <f t="shared" si="0"/>
        <v>3.2201480993971826E-2</v>
      </c>
      <c r="Z153" s="6">
        <f t="shared" si="0"/>
        <v>3.1051048448580563E-2</v>
      </c>
      <c r="AA153" s="6">
        <f t="shared" si="0"/>
        <v>7.5928463796584522E-2</v>
      </c>
      <c r="AB153" s="6">
        <f t="shared" si="0"/>
        <v>1.333286147813721E-2</v>
      </c>
      <c r="AC153" s="6">
        <f t="shared" si="0"/>
        <v>1.7527399413473472</v>
      </c>
      <c r="AD153" s="6">
        <f t="shared" si="0"/>
        <v>37.310237603026629</v>
      </c>
      <c r="AE153" s="6">
        <f t="shared" si="0"/>
        <v>5.7552900329491133E-2</v>
      </c>
      <c r="AF153" s="6">
        <f t="shared" si="0"/>
        <v>0.14746349463511313</v>
      </c>
      <c r="AG153" s="6">
        <f t="shared" si="0"/>
        <v>0.14392105341447345</v>
      </c>
      <c r="AH153" s="6">
        <f t="shared" si="0"/>
        <v>0.17339275197279724</v>
      </c>
      <c r="AI153" s="6">
        <f t="shared" si="0"/>
        <v>7.3750351495172228E-2</v>
      </c>
      <c r="AJ153" s="6">
        <f t="shared" si="0"/>
        <v>0.20422152677913269</v>
      </c>
      <c r="AK153" s="6">
        <f t="shared" si="0"/>
        <v>8.5851461497726086E-2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1B812-F026-4926-8EC7-CBF6AA9EFB8E}">
  <dimension ref="A1:AE737"/>
  <sheetViews>
    <sheetView workbookViewId="0">
      <pane ySplit="1" topLeftCell="A13" activePane="bottomLeft" state="frozen"/>
      <selection pane="bottomLeft" activeCell="E45" sqref="E45"/>
    </sheetView>
  </sheetViews>
  <sheetFormatPr defaultRowHeight="14.4" x14ac:dyDescent="0.3"/>
  <cols>
    <col min="1" max="1" width="22.77734375" style="8" bestFit="1" customWidth="1"/>
    <col min="2" max="4" width="11.33203125" customWidth="1"/>
    <col min="5" max="7" width="11.33203125" style="20" customWidth="1"/>
    <col min="8" max="10" width="11.33203125" customWidth="1"/>
    <col min="11" max="11" width="11.33203125" style="20" customWidth="1"/>
    <col min="12" max="12" width="11.33203125" style="19" customWidth="1"/>
    <col min="13" max="14" width="11.33203125" style="20" customWidth="1"/>
    <col min="15" max="19" width="11.33203125" customWidth="1"/>
    <col min="20" max="20" width="11.33203125" style="20" customWidth="1"/>
    <col min="21" max="21" width="11.33203125" customWidth="1"/>
    <col min="22" max="22" width="11.33203125" style="97" customWidth="1"/>
    <col min="23" max="23" width="11.33203125" style="19" customWidth="1"/>
    <col min="24" max="24" width="11.33203125" style="97" customWidth="1"/>
    <col min="25" max="25" width="11.33203125" style="20" customWidth="1"/>
    <col min="26" max="27" width="11.33203125" customWidth="1"/>
    <col min="28" max="29" width="12.5546875" bestFit="1" customWidth="1"/>
    <col min="30" max="30" width="13.6640625" bestFit="1" customWidth="1"/>
    <col min="31" max="31" width="12.5546875" style="20" bestFit="1" customWidth="1"/>
  </cols>
  <sheetData>
    <row r="1" spans="1:31" s="23" customFormat="1" x14ac:dyDescent="0.3">
      <c r="A1" s="8"/>
      <c r="B1" s="24" t="s">
        <v>192</v>
      </c>
      <c r="C1" s="25"/>
      <c r="D1" s="25"/>
      <c r="E1" s="26"/>
      <c r="F1" s="26"/>
      <c r="G1" s="26"/>
      <c r="H1" s="25"/>
      <c r="I1" s="27"/>
      <c r="J1" s="32" t="s">
        <v>186</v>
      </c>
      <c r="K1" s="26"/>
      <c r="L1" s="26"/>
      <c r="M1" s="26"/>
      <c r="N1" s="26"/>
      <c r="O1" s="25"/>
      <c r="P1" s="25"/>
      <c r="Q1" s="25"/>
      <c r="R1" s="25"/>
      <c r="S1" s="25"/>
      <c r="T1" s="33"/>
      <c r="U1" s="38" t="s">
        <v>187</v>
      </c>
      <c r="V1" s="92"/>
      <c r="W1" s="26"/>
      <c r="X1" s="92"/>
      <c r="Y1" s="26"/>
      <c r="Z1" s="25"/>
      <c r="AA1" s="25"/>
      <c r="AB1" s="25"/>
      <c r="AC1" s="25"/>
      <c r="AD1" s="25"/>
      <c r="AE1" s="33"/>
    </row>
    <row r="2" spans="1:31" s="21" customFormat="1" ht="72" x14ac:dyDescent="0.3">
      <c r="A2" s="22" t="s">
        <v>195</v>
      </c>
      <c r="B2" s="22" t="s">
        <v>2</v>
      </c>
      <c r="C2" s="22" t="s">
        <v>3</v>
      </c>
      <c r="D2" s="22" t="s">
        <v>4</v>
      </c>
      <c r="E2" s="28" t="s">
        <v>6</v>
      </c>
      <c r="F2" s="28" t="s">
        <v>7</v>
      </c>
      <c r="G2" s="28" t="s">
        <v>8</v>
      </c>
      <c r="H2" s="22" t="s">
        <v>175</v>
      </c>
      <c r="I2" s="29" t="s">
        <v>176</v>
      </c>
      <c r="J2" s="34" t="s">
        <v>1</v>
      </c>
      <c r="K2" s="28" t="s">
        <v>160</v>
      </c>
      <c r="L2" s="28" t="s">
        <v>163</v>
      </c>
      <c r="M2" s="28" t="s">
        <v>182</v>
      </c>
      <c r="N2" s="28" t="s">
        <v>173</v>
      </c>
      <c r="O2" s="22" t="s">
        <v>177</v>
      </c>
      <c r="P2" s="22" t="s">
        <v>188</v>
      </c>
      <c r="Q2" s="22" t="s">
        <v>189</v>
      </c>
      <c r="R2" s="22" t="s">
        <v>190</v>
      </c>
      <c r="S2" s="22" t="s">
        <v>191</v>
      </c>
      <c r="T2" s="35" t="s">
        <v>168</v>
      </c>
      <c r="U2" s="34" t="s">
        <v>1</v>
      </c>
      <c r="V2" s="93" t="s">
        <v>160</v>
      </c>
      <c r="W2" s="28" t="s">
        <v>163</v>
      </c>
      <c r="X2" s="93" t="s">
        <v>182</v>
      </c>
      <c r="Y2" s="28" t="s">
        <v>173</v>
      </c>
      <c r="Z2" s="22" t="s">
        <v>177</v>
      </c>
      <c r="AA2" s="22" t="s">
        <v>188</v>
      </c>
      <c r="AB2" s="22" t="s">
        <v>189</v>
      </c>
      <c r="AC2" s="22" t="s">
        <v>190</v>
      </c>
      <c r="AD2" s="22" t="s">
        <v>191</v>
      </c>
      <c r="AE2" s="35" t="s">
        <v>168</v>
      </c>
    </row>
    <row r="3" spans="1:31" x14ac:dyDescent="0.3">
      <c r="A3" s="8" t="s">
        <v>10</v>
      </c>
      <c r="B3" s="10">
        <v>33.4</v>
      </c>
      <c r="C3" s="10">
        <v>0.3</v>
      </c>
      <c r="D3" s="10">
        <v>2170</v>
      </c>
      <c r="E3" s="30">
        <v>0.53500000000000003</v>
      </c>
      <c r="F3" s="30">
        <v>0.433</v>
      </c>
      <c r="G3" s="30">
        <v>2.7E-2</v>
      </c>
      <c r="H3" s="10"/>
      <c r="I3" s="31"/>
      <c r="J3" s="36">
        <v>80</v>
      </c>
      <c r="K3" s="30">
        <v>0.61509999999999998</v>
      </c>
      <c r="L3" s="30">
        <v>0.77690000000000003</v>
      </c>
      <c r="M3" s="30">
        <v>0.51700000000000002</v>
      </c>
      <c r="N3" s="30">
        <v>0.872</v>
      </c>
      <c r="O3" s="10">
        <v>0.105</v>
      </c>
      <c r="P3" s="10">
        <v>10.484</v>
      </c>
      <c r="Q3" s="10">
        <v>1.73</v>
      </c>
      <c r="R3" s="10">
        <v>2.57</v>
      </c>
      <c r="S3" s="10">
        <v>3.4</v>
      </c>
      <c r="T3" s="37">
        <v>0.59599999999999997</v>
      </c>
      <c r="U3" s="36">
        <v>58.4</v>
      </c>
      <c r="V3" s="94">
        <v>0.86380000000000001</v>
      </c>
      <c r="W3" s="30">
        <v>0.99780000000000002</v>
      </c>
      <c r="X3" s="94">
        <v>0.995</v>
      </c>
      <c r="Y3" s="30">
        <v>0.95469999999999999</v>
      </c>
      <c r="Z3" s="10">
        <v>7.9000000000000001E-2</v>
      </c>
      <c r="AA3" s="10">
        <v>0.81599999999999995</v>
      </c>
      <c r="AB3" s="10">
        <v>1.1399999999999999</v>
      </c>
      <c r="AC3" s="10">
        <v>1.74</v>
      </c>
      <c r="AD3" s="10">
        <v>3.08</v>
      </c>
      <c r="AE3" s="37">
        <v>0.97560000000000002</v>
      </c>
    </row>
    <row r="4" spans="1:31" x14ac:dyDescent="0.3">
      <c r="A4" s="8" t="s">
        <v>11</v>
      </c>
      <c r="B4" s="10">
        <v>52.3</v>
      </c>
      <c r="C4" s="10">
        <v>0.27</v>
      </c>
      <c r="D4" s="10">
        <v>1984</v>
      </c>
      <c r="E4" s="30">
        <v>0.65200000000000002</v>
      </c>
      <c r="F4" s="30">
        <v>0.25900000000000001</v>
      </c>
      <c r="G4" s="30">
        <v>8.8999999999999996E-2</v>
      </c>
      <c r="H4" s="10"/>
      <c r="I4" s="31"/>
      <c r="J4" s="36">
        <v>30</v>
      </c>
      <c r="K4" s="30">
        <v>0.38350000000000001</v>
      </c>
      <c r="L4" s="30">
        <v>0.96589999999999998</v>
      </c>
      <c r="M4" s="30">
        <v>0.42299999999999999</v>
      </c>
      <c r="N4" s="30">
        <v>0.83199999999999996</v>
      </c>
      <c r="O4" s="10">
        <v>1.7999999999999999E-2</v>
      </c>
      <c r="P4" s="10">
        <v>0.245</v>
      </c>
      <c r="Q4" s="10">
        <v>1.17</v>
      </c>
      <c r="R4" s="10">
        <v>4.53</v>
      </c>
      <c r="S4" s="10">
        <v>12.22</v>
      </c>
      <c r="T4" s="37">
        <v>0.33500000000000002</v>
      </c>
      <c r="U4" s="36">
        <v>186.94</v>
      </c>
      <c r="V4" s="94">
        <v>0.9708</v>
      </c>
      <c r="W4" s="30">
        <v>0.99280000000000002</v>
      </c>
      <c r="X4" s="94">
        <v>0.9</v>
      </c>
      <c r="Y4" s="30">
        <v>0.89100000000000001</v>
      </c>
      <c r="Z4" s="10">
        <v>1.7999999999999999E-2</v>
      </c>
      <c r="AA4" s="10">
        <v>0.245</v>
      </c>
      <c r="AB4" s="10">
        <v>1.1299999999999999</v>
      </c>
      <c r="AC4" s="10">
        <v>6.71</v>
      </c>
      <c r="AD4" s="10">
        <v>22.7</v>
      </c>
      <c r="AE4" s="37">
        <v>0.91800000000000004</v>
      </c>
    </row>
    <row r="5" spans="1:31" x14ac:dyDescent="0.3">
      <c r="A5" s="8" t="s">
        <v>12</v>
      </c>
      <c r="B5" s="10">
        <v>43.3</v>
      </c>
      <c r="C5" s="10">
        <v>0.23</v>
      </c>
      <c r="D5" s="10">
        <v>1244</v>
      </c>
      <c r="E5" s="30">
        <v>0.71099999999999997</v>
      </c>
      <c r="F5" s="30">
        <v>0.156</v>
      </c>
      <c r="G5" s="30">
        <v>0.13300000000000001</v>
      </c>
      <c r="H5" s="10"/>
      <c r="I5" s="31"/>
      <c r="J5" s="36">
        <v>44</v>
      </c>
      <c r="K5" s="30">
        <v>0.62470000000000003</v>
      </c>
      <c r="L5" s="30">
        <v>0.91859999999999997</v>
      </c>
      <c r="M5" s="30">
        <v>0.54</v>
      </c>
      <c r="N5" s="30">
        <v>0.94099999999999995</v>
      </c>
      <c r="O5" s="10">
        <v>0.111</v>
      </c>
      <c r="P5" s="10">
        <v>4.2910000000000004</v>
      </c>
      <c r="Q5" s="10">
        <v>1.5</v>
      </c>
      <c r="R5" s="10">
        <v>2.94</v>
      </c>
      <c r="S5" s="10">
        <v>10</v>
      </c>
      <c r="T5" s="37">
        <v>0.47399999999999998</v>
      </c>
      <c r="U5" s="36">
        <v>174</v>
      </c>
      <c r="V5" s="94">
        <v>0.9254</v>
      </c>
      <c r="W5" s="30">
        <v>0.99150000000000005</v>
      </c>
      <c r="X5" s="94">
        <v>0.94799999999999995</v>
      </c>
      <c r="Y5" s="30">
        <v>0.86299999999999999</v>
      </c>
      <c r="Z5" s="10">
        <v>0.113</v>
      </c>
      <c r="AA5" s="10">
        <v>0.254</v>
      </c>
      <c r="AB5" s="10">
        <v>1.25</v>
      </c>
      <c r="AC5" s="10">
        <v>2.5299999999999998</v>
      </c>
      <c r="AD5" s="10">
        <v>9.51</v>
      </c>
      <c r="AE5" s="37">
        <v>0.90200000000000002</v>
      </c>
    </row>
    <row r="6" spans="1:31" x14ac:dyDescent="0.3">
      <c r="A6" s="8" t="s">
        <v>13</v>
      </c>
      <c r="B6" s="10">
        <v>36.4</v>
      </c>
      <c r="C6" s="10">
        <v>0.32</v>
      </c>
      <c r="D6" s="10">
        <v>2010</v>
      </c>
      <c r="E6" s="30">
        <v>0.52700000000000002</v>
      </c>
      <c r="F6" s="30">
        <v>0.41699999999999998</v>
      </c>
      <c r="G6" s="30">
        <v>4.3999999999999997E-2</v>
      </c>
      <c r="H6" s="10"/>
      <c r="I6" s="31"/>
      <c r="J6" s="36">
        <v>36</v>
      </c>
      <c r="K6" s="30">
        <v>0.44579999999999997</v>
      </c>
      <c r="L6" s="30">
        <v>0.9486</v>
      </c>
      <c r="M6" s="30">
        <v>0.32200000000000001</v>
      </c>
      <c r="N6" s="30">
        <v>0.89300000000000002</v>
      </c>
      <c r="O6" s="10">
        <v>0.4</v>
      </c>
      <c r="P6" s="10">
        <v>5.85</v>
      </c>
      <c r="Q6" s="10">
        <v>1.81</v>
      </c>
      <c r="R6" s="10">
        <v>2.74</v>
      </c>
      <c r="S6" s="10">
        <v>4.6399999999999997</v>
      </c>
      <c r="T6" s="37">
        <v>0.36</v>
      </c>
      <c r="U6" s="36">
        <v>182</v>
      </c>
      <c r="V6" s="94">
        <v>0.96209999999999996</v>
      </c>
      <c r="W6" s="30">
        <v>0.99009999999999998</v>
      </c>
      <c r="X6" s="94">
        <v>0.96399999999999997</v>
      </c>
      <c r="Y6" s="30">
        <v>0.88900000000000001</v>
      </c>
      <c r="Z6" s="10">
        <v>0.26</v>
      </c>
      <c r="AA6" s="10">
        <v>1.07</v>
      </c>
      <c r="AB6" s="10">
        <v>1.03</v>
      </c>
      <c r="AC6" s="10">
        <v>2.29</v>
      </c>
      <c r="AD6" s="10">
        <v>6.5</v>
      </c>
      <c r="AE6" s="37">
        <v>0.95799999999999996</v>
      </c>
    </row>
    <row r="7" spans="1:31" x14ac:dyDescent="0.3">
      <c r="A7" s="8" t="s">
        <v>14</v>
      </c>
      <c r="B7" s="10">
        <v>37.5</v>
      </c>
      <c r="C7" s="10">
        <v>0.27</v>
      </c>
      <c r="D7" s="10">
        <v>1278</v>
      </c>
      <c r="E7" s="30">
        <v>0.77400000000000002</v>
      </c>
      <c r="F7" s="30">
        <v>0.186</v>
      </c>
      <c r="G7" s="30">
        <v>0.04</v>
      </c>
      <c r="H7" s="10">
        <v>3.04</v>
      </c>
      <c r="I7" s="31">
        <v>51.82</v>
      </c>
      <c r="J7" s="36">
        <v>19</v>
      </c>
      <c r="K7" s="30">
        <v>0.59350000000000003</v>
      </c>
      <c r="L7" s="30">
        <v>0.8962</v>
      </c>
      <c r="M7" s="30">
        <v>0.66</v>
      </c>
      <c r="N7" s="30">
        <v>0.90600000000000003</v>
      </c>
      <c r="O7" s="10">
        <v>0.44</v>
      </c>
      <c r="P7" s="10">
        <v>4.75</v>
      </c>
      <c r="Q7" s="10">
        <v>1.01</v>
      </c>
      <c r="R7" s="10">
        <v>4.41</v>
      </c>
      <c r="S7" s="10">
        <v>12.8</v>
      </c>
      <c r="T7" s="37">
        <v>0.63400000000000001</v>
      </c>
      <c r="U7" s="36">
        <v>148</v>
      </c>
      <c r="V7" s="94">
        <v>0.9304</v>
      </c>
      <c r="W7" s="30">
        <v>0.99739999999999995</v>
      </c>
      <c r="X7" s="94">
        <v>0.97299999999999998</v>
      </c>
      <c r="Y7" s="30">
        <v>0.97799999999999998</v>
      </c>
      <c r="Z7" s="10">
        <v>7.0000000000000007E-2</v>
      </c>
      <c r="AA7" s="10">
        <v>0.15</v>
      </c>
      <c r="AB7" s="10">
        <v>1.44</v>
      </c>
      <c r="AC7" s="10">
        <v>5.62</v>
      </c>
      <c r="AD7" s="10">
        <v>35.01</v>
      </c>
      <c r="AE7" s="37">
        <v>0.95</v>
      </c>
    </row>
    <row r="8" spans="1:31" x14ac:dyDescent="0.3">
      <c r="A8" s="8" t="s">
        <v>15</v>
      </c>
      <c r="B8" s="10">
        <v>45.7</v>
      </c>
      <c r="C8" s="10">
        <v>0.27</v>
      </c>
      <c r="D8" s="10">
        <v>1700</v>
      </c>
      <c r="E8" s="30">
        <v>0.73899999999999999</v>
      </c>
      <c r="F8" s="30">
        <v>0.12</v>
      </c>
      <c r="G8" s="30">
        <v>0.14099999999999999</v>
      </c>
      <c r="H8" s="10">
        <v>1.75</v>
      </c>
      <c r="I8" s="31">
        <v>56.78</v>
      </c>
      <c r="J8" s="36">
        <v>19</v>
      </c>
      <c r="K8" s="30">
        <v>0.67459999999999998</v>
      </c>
      <c r="L8" s="30">
        <v>0.85909999999999997</v>
      </c>
      <c r="M8" s="30">
        <v>0.55900000000000005</v>
      </c>
      <c r="N8" s="30">
        <v>0.77400000000000002</v>
      </c>
      <c r="O8" s="10">
        <v>0.28000000000000003</v>
      </c>
      <c r="P8" s="10">
        <v>5.96</v>
      </c>
      <c r="Q8" s="10">
        <v>0.64</v>
      </c>
      <c r="R8" s="10">
        <v>2.16</v>
      </c>
      <c r="S8" s="10">
        <v>9.35</v>
      </c>
      <c r="T8" s="37">
        <v>0.65800000000000003</v>
      </c>
      <c r="U8" s="36">
        <v>192</v>
      </c>
      <c r="V8" s="94">
        <v>0.85870000000000002</v>
      </c>
      <c r="W8" s="30">
        <v>0.99229999999999996</v>
      </c>
      <c r="X8" s="94">
        <v>0.89300000000000002</v>
      </c>
      <c r="Y8" s="30">
        <v>0.96</v>
      </c>
      <c r="Z8" s="10">
        <v>0.08</v>
      </c>
      <c r="AA8" s="10">
        <v>0.33</v>
      </c>
      <c r="AB8" s="10">
        <v>0.66</v>
      </c>
      <c r="AC8" s="10">
        <v>2.34</v>
      </c>
      <c r="AD8" s="10">
        <v>15.94</v>
      </c>
      <c r="AE8" s="37">
        <v>0.88700000000000001</v>
      </c>
    </row>
    <row r="9" spans="1:31" x14ac:dyDescent="0.3">
      <c r="A9" s="8" t="s">
        <v>16</v>
      </c>
      <c r="B9" s="10">
        <v>42</v>
      </c>
      <c r="C9" s="10">
        <v>0.28000000000000003</v>
      </c>
      <c r="D9" s="10">
        <v>1740</v>
      </c>
      <c r="E9" s="30">
        <v>0.83699999999999997</v>
      </c>
      <c r="F9" s="30">
        <v>0.128</v>
      </c>
      <c r="G9" s="30">
        <v>3.5000000000000003E-2</v>
      </c>
      <c r="H9" s="10">
        <v>1.5880000000000001</v>
      </c>
      <c r="I9" s="31">
        <v>103.238</v>
      </c>
      <c r="J9" s="36">
        <v>34</v>
      </c>
      <c r="K9" s="30">
        <v>0.70020000000000004</v>
      </c>
      <c r="L9" s="30">
        <v>0.86519999999999997</v>
      </c>
      <c r="M9" s="30">
        <v>0.56599999999999995</v>
      </c>
      <c r="N9" s="30">
        <v>0.59099999999999997</v>
      </c>
      <c r="O9" s="10">
        <v>0.57999999999999996</v>
      </c>
      <c r="P9" s="10">
        <v>12.31</v>
      </c>
      <c r="Q9" s="10">
        <v>0.81</v>
      </c>
      <c r="R9" s="10">
        <v>3.81</v>
      </c>
      <c r="S9" s="10">
        <v>17.68</v>
      </c>
      <c r="T9" s="37">
        <v>0.61099999999999999</v>
      </c>
      <c r="U9" s="36">
        <v>189</v>
      </c>
      <c r="V9" s="94">
        <v>0.81520000000000004</v>
      </c>
      <c r="W9" s="30">
        <v>0.99219999999999997</v>
      </c>
      <c r="X9" s="94">
        <v>0.68200000000000005</v>
      </c>
      <c r="Y9" s="30">
        <v>0.92100000000000004</v>
      </c>
      <c r="Z9" s="10">
        <v>0.15</v>
      </c>
      <c r="AA9" s="10">
        <v>0.5</v>
      </c>
      <c r="AB9" s="10">
        <v>1.66</v>
      </c>
      <c r="AC9" s="10">
        <v>3.6</v>
      </c>
      <c r="AD9" s="10">
        <v>19.43</v>
      </c>
      <c r="AE9" s="37">
        <v>0.78900000000000003</v>
      </c>
    </row>
    <row r="10" spans="1:31" x14ac:dyDescent="0.3">
      <c r="A10" s="8" t="s">
        <v>22</v>
      </c>
      <c r="B10" s="10">
        <v>80</v>
      </c>
      <c r="C10" s="10">
        <v>0.36</v>
      </c>
      <c r="D10" s="10">
        <v>2922</v>
      </c>
      <c r="E10" s="30">
        <v>0.71799999999999997</v>
      </c>
      <c r="F10" s="30">
        <v>0.216</v>
      </c>
      <c r="G10" s="30">
        <v>6.4000000000000001E-2</v>
      </c>
      <c r="H10" s="10"/>
      <c r="I10" s="31"/>
      <c r="J10" s="36">
        <v>19.5</v>
      </c>
      <c r="K10" s="30">
        <v>0.6492</v>
      </c>
      <c r="L10" s="30">
        <v>0.9355</v>
      </c>
      <c r="M10" s="30"/>
      <c r="N10" s="30"/>
      <c r="O10" s="10"/>
      <c r="P10" s="10"/>
      <c r="Q10" s="10"/>
      <c r="R10" s="10"/>
      <c r="S10" s="10"/>
      <c r="T10" s="37"/>
      <c r="U10" s="36">
        <v>150.9</v>
      </c>
      <c r="V10" s="94">
        <v>0.82899999999999996</v>
      </c>
      <c r="W10" s="30">
        <v>1</v>
      </c>
      <c r="X10" s="94"/>
      <c r="Y10" s="30"/>
      <c r="Z10" s="10"/>
      <c r="AA10" s="10"/>
      <c r="AB10" s="10"/>
      <c r="AC10" s="10"/>
      <c r="AD10" s="10"/>
      <c r="AE10" s="37"/>
    </row>
    <row r="11" spans="1:31" x14ac:dyDescent="0.3">
      <c r="A11" s="8" t="s">
        <v>23</v>
      </c>
      <c r="B11" s="10">
        <v>57.6</v>
      </c>
      <c r="C11" s="10">
        <v>0.16</v>
      </c>
      <c r="D11" s="10">
        <v>2466</v>
      </c>
      <c r="E11" s="30">
        <v>0.48199999999999998</v>
      </c>
      <c r="F11" s="30">
        <v>0.29299999999999998</v>
      </c>
      <c r="G11" s="30">
        <v>0.22</v>
      </c>
      <c r="H11" s="10"/>
      <c r="I11" s="31"/>
      <c r="J11" s="36">
        <v>19.5</v>
      </c>
      <c r="K11" s="30">
        <v>0.65810000000000002</v>
      </c>
      <c r="L11" s="30">
        <v>0.93889999999999996</v>
      </c>
      <c r="M11" s="30"/>
      <c r="N11" s="30"/>
      <c r="O11" s="10"/>
      <c r="P11" s="10"/>
      <c r="Q11" s="10"/>
      <c r="R11" s="10"/>
      <c r="S11" s="10"/>
      <c r="T11" s="37"/>
      <c r="U11" s="36">
        <v>164.32</v>
      </c>
      <c r="V11" s="94">
        <v>0.88900000000000001</v>
      </c>
      <c r="W11" s="30">
        <v>0.98699999999999999</v>
      </c>
      <c r="X11" s="94"/>
      <c r="Y11" s="30"/>
      <c r="Z11" s="10"/>
      <c r="AA11" s="10"/>
      <c r="AB11" s="10"/>
      <c r="AC11" s="10"/>
      <c r="AD11" s="10"/>
      <c r="AE11" s="37"/>
    </row>
    <row r="12" spans="1:31" x14ac:dyDescent="0.3">
      <c r="A12" s="8" t="s">
        <v>24</v>
      </c>
      <c r="B12" s="10">
        <v>69.3</v>
      </c>
      <c r="C12" s="10">
        <v>0.19</v>
      </c>
      <c r="D12" s="10">
        <v>1804</v>
      </c>
      <c r="E12" s="30">
        <v>0.70099999999999996</v>
      </c>
      <c r="F12" s="30">
        <v>0.28999999999999998</v>
      </c>
      <c r="G12" s="30">
        <v>5.0000000000000001E-3</v>
      </c>
      <c r="H12" s="10"/>
      <c r="I12" s="31"/>
      <c r="J12" s="36">
        <v>25.4</v>
      </c>
      <c r="K12" s="30">
        <v>0.1265</v>
      </c>
      <c r="L12" s="30">
        <v>0.96450000000000002</v>
      </c>
      <c r="M12" s="30"/>
      <c r="N12" s="30"/>
      <c r="O12" s="10"/>
      <c r="P12" s="10"/>
      <c r="Q12" s="10"/>
      <c r="R12" s="10"/>
      <c r="S12" s="10"/>
      <c r="T12" s="37"/>
      <c r="U12" s="36">
        <v>199.62</v>
      </c>
      <c r="V12" s="94">
        <v>0.92300000000000004</v>
      </c>
      <c r="W12" s="30">
        <v>0.996</v>
      </c>
      <c r="X12" s="94"/>
      <c r="Y12" s="30"/>
      <c r="Z12" s="10"/>
      <c r="AA12" s="10"/>
      <c r="AB12" s="10"/>
      <c r="AC12" s="10"/>
      <c r="AD12" s="10"/>
      <c r="AE12" s="37"/>
    </row>
    <row r="13" spans="1:31" x14ac:dyDescent="0.3">
      <c r="A13" s="8" t="s">
        <v>25</v>
      </c>
      <c r="B13" s="10">
        <v>46.5</v>
      </c>
      <c r="C13" s="10">
        <v>0.4</v>
      </c>
      <c r="D13" s="10">
        <v>1906</v>
      </c>
      <c r="E13" s="30">
        <v>0.67400000000000004</v>
      </c>
      <c r="F13" s="30">
        <v>0.314</v>
      </c>
      <c r="G13" s="30">
        <v>8.0000000000000002E-3</v>
      </c>
      <c r="H13" s="10"/>
      <c r="I13" s="31"/>
      <c r="J13" s="36">
        <v>22.5</v>
      </c>
      <c r="K13" s="30">
        <v>0.45240000000000002</v>
      </c>
      <c r="L13" s="30">
        <v>0.94179999999999997</v>
      </c>
      <c r="M13" s="30"/>
      <c r="N13" s="30"/>
      <c r="O13" s="10"/>
      <c r="P13" s="10"/>
      <c r="Q13" s="10"/>
      <c r="R13" s="10"/>
      <c r="S13" s="10"/>
      <c r="T13" s="37"/>
      <c r="U13" s="36">
        <v>220.63</v>
      </c>
      <c r="V13" s="94">
        <v>0.91100000000000003</v>
      </c>
      <c r="W13" s="30">
        <v>0.99399999999999999</v>
      </c>
      <c r="X13" s="94"/>
      <c r="Y13" s="30"/>
      <c r="Z13" s="10"/>
      <c r="AA13" s="10"/>
      <c r="AB13" s="10"/>
      <c r="AC13" s="10"/>
      <c r="AD13" s="10"/>
      <c r="AE13" s="37"/>
    </row>
    <row r="14" spans="1:31" x14ac:dyDescent="0.3">
      <c r="A14" s="8" t="s">
        <v>31</v>
      </c>
      <c r="B14" s="10">
        <v>127</v>
      </c>
      <c r="C14" s="10">
        <v>0.3</v>
      </c>
      <c r="D14" s="10">
        <v>1950</v>
      </c>
      <c r="E14" s="30">
        <v>0.53700000000000003</v>
      </c>
      <c r="F14" s="30">
        <v>0.317</v>
      </c>
      <c r="G14" s="30">
        <v>0.14099999999999999</v>
      </c>
      <c r="H14" s="10"/>
      <c r="I14" s="31"/>
      <c r="J14" s="36">
        <v>10</v>
      </c>
      <c r="K14" s="30">
        <v>0.73440000000000005</v>
      </c>
      <c r="L14" s="30">
        <v>0.80530000000000002</v>
      </c>
      <c r="M14" s="30"/>
      <c r="N14" s="30"/>
      <c r="O14" s="10"/>
      <c r="P14" s="10"/>
      <c r="Q14" s="10"/>
      <c r="R14" s="10"/>
      <c r="S14" s="10"/>
      <c r="T14" s="37"/>
      <c r="U14" s="36">
        <v>102.86</v>
      </c>
      <c r="V14" s="94">
        <v>0.61599999999999999</v>
      </c>
      <c r="W14" s="30">
        <v>1</v>
      </c>
      <c r="X14" s="94"/>
      <c r="Y14" s="30"/>
      <c r="Z14" s="10"/>
      <c r="AA14" s="10"/>
      <c r="AB14" s="10"/>
      <c r="AC14" s="10"/>
      <c r="AD14" s="10"/>
      <c r="AE14" s="37"/>
    </row>
    <row r="15" spans="1:31" x14ac:dyDescent="0.3">
      <c r="A15" s="8" t="s">
        <v>32</v>
      </c>
      <c r="B15" s="10">
        <v>101</v>
      </c>
      <c r="C15" s="10">
        <v>0.3</v>
      </c>
      <c r="D15" s="10">
        <v>2160</v>
      </c>
      <c r="E15" s="30">
        <v>0.81</v>
      </c>
      <c r="F15" s="30">
        <v>0.17</v>
      </c>
      <c r="G15" s="30">
        <v>1.4E-2</v>
      </c>
      <c r="H15" s="10"/>
      <c r="I15" s="31"/>
      <c r="J15" s="36">
        <v>16</v>
      </c>
      <c r="K15" s="30">
        <v>0.62180000000000002</v>
      </c>
      <c r="L15" s="30">
        <v>0.94740000000000002</v>
      </c>
      <c r="M15" s="30"/>
      <c r="N15" s="30"/>
      <c r="O15" s="10"/>
      <c r="P15" s="10"/>
      <c r="Q15" s="10"/>
      <c r="R15" s="10"/>
      <c r="S15" s="10"/>
      <c r="T15" s="37"/>
      <c r="U15" s="36">
        <v>163.32</v>
      </c>
      <c r="V15" s="94">
        <v>0.81599999999999995</v>
      </c>
      <c r="W15" s="30">
        <v>0.98499999999999999</v>
      </c>
      <c r="X15" s="94"/>
      <c r="Y15" s="30"/>
      <c r="Z15" s="10"/>
      <c r="AA15" s="10"/>
      <c r="AB15" s="10"/>
      <c r="AC15" s="10"/>
      <c r="AD15" s="10"/>
      <c r="AE15" s="37"/>
    </row>
    <row r="16" spans="1:31" x14ac:dyDescent="0.3">
      <c r="A16" s="8" t="s">
        <v>33</v>
      </c>
      <c r="B16" s="10">
        <v>32</v>
      </c>
      <c r="C16" s="10">
        <v>0.1</v>
      </c>
      <c r="D16" s="10">
        <v>1840</v>
      </c>
      <c r="E16" s="30">
        <v>0.75900000000000001</v>
      </c>
      <c r="F16" s="30">
        <v>0.20200000000000001</v>
      </c>
      <c r="G16" s="30">
        <v>3.5999999999999997E-2</v>
      </c>
      <c r="H16" s="10"/>
      <c r="I16" s="31"/>
      <c r="J16" s="36">
        <v>15</v>
      </c>
      <c r="K16" s="30">
        <v>0.56769999999999998</v>
      </c>
      <c r="L16" s="30">
        <v>0.94669999999999999</v>
      </c>
      <c r="M16" s="30"/>
      <c r="N16" s="30"/>
      <c r="O16" s="10"/>
      <c r="P16" s="10"/>
      <c r="Q16" s="10"/>
      <c r="R16" s="10"/>
      <c r="S16" s="10"/>
      <c r="T16" s="37"/>
      <c r="U16" s="36">
        <v>182.19</v>
      </c>
      <c r="V16" s="94">
        <v>0.98299999999999998</v>
      </c>
      <c r="W16" s="30">
        <v>1</v>
      </c>
      <c r="X16" s="94"/>
      <c r="Y16" s="30"/>
      <c r="Z16" s="10"/>
      <c r="AA16" s="10"/>
      <c r="AB16" s="10"/>
      <c r="AC16" s="10"/>
      <c r="AD16" s="10"/>
      <c r="AE16" s="37"/>
    </row>
    <row r="17" spans="1:31" x14ac:dyDescent="0.3">
      <c r="A17" s="8" t="s">
        <v>34</v>
      </c>
      <c r="B17" s="10">
        <v>41.5</v>
      </c>
      <c r="C17" s="10">
        <v>0.33</v>
      </c>
      <c r="D17" s="10">
        <v>1773</v>
      </c>
      <c r="E17" s="30">
        <v>0.70299999999999996</v>
      </c>
      <c r="F17" s="30">
        <v>0.27800000000000002</v>
      </c>
      <c r="G17" s="30">
        <v>1.7000000000000001E-2</v>
      </c>
      <c r="H17" s="10"/>
      <c r="I17" s="31"/>
      <c r="J17" s="36">
        <v>25</v>
      </c>
      <c r="K17" s="30">
        <v>0.434</v>
      </c>
      <c r="L17" s="30">
        <v>0.93199999999999994</v>
      </c>
      <c r="M17" s="30">
        <v>0.25640000000000002</v>
      </c>
      <c r="N17" s="30">
        <v>0.96789999999999998</v>
      </c>
      <c r="O17" s="10">
        <v>0.16300000000000001</v>
      </c>
      <c r="P17" s="10">
        <v>7.8449999999999998</v>
      </c>
      <c r="Q17" s="10"/>
      <c r="R17" s="10"/>
      <c r="S17" s="10"/>
      <c r="T17" s="37">
        <v>0.28000000000000003</v>
      </c>
      <c r="U17" s="36">
        <v>76</v>
      </c>
      <c r="V17" s="94">
        <v>0.96850000000000003</v>
      </c>
      <c r="W17" s="30">
        <v>0.99250000000000005</v>
      </c>
      <c r="X17" s="94">
        <v>0.98409999999999997</v>
      </c>
      <c r="Y17" s="30">
        <v>0.82499999999999996</v>
      </c>
      <c r="Z17" s="10">
        <v>0.16500000000000001</v>
      </c>
      <c r="AA17" s="10">
        <v>2.1269999999999998</v>
      </c>
      <c r="AB17" s="10"/>
      <c r="AC17" s="10"/>
      <c r="AD17" s="10"/>
      <c r="AE17" s="37">
        <v>0.86160000000000003</v>
      </c>
    </row>
    <row r="18" spans="1:31" x14ac:dyDescent="0.3">
      <c r="A18" s="8" t="s">
        <v>36</v>
      </c>
      <c r="B18" s="10">
        <v>168</v>
      </c>
      <c r="C18" s="10">
        <v>0.44999999999999996</v>
      </c>
      <c r="D18" s="10">
        <v>1720</v>
      </c>
      <c r="E18" s="30">
        <v>0.69850000000000001</v>
      </c>
      <c r="F18" s="30">
        <v>0.249</v>
      </c>
      <c r="G18" s="30">
        <v>4.2500000000000003E-2</v>
      </c>
      <c r="H18" s="10">
        <v>0.17100000000000001</v>
      </c>
      <c r="I18" s="31">
        <v>12.91</v>
      </c>
      <c r="J18" s="36">
        <v>19.5</v>
      </c>
      <c r="K18" s="30">
        <v>0.11700000000000001</v>
      </c>
      <c r="L18" s="30">
        <v>0.99880000000000002</v>
      </c>
      <c r="M18" s="30">
        <v>0.25040000000000001</v>
      </c>
      <c r="N18" s="30">
        <v>0.82399999999999995</v>
      </c>
      <c r="O18" s="10">
        <v>0.123</v>
      </c>
      <c r="P18" s="10">
        <v>0.54</v>
      </c>
      <c r="Q18" s="10">
        <v>0.89</v>
      </c>
      <c r="R18" s="10">
        <v>3.17</v>
      </c>
      <c r="S18" s="10">
        <v>13.72</v>
      </c>
      <c r="T18" s="37">
        <v>0.17199999999999999</v>
      </c>
      <c r="U18" s="36">
        <v>84.1</v>
      </c>
      <c r="V18" s="94">
        <v>0.86</v>
      </c>
      <c r="W18" s="30">
        <v>1</v>
      </c>
      <c r="X18" s="94">
        <v>0.92749999999999999</v>
      </c>
      <c r="Y18" s="30">
        <v>0.98399999999999999</v>
      </c>
      <c r="Z18" s="10">
        <v>2E-3</v>
      </c>
      <c r="AA18" s="10">
        <v>0.11</v>
      </c>
      <c r="AB18" s="10">
        <v>0.83</v>
      </c>
      <c r="AC18" s="10">
        <v>5.21</v>
      </c>
      <c r="AD18" s="10">
        <v>17.2</v>
      </c>
      <c r="AE18" s="37">
        <v>0.92600000000000005</v>
      </c>
    </row>
    <row r="19" spans="1:31" x14ac:dyDescent="0.3">
      <c r="A19" s="8" t="s">
        <v>38</v>
      </c>
      <c r="B19" s="10">
        <v>42.5</v>
      </c>
      <c r="C19" s="10">
        <v>0.3</v>
      </c>
      <c r="D19" s="10">
        <v>1875</v>
      </c>
      <c r="E19" s="30">
        <v>0.65800000000000003</v>
      </c>
      <c r="F19" s="30">
        <v>0.32800000000000001</v>
      </c>
      <c r="G19" s="30">
        <v>7.0000000000000001E-3</v>
      </c>
      <c r="H19" s="10">
        <v>0.73099999999999998</v>
      </c>
      <c r="I19" s="31">
        <v>42.99</v>
      </c>
      <c r="J19" s="36">
        <v>9.6</v>
      </c>
      <c r="K19" s="30">
        <v>0.61429999999999996</v>
      </c>
      <c r="L19" s="30">
        <v>0.9415</v>
      </c>
      <c r="M19" s="30">
        <v>0.54079999999999995</v>
      </c>
      <c r="N19" s="30">
        <v>0.76800000000000002</v>
      </c>
      <c r="O19" s="10">
        <v>3.5000000000000003E-2</v>
      </c>
      <c r="P19" s="10">
        <v>5.98</v>
      </c>
      <c r="Q19" s="10">
        <v>1.74</v>
      </c>
      <c r="R19" s="10">
        <v>3.68</v>
      </c>
      <c r="S19" s="10">
        <v>4.7699999999999996</v>
      </c>
      <c r="T19" s="37">
        <v>0.60799999999999998</v>
      </c>
      <c r="U19" s="36">
        <v>110.45</v>
      </c>
      <c r="V19" s="94">
        <v>0.91500000000000004</v>
      </c>
      <c r="W19" s="30">
        <v>0.95</v>
      </c>
      <c r="X19" s="94">
        <v>0.96530000000000005</v>
      </c>
      <c r="Y19" s="30">
        <v>0.85399999999999998</v>
      </c>
      <c r="Z19" s="10">
        <v>0.111</v>
      </c>
      <c r="AA19" s="10">
        <v>1.39</v>
      </c>
      <c r="AB19" s="10">
        <v>1.1100000000000001</v>
      </c>
      <c r="AC19" s="10">
        <v>3.08</v>
      </c>
      <c r="AD19" s="10">
        <v>6.35</v>
      </c>
      <c r="AE19" s="37">
        <v>0.96399999999999997</v>
      </c>
    </row>
    <row r="20" spans="1:31" x14ac:dyDescent="0.3">
      <c r="A20" s="8" t="s">
        <v>39</v>
      </c>
      <c r="B20" s="10">
        <v>98.4</v>
      </c>
      <c r="C20" s="10">
        <v>0.28999999999999998</v>
      </c>
      <c r="D20" s="10">
        <v>2322</v>
      </c>
      <c r="E20" s="30">
        <v>0.74850000000000005</v>
      </c>
      <c r="F20" s="30">
        <v>0.23150000000000001</v>
      </c>
      <c r="G20" s="30">
        <v>1.2999999999999999E-2</v>
      </c>
      <c r="H20" s="10"/>
      <c r="I20" s="31"/>
      <c r="J20" s="36">
        <v>19.2</v>
      </c>
      <c r="K20" s="30">
        <v>0.62350000000000005</v>
      </c>
      <c r="L20" s="30">
        <v>0.91059999999999997</v>
      </c>
      <c r="M20" s="30"/>
      <c r="N20" s="30"/>
      <c r="O20" s="10"/>
      <c r="P20" s="10"/>
      <c r="Q20" s="10"/>
      <c r="R20" s="10"/>
      <c r="S20" s="10"/>
      <c r="T20" s="37"/>
      <c r="U20" s="36">
        <v>180.66</v>
      </c>
      <c r="V20" s="94">
        <v>0.93</v>
      </c>
      <c r="W20" s="30">
        <v>1</v>
      </c>
      <c r="X20" s="94"/>
      <c r="Y20" s="30"/>
      <c r="Z20" s="10"/>
      <c r="AA20" s="10"/>
      <c r="AB20" s="10"/>
      <c r="AC20" s="10"/>
      <c r="AD20" s="10"/>
      <c r="AE20" s="37"/>
    </row>
    <row r="21" spans="1:31" x14ac:dyDescent="0.3">
      <c r="A21" s="8" t="s">
        <v>40</v>
      </c>
      <c r="B21" s="10">
        <v>67.3</v>
      </c>
      <c r="C21" s="10">
        <v>0.33</v>
      </c>
      <c r="D21" s="10">
        <v>2172</v>
      </c>
      <c r="E21" s="30">
        <v>0.77849999999999997</v>
      </c>
      <c r="F21" s="30">
        <v>0.216</v>
      </c>
      <c r="G21" s="30">
        <v>2E-3</v>
      </c>
      <c r="H21" s="10"/>
      <c r="I21" s="31"/>
      <c r="J21" s="36">
        <v>21.4</v>
      </c>
      <c r="K21" s="30">
        <v>0.60809999999999997</v>
      </c>
      <c r="L21" s="30">
        <v>0.92869999999999997</v>
      </c>
      <c r="M21" s="30"/>
      <c r="N21" s="30"/>
      <c r="O21" s="10"/>
      <c r="P21" s="10"/>
      <c r="Q21" s="10"/>
      <c r="R21" s="10"/>
      <c r="S21" s="10"/>
      <c r="T21" s="37"/>
      <c r="U21" s="36">
        <v>205.69</v>
      </c>
      <c r="V21" s="94">
        <v>0.90500000000000003</v>
      </c>
      <c r="W21" s="30">
        <v>1</v>
      </c>
      <c r="X21" s="94"/>
      <c r="Y21" s="30"/>
      <c r="Z21" s="10"/>
      <c r="AA21" s="10"/>
      <c r="AB21" s="10"/>
      <c r="AC21" s="10"/>
      <c r="AD21" s="10"/>
      <c r="AE21" s="37"/>
    </row>
    <row r="22" spans="1:31" x14ac:dyDescent="0.3">
      <c r="A22" s="8" t="s">
        <v>42</v>
      </c>
      <c r="B22" s="10">
        <v>63.2</v>
      </c>
      <c r="C22" s="10">
        <v>0.3</v>
      </c>
      <c r="D22" s="10">
        <v>2696.67</v>
      </c>
      <c r="E22" s="30">
        <v>0.63149999999999995</v>
      </c>
      <c r="F22" s="30">
        <v>0.32150000000000001</v>
      </c>
      <c r="G22" s="30">
        <v>3.4000000000000002E-2</v>
      </c>
      <c r="H22" s="10">
        <v>0.5</v>
      </c>
      <c r="I22" s="31">
        <v>44.07</v>
      </c>
      <c r="J22" s="36">
        <v>95</v>
      </c>
      <c r="K22" s="30">
        <v>0.40960000000000002</v>
      </c>
      <c r="L22" s="30">
        <v>0.95820000000000005</v>
      </c>
      <c r="M22" s="30">
        <v>0.39350000000000002</v>
      </c>
      <c r="N22" s="30">
        <v>0.90500000000000003</v>
      </c>
      <c r="O22" s="10">
        <v>7.0000000000000007E-2</v>
      </c>
      <c r="P22" s="10">
        <v>3.28</v>
      </c>
      <c r="Q22" s="10"/>
      <c r="R22" s="10"/>
      <c r="S22" s="10"/>
      <c r="T22" s="37">
        <v>0.52300000000000002</v>
      </c>
      <c r="U22" s="36">
        <v>145.1</v>
      </c>
      <c r="V22" s="94">
        <v>0.82199999999999995</v>
      </c>
      <c r="W22" s="30">
        <v>0.91400000000000003</v>
      </c>
      <c r="X22" s="94">
        <v>0.78349999999999997</v>
      </c>
      <c r="Y22" s="30">
        <v>0.85799999999999998</v>
      </c>
      <c r="Z22" s="10">
        <v>0.09</v>
      </c>
      <c r="AA22" s="10">
        <v>3.49</v>
      </c>
      <c r="AB22" s="10"/>
      <c r="AC22" s="10"/>
      <c r="AD22" s="10"/>
      <c r="AE22" s="37">
        <v>0.8</v>
      </c>
    </row>
    <row r="23" spans="1:31" x14ac:dyDescent="0.3">
      <c r="A23" s="8" t="s">
        <v>43</v>
      </c>
      <c r="B23" s="10">
        <v>62.6</v>
      </c>
      <c r="C23" s="10">
        <v>0.3</v>
      </c>
      <c r="D23" s="10">
        <v>2012</v>
      </c>
      <c r="E23" s="30">
        <v>0.67100000000000004</v>
      </c>
      <c r="F23" s="30">
        <v>0.30299999999999999</v>
      </c>
      <c r="G23" s="30">
        <v>2.1999999999999999E-2</v>
      </c>
      <c r="H23" s="10"/>
      <c r="I23" s="31"/>
      <c r="J23" s="36">
        <v>18.8</v>
      </c>
      <c r="K23" s="30">
        <v>0.52600000000000002</v>
      </c>
      <c r="L23" s="30">
        <v>0.95199999999999996</v>
      </c>
      <c r="M23" s="30"/>
      <c r="N23" s="30"/>
      <c r="O23" s="10"/>
      <c r="P23" s="10"/>
      <c r="Q23" s="10"/>
      <c r="R23" s="10"/>
      <c r="S23" s="10"/>
      <c r="T23" s="37"/>
      <c r="U23" s="36">
        <v>150.93</v>
      </c>
      <c r="V23" s="94">
        <v>0.93300000000000005</v>
      </c>
      <c r="W23" s="30">
        <v>1</v>
      </c>
      <c r="X23" s="94"/>
      <c r="Y23" s="30"/>
      <c r="Z23" s="10"/>
      <c r="AA23" s="10"/>
      <c r="AB23" s="10"/>
      <c r="AC23" s="10"/>
      <c r="AD23" s="10"/>
      <c r="AE23" s="37"/>
    </row>
    <row r="24" spans="1:31" x14ac:dyDescent="0.3">
      <c r="A24" s="8" t="s">
        <v>47</v>
      </c>
      <c r="B24" s="10">
        <v>71.099999999999994</v>
      </c>
      <c r="C24" s="10">
        <v>0.19</v>
      </c>
      <c r="D24" s="10">
        <v>1779</v>
      </c>
      <c r="E24" s="30">
        <v>0.75700000000000001</v>
      </c>
      <c r="F24" s="30">
        <v>0.22900000000000001</v>
      </c>
      <c r="G24" s="30">
        <v>1.0999999999999999E-2</v>
      </c>
      <c r="H24" s="10"/>
      <c r="I24" s="31"/>
      <c r="J24" s="36">
        <v>19.3</v>
      </c>
      <c r="K24" s="30">
        <v>0.59609999999999996</v>
      </c>
      <c r="L24" s="30">
        <v>0.92400000000000004</v>
      </c>
      <c r="M24" s="30"/>
      <c r="N24" s="30"/>
      <c r="O24" s="10"/>
      <c r="P24" s="10"/>
      <c r="Q24" s="10"/>
      <c r="R24" s="10"/>
      <c r="S24" s="10"/>
      <c r="T24" s="37"/>
      <c r="U24" s="36">
        <v>105.75</v>
      </c>
      <c r="V24" s="94">
        <v>0.86899999999999999</v>
      </c>
      <c r="W24" s="30">
        <v>0.99099999999999999</v>
      </c>
      <c r="X24" s="94"/>
      <c r="Y24" s="30"/>
      <c r="Z24" s="10"/>
      <c r="AA24" s="10"/>
      <c r="AB24" s="10"/>
      <c r="AC24" s="10"/>
      <c r="AD24" s="10"/>
      <c r="AE24" s="37"/>
    </row>
    <row r="25" spans="1:31" x14ac:dyDescent="0.3">
      <c r="A25" s="8" t="s">
        <v>48</v>
      </c>
      <c r="B25" s="10">
        <v>83.5</v>
      </c>
      <c r="C25" s="10">
        <v>0.24</v>
      </c>
      <c r="D25" s="10">
        <v>2444</v>
      </c>
      <c r="E25" s="30">
        <v>0.64849999999999997</v>
      </c>
      <c r="F25" s="30">
        <v>0.3075</v>
      </c>
      <c r="G25" s="30">
        <v>3.5000000000000003E-2</v>
      </c>
      <c r="H25" s="10"/>
      <c r="I25" s="31"/>
      <c r="J25" s="36">
        <v>10.4</v>
      </c>
      <c r="K25" s="30">
        <v>0.76459999999999995</v>
      </c>
      <c r="L25" s="30">
        <v>0.86549999999999994</v>
      </c>
      <c r="M25" s="30"/>
      <c r="N25" s="30"/>
      <c r="O25" s="10"/>
      <c r="P25" s="10"/>
      <c r="Q25" s="10"/>
      <c r="R25" s="10"/>
      <c r="S25" s="10"/>
      <c r="T25" s="37"/>
      <c r="U25" s="36">
        <v>132.02000000000001</v>
      </c>
      <c r="V25" s="94">
        <v>0.872</v>
      </c>
      <c r="W25" s="30">
        <v>1</v>
      </c>
      <c r="X25" s="94"/>
      <c r="Y25" s="30"/>
      <c r="Z25" s="10"/>
      <c r="AA25" s="10"/>
      <c r="AB25" s="10"/>
      <c r="AC25" s="10"/>
      <c r="AD25" s="10"/>
      <c r="AE25" s="37"/>
    </row>
    <row r="26" spans="1:31" x14ac:dyDescent="0.3">
      <c r="A26" s="8" t="s">
        <v>51</v>
      </c>
      <c r="B26" s="10">
        <v>87.45</v>
      </c>
      <c r="C26" s="10">
        <v>0.26500000000000001</v>
      </c>
      <c r="D26" s="10">
        <v>2924</v>
      </c>
      <c r="E26" s="30">
        <v>0.76600000000000001</v>
      </c>
      <c r="F26" s="30">
        <v>0.224</v>
      </c>
      <c r="G26" s="30">
        <v>6.4999999999999997E-3</v>
      </c>
      <c r="H26" s="10"/>
      <c r="I26" s="31"/>
      <c r="J26" s="36">
        <v>5</v>
      </c>
      <c r="K26" s="30">
        <v>0.64349999999999996</v>
      </c>
      <c r="L26" s="30">
        <v>0.90070000000000006</v>
      </c>
      <c r="M26" s="30"/>
      <c r="N26" s="30"/>
      <c r="O26" s="10"/>
      <c r="P26" s="10"/>
      <c r="Q26" s="10"/>
      <c r="R26" s="10"/>
      <c r="S26" s="10"/>
      <c r="T26" s="37"/>
      <c r="U26" s="36">
        <v>58.64</v>
      </c>
      <c r="V26" s="94">
        <v>0.81</v>
      </c>
      <c r="W26" s="30">
        <v>1</v>
      </c>
      <c r="X26" s="94"/>
      <c r="Y26" s="30"/>
      <c r="Z26" s="10"/>
      <c r="AA26" s="10"/>
      <c r="AB26" s="10"/>
      <c r="AC26" s="10"/>
      <c r="AD26" s="10"/>
      <c r="AE26" s="37"/>
    </row>
    <row r="27" spans="1:31" x14ac:dyDescent="0.3">
      <c r="A27" s="8" t="s">
        <v>52</v>
      </c>
      <c r="B27" s="10">
        <v>47.2</v>
      </c>
      <c r="C27" s="10">
        <v>0.32</v>
      </c>
      <c r="D27" s="10">
        <v>2790</v>
      </c>
      <c r="E27" s="30">
        <v>0.68300000000000005</v>
      </c>
      <c r="F27" s="30">
        <v>0.30599999999999999</v>
      </c>
      <c r="G27" s="30">
        <v>3.0000000000000001E-3</v>
      </c>
      <c r="H27" s="10"/>
      <c r="I27" s="31"/>
      <c r="J27" s="36">
        <v>19.8</v>
      </c>
      <c r="K27" s="30">
        <v>0.64319999999999999</v>
      </c>
      <c r="L27" s="30">
        <v>0.94569999999999999</v>
      </c>
      <c r="M27" s="30"/>
      <c r="N27" s="30"/>
      <c r="O27" s="10"/>
      <c r="P27" s="10"/>
      <c r="Q27" s="10"/>
      <c r="R27" s="10"/>
      <c r="S27" s="10"/>
      <c r="T27" s="37"/>
      <c r="U27" s="36">
        <v>201.2</v>
      </c>
      <c r="V27" s="94">
        <v>0.91900000000000004</v>
      </c>
      <c r="W27" s="30">
        <v>1</v>
      </c>
      <c r="X27" s="94"/>
      <c r="Y27" s="30"/>
      <c r="Z27" s="10"/>
      <c r="AA27" s="10"/>
      <c r="AB27" s="10"/>
      <c r="AC27" s="10"/>
      <c r="AD27" s="10"/>
      <c r="AE27" s="37"/>
    </row>
    <row r="28" spans="1:31" x14ac:dyDescent="0.3">
      <c r="A28" s="8" t="s">
        <v>55</v>
      </c>
      <c r="B28" s="10">
        <v>52.4</v>
      </c>
      <c r="C28" s="10">
        <v>0.28000000000000003</v>
      </c>
      <c r="D28" s="10">
        <v>3002</v>
      </c>
      <c r="E28" s="30">
        <v>0.74099999999999999</v>
      </c>
      <c r="F28" s="30">
        <v>0.245</v>
      </c>
      <c r="G28" s="30">
        <v>7.0000000000000001E-3</v>
      </c>
      <c r="H28" s="10"/>
      <c r="I28" s="31"/>
      <c r="J28" s="36">
        <v>9.5</v>
      </c>
      <c r="K28" s="30">
        <v>0.63600000000000001</v>
      </c>
      <c r="L28" s="30">
        <v>0.74309999999999998</v>
      </c>
      <c r="M28" s="30"/>
      <c r="N28" s="30"/>
      <c r="O28" s="10"/>
      <c r="P28" s="10"/>
      <c r="Q28" s="10"/>
      <c r="R28" s="10"/>
      <c r="S28" s="10"/>
      <c r="T28" s="37"/>
      <c r="U28" s="36">
        <v>122.46</v>
      </c>
      <c r="V28" s="94">
        <v>0.87150000000000005</v>
      </c>
      <c r="W28" s="30">
        <v>0.995</v>
      </c>
      <c r="X28" s="94"/>
      <c r="Y28" s="30"/>
      <c r="Z28" s="10"/>
      <c r="AA28" s="10"/>
      <c r="AB28" s="10"/>
      <c r="AC28" s="10"/>
      <c r="AD28" s="10"/>
      <c r="AE28" s="37"/>
    </row>
    <row r="29" spans="1:31" x14ac:dyDescent="0.3">
      <c r="A29" s="8" t="s">
        <v>57</v>
      </c>
      <c r="B29" s="10">
        <v>132.16</v>
      </c>
      <c r="C29" s="10">
        <v>0.35</v>
      </c>
      <c r="D29" s="10">
        <v>2573</v>
      </c>
      <c r="E29" s="30">
        <v>0.71</v>
      </c>
      <c r="F29" s="30">
        <v>0.26219999999999999</v>
      </c>
      <c r="G29" s="30">
        <v>2.46E-2</v>
      </c>
      <c r="H29" s="10"/>
      <c r="I29" s="31"/>
      <c r="J29" s="36">
        <v>10</v>
      </c>
      <c r="K29" s="30">
        <v>0.66569999999999996</v>
      </c>
      <c r="L29" s="30">
        <v>0.84440000000000004</v>
      </c>
      <c r="M29" s="30"/>
      <c r="N29" s="30"/>
      <c r="O29" s="10"/>
      <c r="P29" s="10"/>
      <c r="Q29" s="10"/>
      <c r="R29" s="10"/>
      <c r="S29" s="10"/>
      <c r="T29" s="37"/>
      <c r="U29" s="36">
        <v>83.84</v>
      </c>
      <c r="V29" s="94">
        <v>0.86</v>
      </c>
      <c r="W29" s="30">
        <v>1</v>
      </c>
      <c r="X29" s="94"/>
      <c r="Y29" s="30"/>
      <c r="Z29" s="10"/>
      <c r="AA29" s="10"/>
      <c r="AB29" s="10"/>
      <c r="AC29" s="10"/>
      <c r="AD29" s="10"/>
      <c r="AE29" s="37"/>
    </row>
    <row r="30" spans="1:31" x14ac:dyDescent="0.3">
      <c r="A30" s="8" t="s">
        <v>58</v>
      </c>
      <c r="B30" s="10">
        <v>123</v>
      </c>
      <c r="C30" s="10">
        <v>0.44999999999999996</v>
      </c>
      <c r="D30" s="10">
        <v>2450</v>
      </c>
      <c r="E30" s="30">
        <v>0.73399999999999999</v>
      </c>
      <c r="F30" s="30">
        <v>0.24099999999999999</v>
      </c>
      <c r="G30" s="30">
        <v>0.02</v>
      </c>
      <c r="H30" s="10"/>
      <c r="I30" s="31"/>
      <c r="J30" s="36">
        <v>15</v>
      </c>
      <c r="K30" s="30">
        <v>0.52959999999999996</v>
      </c>
      <c r="L30" s="30">
        <v>0.93489999999999995</v>
      </c>
      <c r="M30" s="30"/>
      <c r="N30" s="30"/>
      <c r="O30" s="10"/>
      <c r="P30" s="10"/>
      <c r="Q30" s="10"/>
      <c r="R30" s="10"/>
      <c r="S30" s="10"/>
      <c r="T30" s="37"/>
      <c r="U30" s="36">
        <v>65</v>
      </c>
      <c r="V30" s="94">
        <v>0.88800000000000001</v>
      </c>
      <c r="W30" s="30">
        <v>0.998</v>
      </c>
      <c r="X30" s="94"/>
      <c r="Y30" s="30"/>
      <c r="Z30" s="10"/>
      <c r="AA30" s="10"/>
      <c r="AB30" s="10"/>
      <c r="AC30" s="10"/>
      <c r="AD30" s="10"/>
      <c r="AE30" s="37"/>
    </row>
    <row r="31" spans="1:31" x14ac:dyDescent="0.3">
      <c r="A31" s="8" t="s">
        <v>60</v>
      </c>
      <c r="B31" s="10">
        <v>74.540000000000006</v>
      </c>
      <c r="C31" s="10">
        <v>0.23</v>
      </c>
      <c r="D31" s="10">
        <v>2107</v>
      </c>
      <c r="E31" s="30">
        <v>0.57669999999999999</v>
      </c>
      <c r="F31" s="30">
        <v>0.28999999999999998</v>
      </c>
      <c r="G31" s="30">
        <v>0.123</v>
      </c>
      <c r="H31" s="10"/>
      <c r="I31" s="31"/>
      <c r="J31" s="36">
        <v>15</v>
      </c>
      <c r="K31" s="30">
        <v>0.68100000000000005</v>
      </c>
      <c r="L31" s="30">
        <v>0.15510000000000002</v>
      </c>
      <c r="M31" s="30"/>
      <c r="N31" s="30"/>
      <c r="O31" s="10"/>
      <c r="P31" s="10"/>
      <c r="Q31" s="10"/>
      <c r="R31" s="10"/>
      <c r="S31" s="10"/>
      <c r="T31" s="37"/>
      <c r="U31" s="36">
        <v>156.4</v>
      </c>
      <c r="V31" s="94">
        <v>0.748</v>
      </c>
      <c r="W31" s="30">
        <v>0.995</v>
      </c>
      <c r="X31" s="94"/>
      <c r="Y31" s="30"/>
      <c r="Z31" s="10"/>
      <c r="AA31" s="10"/>
      <c r="AB31" s="10"/>
      <c r="AC31" s="10"/>
      <c r="AD31" s="10"/>
      <c r="AE31" s="37"/>
    </row>
    <row r="32" spans="1:31" x14ac:dyDescent="0.3">
      <c r="A32" s="8" t="s">
        <v>62</v>
      </c>
      <c r="B32" s="10">
        <v>55.2</v>
      </c>
      <c r="C32" s="10">
        <v>0.16</v>
      </c>
      <c r="D32" s="10">
        <v>1625</v>
      </c>
      <c r="E32" s="30">
        <v>0.77400000000000002</v>
      </c>
      <c r="F32" s="30">
        <v>0.188</v>
      </c>
      <c r="G32" s="30">
        <v>2.5999999999999999E-2</v>
      </c>
      <c r="H32" s="10">
        <v>0.42699999999999999</v>
      </c>
      <c r="I32" s="31">
        <v>25.35</v>
      </c>
      <c r="J32" s="36">
        <v>10.5</v>
      </c>
      <c r="K32" s="30">
        <v>0.75600000000000001</v>
      </c>
      <c r="L32" s="30">
        <v>0.90059999999999996</v>
      </c>
      <c r="M32" s="30">
        <v>0.75039999999999996</v>
      </c>
      <c r="N32" s="30">
        <v>0.83199999999999996</v>
      </c>
      <c r="O32" s="10">
        <v>6.2E-2</v>
      </c>
      <c r="P32" s="10">
        <v>1.8</v>
      </c>
      <c r="Q32" s="10"/>
      <c r="R32" s="10"/>
      <c r="S32" s="10"/>
      <c r="T32" s="37">
        <v>0.79700000000000004</v>
      </c>
      <c r="U32" s="36">
        <v>90.3</v>
      </c>
      <c r="V32" s="94">
        <v>0.86299999999999999</v>
      </c>
      <c r="W32" s="30">
        <v>0.998</v>
      </c>
      <c r="X32" s="94">
        <v>0.89939999999999998</v>
      </c>
      <c r="Y32" s="30">
        <v>0.85299999999999998</v>
      </c>
      <c r="Z32" s="10">
        <v>6.9000000000000006E-2</v>
      </c>
      <c r="AA32" s="10">
        <v>0.14000000000000001</v>
      </c>
      <c r="AB32" s="10"/>
      <c r="AC32" s="10"/>
      <c r="AD32" s="10"/>
      <c r="AE32" s="37">
        <v>0.90900000000000003</v>
      </c>
    </row>
    <row r="33" spans="1:31" x14ac:dyDescent="0.3">
      <c r="A33" s="8" t="s">
        <v>63</v>
      </c>
      <c r="B33" s="10">
        <v>45.9</v>
      </c>
      <c r="C33" s="10">
        <v>0.35</v>
      </c>
      <c r="D33" s="10">
        <v>3300</v>
      </c>
      <c r="E33" s="30">
        <v>0.6855</v>
      </c>
      <c r="F33" s="30">
        <v>0.27450000000000002</v>
      </c>
      <c r="G33" s="30">
        <v>1.95E-2</v>
      </c>
      <c r="H33" s="10">
        <v>0.29799999999999999</v>
      </c>
      <c r="I33" s="31">
        <v>72.03</v>
      </c>
      <c r="J33" s="36">
        <v>20</v>
      </c>
      <c r="K33" s="30">
        <v>0.52300000000000002</v>
      </c>
      <c r="L33" s="30">
        <v>1</v>
      </c>
      <c r="M33" s="30">
        <v>0.53129999999999999</v>
      </c>
      <c r="N33" s="30">
        <v>0.85399999999999998</v>
      </c>
      <c r="O33" s="10">
        <v>0.06</v>
      </c>
      <c r="P33" s="10">
        <v>4.37</v>
      </c>
      <c r="Q33" s="10"/>
      <c r="R33" s="10"/>
      <c r="S33" s="10"/>
      <c r="T33" s="37">
        <v>0.61299999999999999</v>
      </c>
      <c r="U33" s="36">
        <v>150.33000000000001</v>
      </c>
      <c r="V33" s="94">
        <v>0.96899999999999997</v>
      </c>
      <c r="W33" s="30">
        <v>0.998</v>
      </c>
      <c r="X33" s="94">
        <v>0.91010000000000002</v>
      </c>
      <c r="Y33" s="30">
        <v>0.93700000000000006</v>
      </c>
      <c r="Z33" s="10">
        <v>2.1000000000000001E-2</v>
      </c>
      <c r="AA33" s="10">
        <v>0.51</v>
      </c>
      <c r="AB33" s="10"/>
      <c r="AC33" s="10"/>
      <c r="AD33" s="10"/>
      <c r="AE33" s="37">
        <v>0.91700000000000004</v>
      </c>
    </row>
    <row r="34" spans="1:31" x14ac:dyDescent="0.3">
      <c r="A34" s="8" t="s">
        <v>64</v>
      </c>
      <c r="B34" s="10">
        <v>46.88</v>
      </c>
      <c r="C34" s="10">
        <v>0.19</v>
      </c>
      <c r="D34" s="10">
        <v>2267.5</v>
      </c>
      <c r="E34" s="30">
        <v>0.68400000000000005</v>
      </c>
      <c r="F34" s="30">
        <v>0.30299999999999999</v>
      </c>
      <c r="G34" s="30">
        <v>7.4999999999999997E-3</v>
      </c>
      <c r="H34" s="10">
        <v>0.40899999999999997</v>
      </c>
      <c r="I34" s="31">
        <v>33.42</v>
      </c>
      <c r="J34" s="36">
        <v>25.9</v>
      </c>
      <c r="K34" s="30">
        <v>0.67110000000000003</v>
      </c>
      <c r="L34" s="30">
        <v>0.90329999999999999</v>
      </c>
      <c r="M34" s="30">
        <v>0.61570000000000003</v>
      </c>
      <c r="N34" s="30">
        <v>0.79</v>
      </c>
      <c r="O34" s="10">
        <v>6.5000000000000002E-2</v>
      </c>
      <c r="P34" s="10">
        <v>4.1500000000000004</v>
      </c>
      <c r="Q34" s="10"/>
      <c r="R34" s="10"/>
      <c r="S34" s="10"/>
      <c r="T34" s="37">
        <v>0.7</v>
      </c>
      <c r="U34" s="36">
        <v>48.83</v>
      </c>
      <c r="V34" s="94">
        <v>0.80300000000000005</v>
      </c>
      <c r="W34" s="30">
        <v>0.995</v>
      </c>
      <c r="X34" s="94">
        <v>0.84819999999999995</v>
      </c>
      <c r="Y34" s="30">
        <v>0.94099999999999995</v>
      </c>
      <c r="Z34" s="10">
        <v>0.03</v>
      </c>
      <c r="AA34" s="10">
        <v>0.18</v>
      </c>
      <c r="AB34" s="10"/>
      <c r="AC34" s="10"/>
      <c r="AD34" s="10"/>
      <c r="AE34" s="37">
        <v>0.79900000000000004</v>
      </c>
    </row>
    <row r="35" spans="1:31" x14ac:dyDescent="0.3">
      <c r="A35" s="8" t="s">
        <v>68</v>
      </c>
      <c r="B35" s="10">
        <v>34.9</v>
      </c>
      <c r="C35" s="10">
        <v>0.26</v>
      </c>
      <c r="D35" s="10">
        <v>1610</v>
      </c>
      <c r="E35" s="30">
        <v>0.79700000000000004</v>
      </c>
      <c r="F35" s="30">
        <v>0.189</v>
      </c>
      <c r="G35" s="30">
        <v>8.9999999999999993E-3</v>
      </c>
      <c r="H35" s="10"/>
      <c r="I35" s="31"/>
      <c r="J35" s="36">
        <v>21.7</v>
      </c>
      <c r="K35" s="30">
        <v>0.57099999999999995</v>
      </c>
      <c r="L35" s="30">
        <v>0.95250000000000001</v>
      </c>
      <c r="M35" s="30"/>
      <c r="N35" s="30"/>
      <c r="O35" s="10"/>
      <c r="P35" s="10"/>
      <c r="Q35" s="10"/>
      <c r="R35" s="10"/>
      <c r="S35" s="10"/>
      <c r="T35" s="37"/>
      <c r="U35" s="36">
        <v>196.09</v>
      </c>
      <c r="V35" s="94">
        <v>0.97199999999999998</v>
      </c>
      <c r="W35" s="30">
        <v>1</v>
      </c>
      <c r="X35" s="94"/>
      <c r="Y35" s="30"/>
      <c r="Z35" s="10"/>
      <c r="AA35" s="10"/>
      <c r="AB35" s="10"/>
      <c r="AC35" s="10"/>
      <c r="AD35" s="10"/>
      <c r="AE35" s="37"/>
    </row>
    <row r="36" spans="1:31" x14ac:dyDescent="0.3">
      <c r="A36" s="8" t="s">
        <v>69</v>
      </c>
      <c r="B36" s="10">
        <v>66.099999999999994</v>
      </c>
      <c r="C36" s="10">
        <v>0.23</v>
      </c>
      <c r="D36" s="10">
        <v>1860</v>
      </c>
      <c r="E36" s="30">
        <v>0.84</v>
      </c>
      <c r="F36" s="30">
        <v>0.28999999999999998</v>
      </c>
      <c r="G36" s="30">
        <v>1.4E-2</v>
      </c>
      <c r="H36" s="10"/>
      <c r="I36" s="31"/>
      <c r="J36" s="36">
        <v>19.3</v>
      </c>
      <c r="K36" s="30">
        <v>0.63170000000000004</v>
      </c>
      <c r="L36" s="30">
        <v>0.92159999999999997</v>
      </c>
      <c r="M36" s="30"/>
      <c r="N36" s="30"/>
      <c r="O36" s="10"/>
      <c r="P36" s="10"/>
      <c r="Q36" s="10"/>
      <c r="R36" s="10"/>
      <c r="S36" s="10"/>
      <c r="T36" s="37"/>
      <c r="U36" s="36">
        <v>116.77</v>
      </c>
      <c r="V36" s="94">
        <v>0.88300000000000001</v>
      </c>
      <c r="W36" s="30">
        <v>0.999</v>
      </c>
      <c r="X36" s="94"/>
      <c r="Y36" s="30"/>
      <c r="Z36" s="10"/>
      <c r="AA36" s="10"/>
      <c r="AB36" s="10"/>
      <c r="AC36" s="10"/>
      <c r="AD36" s="10"/>
      <c r="AE36" s="37"/>
    </row>
    <row r="37" spans="1:31" x14ac:dyDescent="0.3">
      <c r="A37" s="8" t="s">
        <v>71</v>
      </c>
      <c r="B37" s="10">
        <v>74.5</v>
      </c>
      <c r="C37" s="10">
        <v>0.22</v>
      </c>
      <c r="D37" s="10">
        <v>1993</v>
      </c>
      <c r="E37" s="30">
        <v>0.59299999999999997</v>
      </c>
      <c r="F37" s="30">
        <v>0.28699999999999998</v>
      </c>
      <c r="G37" s="30">
        <v>0.115</v>
      </c>
      <c r="H37" s="10"/>
      <c r="I37" s="31"/>
      <c r="J37" s="36">
        <v>9.5</v>
      </c>
      <c r="K37" s="30">
        <v>0.3251</v>
      </c>
      <c r="L37" s="30">
        <v>0.91859999999999997</v>
      </c>
      <c r="M37" s="30"/>
      <c r="N37" s="30"/>
      <c r="O37" s="10"/>
      <c r="P37" s="10"/>
      <c r="Q37" s="10"/>
      <c r="R37" s="10"/>
      <c r="S37" s="10"/>
      <c r="T37" s="37"/>
      <c r="U37" s="36">
        <v>100.94</v>
      </c>
      <c r="V37" s="94">
        <v>0.873</v>
      </c>
      <c r="W37" s="30">
        <v>1</v>
      </c>
      <c r="X37" s="94"/>
      <c r="Y37" s="30"/>
      <c r="Z37" s="10"/>
      <c r="AA37" s="10"/>
      <c r="AB37" s="10"/>
      <c r="AC37" s="10"/>
      <c r="AD37" s="10"/>
      <c r="AE37" s="37"/>
    </row>
    <row r="38" spans="1:31" x14ac:dyDescent="0.3">
      <c r="A38" s="8" t="s">
        <v>72</v>
      </c>
      <c r="B38" s="10">
        <v>39.299999999999997</v>
      </c>
      <c r="C38" s="10">
        <v>0.18</v>
      </c>
      <c r="D38" s="10">
        <v>1845</v>
      </c>
      <c r="E38" s="30">
        <v>0.72399999999999998</v>
      </c>
      <c r="F38" s="30">
        <v>0.26800000000000002</v>
      </c>
      <c r="G38" s="30">
        <v>5.0000000000000001E-3</v>
      </c>
      <c r="H38" s="10">
        <v>0.55400000000000005</v>
      </c>
      <c r="I38" s="31">
        <v>41.27</v>
      </c>
      <c r="J38" s="36">
        <v>19.8</v>
      </c>
      <c r="K38" s="30">
        <v>0.63009999999999999</v>
      </c>
      <c r="L38" s="30">
        <v>0.91210000000000002</v>
      </c>
      <c r="M38" s="30">
        <v>0.53380000000000005</v>
      </c>
      <c r="N38" s="30">
        <v>0.86899999999999999</v>
      </c>
      <c r="O38" s="10">
        <v>8.2000000000000003E-2</v>
      </c>
      <c r="P38" s="10">
        <v>4.99</v>
      </c>
      <c r="Q38" s="10">
        <v>1.06</v>
      </c>
      <c r="R38" s="10">
        <v>1.49</v>
      </c>
      <c r="S38" s="10">
        <v>3.76</v>
      </c>
      <c r="T38" s="37">
        <v>0.60799999999999998</v>
      </c>
      <c r="U38" s="36">
        <v>192.67</v>
      </c>
      <c r="V38" s="94">
        <v>0.93600000000000005</v>
      </c>
      <c r="W38" s="30">
        <v>0.997</v>
      </c>
      <c r="X38" s="94">
        <v>0.97560000000000002</v>
      </c>
      <c r="Y38" s="30">
        <v>0.79899999999999993</v>
      </c>
      <c r="Z38" s="10">
        <v>0.12</v>
      </c>
      <c r="AA38" s="10">
        <v>0.16</v>
      </c>
      <c r="AB38" s="10">
        <v>1.02</v>
      </c>
      <c r="AC38" s="10">
        <v>2.17</v>
      </c>
      <c r="AD38" s="10">
        <v>6.48</v>
      </c>
      <c r="AE38" s="37">
        <v>0.92600000000000005</v>
      </c>
    </row>
    <row r="39" spans="1:31" x14ac:dyDescent="0.3">
      <c r="A39" s="8" t="s">
        <v>73</v>
      </c>
      <c r="B39" s="10">
        <v>66.349999999999994</v>
      </c>
      <c r="C39" s="10">
        <v>0.22</v>
      </c>
      <c r="D39" s="10">
        <v>3230</v>
      </c>
      <c r="E39" s="30">
        <v>0.71</v>
      </c>
      <c r="F39" s="30">
        <v>0.27700000000000002</v>
      </c>
      <c r="G39" s="30">
        <v>6.0000000000000001E-3</v>
      </c>
      <c r="H39" s="10">
        <v>1.329</v>
      </c>
      <c r="I39" s="31">
        <v>35.28</v>
      </c>
      <c r="J39" s="36">
        <v>10.5</v>
      </c>
      <c r="K39" s="30">
        <v>0.77090000000000003</v>
      </c>
      <c r="L39" s="30">
        <v>0.88090000000000002</v>
      </c>
      <c r="M39" s="30">
        <v>0.76549999999999996</v>
      </c>
      <c r="N39" s="30">
        <v>0.92999999999999994</v>
      </c>
      <c r="O39" s="10">
        <v>5.8999999999999997E-2</v>
      </c>
      <c r="P39" s="10">
        <v>4.03</v>
      </c>
      <c r="Q39" s="10">
        <v>0.47</v>
      </c>
      <c r="R39" s="10">
        <v>2.2599999999999998</v>
      </c>
      <c r="S39" s="10">
        <v>3.95</v>
      </c>
      <c r="T39" s="37">
        <v>0.78200000000000003</v>
      </c>
      <c r="U39" s="36">
        <v>94.18</v>
      </c>
      <c r="V39" s="94">
        <v>0.85099999999999998</v>
      </c>
      <c r="W39" s="30">
        <v>0.99399999999999999</v>
      </c>
      <c r="X39" s="94">
        <v>0.93589999999999995</v>
      </c>
      <c r="Y39" s="30">
        <v>0.97499999999999998</v>
      </c>
      <c r="Z39" s="10">
        <v>3.7999999999999999E-2</v>
      </c>
      <c r="AA39" s="10">
        <v>0.42</v>
      </c>
      <c r="AB39" s="10">
        <v>0.38</v>
      </c>
      <c r="AC39" s="10">
        <v>2.16</v>
      </c>
      <c r="AD39" s="10">
        <v>4.6399999999999997</v>
      </c>
      <c r="AE39" s="37">
        <v>0.873</v>
      </c>
    </row>
    <row r="40" spans="1:31" x14ac:dyDescent="0.3">
      <c r="A40" s="8" t="s">
        <v>74</v>
      </c>
      <c r="B40" s="10">
        <v>64.45</v>
      </c>
      <c r="C40" s="10">
        <v>0.36</v>
      </c>
      <c r="D40" s="10">
        <v>2922</v>
      </c>
      <c r="E40" s="30">
        <v>0.75749999999999995</v>
      </c>
      <c r="F40" s="30">
        <v>0.23799999999999999</v>
      </c>
      <c r="G40" s="30">
        <v>2E-3</v>
      </c>
      <c r="H40" s="10">
        <v>0.42399999999999999</v>
      </c>
      <c r="I40" s="31">
        <v>39.369999999999997</v>
      </c>
      <c r="J40" s="36">
        <v>22</v>
      </c>
      <c r="K40" s="30">
        <v>0.748</v>
      </c>
      <c r="L40" s="30">
        <v>0.90029999999999999</v>
      </c>
      <c r="M40" s="30">
        <v>0.57020000000000004</v>
      </c>
      <c r="N40" s="30">
        <v>0.76400000000000001</v>
      </c>
      <c r="O40" s="10">
        <v>0.157</v>
      </c>
      <c r="P40" s="10">
        <v>4.9800000000000004</v>
      </c>
      <c r="Q40" s="10"/>
      <c r="R40" s="10"/>
      <c r="S40" s="10"/>
      <c r="T40" s="37">
        <v>0.68200000000000005</v>
      </c>
      <c r="U40" s="36">
        <v>211.4</v>
      </c>
      <c r="V40" s="94">
        <v>0.875</v>
      </c>
      <c r="W40" s="30">
        <v>0.99399999999999999</v>
      </c>
      <c r="X40" s="94">
        <v>0.91749999999999998</v>
      </c>
      <c r="Y40" s="30">
        <v>0.91700000000000004</v>
      </c>
      <c r="Z40" s="10">
        <v>3.7999999999999999E-2</v>
      </c>
      <c r="AA40" s="10">
        <v>0.25</v>
      </c>
      <c r="AB40" s="10"/>
      <c r="AC40" s="10"/>
      <c r="AD40" s="10"/>
      <c r="AE40" s="37">
        <v>0.92700000000000005</v>
      </c>
    </row>
    <row r="41" spans="1:31" x14ac:dyDescent="0.3">
      <c r="A41" s="8" t="s">
        <v>76</v>
      </c>
      <c r="B41" s="10">
        <v>69.2</v>
      </c>
      <c r="C41" s="10">
        <v>0.37</v>
      </c>
      <c r="D41" s="10">
        <v>3219</v>
      </c>
      <c r="E41" s="30">
        <v>0.748</v>
      </c>
      <c r="F41" s="30">
        <v>0.247</v>
      </c>
      <c r="G41" s="30">
        <v>1E-3</v>
      </c>
      <c r="H41" s="10">
        <v>0.25900000000000001</v>
      </c>
      <c r="I41" s="31">
        <v>25.41</v>
      </c>
      <c r="J41" s="36">
        <v>19</v>
      </c>
      <c r="K41" s="30">
        <v>0.58450000000000002</v>
      </c>
      <c r="L41" s="30">
        <v>0.90939999999999999</v>
      </c>
      <c r="M41" s="30">
        <v>0.60770000000000002</v>
      </c>
      <c r="N41" s="30">
        <v>0.83299999999999996</v>
      </c>
      <c r="O41" s="10">
        <v>5.2999999999999999E-2</v>
      </c>
      <c r="P41" s="10">
        <v>4.66</v>
      </c>
      <c r="Q41" s="10"/>
      <c r="R41" s="10"/>
      <c r="S41" s="10"/>
      <c r="T41" s="37">
        <v>0.48099999999999998</v>
      </c>
      <c r="U41" s="36">
        <v>103.97</v>
      </c>
      <c r="V41" s="94">
        <v>0.89400000000000002</v>
      </c>
      <c r="W41" s="30">
        <v>0.996</v>
      </c>
      <c r="X41" s="94">
        <v>0.78349999999999997</v>
      </c>
      <c r="Y41" s="30">
        <v>0.59099999999999997</v>
      </c>
      <c r="Z41" s="10">
        <v>0.122</v>
      </c>
      <c r="AA41" s="10">
        <v>0.31</v>
      </c>
      <c r="AB41" s="10"/>
      <c r="AC41" s="10"/>
      <c r="AD41" s="10"/>
      <c r="AE41" s="37">
        <v>0.87</v>
      </c>
    </row>
    <row r="42" spans="1:31" x14ac:dyDescent="0.3">
      <c r="A42" s="8" t="s">
        <v>77</v>
      </c>
      <c r="B42" s="10">
        <v>55.9</v>
      </c>
      <c r="C42" s="10">
        <v>0.22</v>
      </c>
      <c r="D42" s="10">
        <v>1958</v>
      </c>
      <c r="E42" s="30">
        <v>0.751</v>
      </c>
      <c r="F42" s="30">
        <v>0.22700000000000001</v>
      </c>
      <c r="G42" s="30">
        <v>1.9E-2</v>
      </c>
      <c r="H42" s="10">
        <v>0.89</v>
      </c>
      <c r="I42" s="31">
        <v>37.42</v>
      </c>
      <c r="J42" s="36">
        <v>9.5</v>
      </c>
      <c r="K42" s="30">
        <v>0.52110000000000001</v>
      </c>
      <c r="L42" s="30">
        <v>0.86280000000000001</v>
      </c>
      <c r="M42" s="30">
        <v>0.54290000000000005</v>
      </c>
      <c r="N42" s="30">
        <v>0.73499999999999999</v>
      </c>
      <c r="O42" s="10">
        <v>0.2</v>
      </c>
      <c r="P42" s="10">
        <v>11.42</v>
      </c>
      <c r="Q42" s="10">
        <v>0.9</v>
      </c>
      <c r="R42" s="10">
        <v>2.11</v>
      </c>
      <c r="S42" s="10">
        <v>6.08</v>
      </c>
      <c r="T42" s="37">
        <v>0.499</v>
      </c>
      <c r="U42" s="36">
        <v>118.54</v>
      </c>
      <c r="V42" s="94">
        <v>0.95099999999999996</v>
      </c>
      <c r="W42" s="30">
        <v>0.995</v>
      </c>
      <c r="X42" s="94">
        <v>0.82730000000000004</v>
      </c>
      <c r="Y42" s="30">
        <v>0.85399999999999998</v>
      </c>
      <c r="Z42" s="10">
        <v>0.15</v>
      </c>
      <c r="AA42" s="10">
        <v>0.21</v>
      </c>
      <c r="AB42" s="10">
        <v>0.9</v>
      </c>
      <c r="AC42" s="10">
        <v>2.23</v>
      </c>
      <c r="AD42" s="10">
        <v>7.1</v>
      </c>
      <c r="AE42" s="37">
        <v>0.879</v>
      </c>
    </row>
    <row r="43" spans="1:31" x14ac:dyDescent="0.3">
      <c r="A43" s="8" t="s">
        <v>78</v>
      </c>
      <c r="B43" s="10">
        <v>62.2</v>
      </c>
      <c r="C43" s="10">
        <v>0.28999999999999998</v>
      </c>
      <c r="D43" s="10">
        <v>1337</v>
      </c>
      <c r="E43" s="30">
        <v>0.76700000000000002</v>
      </c>
      <c r="F43" s="30">
        <v>0.157</v>
      </c>
      <c r="G43" s="30">
        <v>7.5999999999999998E-2</v>
      </c>
      <c r="H43" s="10"/>
      <c r="I43" s="31"/>
      <c r="J43" s="36">
        <v>7.5</v>
      </c>
      <c r="K43" s="30">
        <v>0.43419999999999997</v>
      </c>
      <c r="L43" s="30">
        <v>0.89190000000000003</v>
      </c>
      <c r="M43" s="30">
        <v>0.41599999999999998</v>
      </c>
      <c r="N43" s="30">
        <v>0.93100000000000005</v>
      </c>
      <c r="O43" s="10">
        <v>5.7000000000000002E-2</v>
      </c>
      <c r="P43" s="10">
        <v>5.8029999999999999</v>
      </c>
      <c r="Q43" s="10">
        <v>1.43</v>
      </c>
      <c r="R43" s="10">
        <v>4.6900000000000004</v>
      </c>
      <c r="S43" s="10">
        <v>16.64</v>
      </c>
      <c r="T43" s="37">
        <v>0.56299999999999994</v>
      </c>
      <c r="U43" s="36">
        <v>82</v>
      </c>
      <c r="V43" s="94">
        <v>0.92269999999999996</v>
      </c>
      <c r="W43" s="30">
        <v>0.98880000000000001</v>
      </c>
      <c r="X43" s="94">
        <v>0.96489999999999998</v>
      </c>
      <c r="Y43" s="30">
        <v>0.96599999999999997</v>
      </c>
      <c r="Z43" s="10">
        <v>1.7000000000000001E-2</v>
      </c>
      <c r="AA43" s="10">
        <v>0.186</v>
      </c>
      <c r="AB43" s="10">
        <v>1.24</v>
      </c>
      <c r="AC43" s="10">
        <v>4.1399999999999997</v>
      </c>
      <c r="AD43" s="10">
        <v>16.739999999999998</v>
      </c>
      <c r="AE43" s="37">
        <v>0.86</v>
      </c>
    </row>
    <row r="44" spans="1:31" x14ac:dyDescent="0.3">
      <c r="A44" s="8" t="s">
        <v>79</v>
      </c>
      <c r="B44" s="10">
        <v>40.200000000000003</v>
      </c>
      <c r="C44" s="10">
        <v>0.22</v>
      </c>
      <c r="D44" s="10">
        <v>1549</v>
      </c>
      <c r="E44" s="30">
        <v>0.84499999999999997</v>
      </c>
      <c r="F44" s="30">
        <v>0.128</v>
      </c>
      <c r="G44" s="30">
        <v>2.7E-2</v>
      </c>
      <c r="H44" s="10"/>
      <c r="I44" s="31"/>
      <c r="J44" s="36">
        <v>44</v>
      </c>
      <c r="K44" s="30">
        <v>0.3422</v>
      </c>
      <c r="L44" s="30">
        <v>0.95219999999999994</v>
      </c>
      <c r="M44" s="30">
        <v>0.42820000000000003</v>
      </c>
      <c r="N44" s="30">
        <v>0.83150000000000002</v>
      </c>
      <c r="O44" s="10">
        <v>0.21000000000000002</v>
      </c>
      <c r="P44" s="10">
        <v>7.7844999999999995</v>
      </c>
      <c r="Q44" s="10">
        <v>1.7</v>
      </c>
      <c r="R44" s="10">
        <v>3.9</v>
      </c>
      <c r="S44" s="10">
        <v>35.68</v>
      </c>
      <c r="T44" s="37">
        <v>0.29800000000000004</v>
      </c>
      <c r="U44" s="36">
        <v>120</v>
      </c>
      <c r="V44" s="94">
        <v>0.87029999999999996</v>
      </c>
      <c r="W44" s="30">
        <v>0.99680000000000002</v>
      </c>
      <c r="X44" s="94">
        <v>0.97230000000000005</v>
      </c>
      <c r="Y44" s="30">
        <v>0.96489999999999998</v>
      </c>
      <c r="Z44" s="10">
        <v>2.1000000000000001E-2</v>
      </c>
      <c r="AA44" s="10">
        <v>0.221</v>
      </c>
      <c r="AB44" s="10">
        <v>1.7</v>
      </c>
      <c r="AC44" s="10">
        <v>3.89</v>
      </c>
      <c r="AD44" s="10">
        <v>33.74</v>
      </c>
      <c r="AE44" s="37">
        <v>0.66020000000000001</v>
      </c>
    </row>
    <row r="45" spans="1:31" x14ac:dyDescent="0.3">
      <c r="A45" s="8" t="s">
        <v>80</v>
      </c>
      <c r="B45" s="10">
        <v>73.3</v>
      </c>
      <c r="C45" s="10">
        <v>0.3</v>
      </c>
      <c r="D45" s="10">
        <v>1497</v>
      </c>
      <c r="E45" s="30">
        <v>0.78</v>
      </c>
      <c r="F45" s="30">
        <v>0.156</v>
      </c>
      <c r="G45" s="30">
        <v>6.4000000000000001E-2</v>
      </c>
      <c r="H45" s="10"/>
      <c r="I45" s="31"/>
      <c r="J45" s="36">
        <v>30</v>
      </c>
      <c r="K45" s="30">
        <v>0.46760000000000002</v>
      </c>
      <c r="L45" s="30">
        <v>0.93189999999999995</v>
      </c>
      <c r="M45" s="30">
        <v>0.18260000000000001</v>
      </c>
      <c r="N45" s="30">
        <v>0.995</v>
      </c>
      <c r="O45" s="10">
        <v>2E-3</v>
      </c>
      <c r="P45" s="10">
        <v>2.72</v>
      </c>
      <c r="Q45" s="10">
        <v>0.99</v>
      </c>
      <c r="R45" s="10">
        <v>2.67</v>
      </c>
      <c r="S45" s="10"/>
      <c r="T45" s="37">
        <v>0.23499999999999999</v>
      </c>
      <c r="U45" s="36">
        <v>82</v>
      </c>
      <c r="V45" s="94">
        <v>0.8528</v>
      </c>
      <c r="W45" s="30">
        <v>0.98</v>
      </c>
      <c r="X45" s="94">
        <v>0.78159999999999996</v>
      </c>
      <c r="Y45" s="30">
        <v>0.90800000000000003</v>
      </c>
      <c r="Z45" s="10">
        <v>2.1000000000000001E-2</v>
      </c>
      <c r="AA45" s="10">
        <v>0.439</v>
      </c>
      <c r="AB45" s="10">
        <v>1.08</v>
      </c>
      <c r="AC45" s="10">
        <v>3.34</v>
      </c>
      <c r="AD45" s="10">
        <v>10.39</v>
      </c>
      <c r="AE45" s="37">
        <v>0.75329999999999997</v>
      </c>
    </row>
    <row r="46" spans="1:31" x14ac:dyDescent="0.3">
      <c r="A46" s="8" t="s">
        <v>81</v>
      </c>
      <c r="B46" s="10">
        <v>32.200000000000003</v>
      </c>
      <c r="C46" s="10">
        <v>0.18</v>
      </c>
      <c r="D46" s="10">
        <v>1046</v>
      </c>
      <c r="E46" s="30">
        <v>0.80700000000000005</v>
      </c>
      <c r="F46" s="30">
        <v>0.16900000000000001</v>
      </c>
      <c r="G46" s="30">
        <v>1.2999999999999999E-2</v>
      </c>
      <c r="H46" s="10">
        <v>0.54</v>
      </c>
      <c r="I46" s="31">
        <v>27.79</v>
      </c>
      <c r="J46" s="36">
        <v>19</v>
      </c>
      <c r="K46" s="30">
        <v>0.6623</v>
      </c>
      <c r="L46" s="30">
        <v>0.89659999999999995</v>
      </c>
      <c r="M46" s="30">
        <v>0.61799999999999999</v>
      </c>
      <c r="N46" s="30">
        <v>0.749</v>
      </c>
      <c r="O46" s="10">
        <v>0.41599999999999998</v>
      </c>
      <c r="P46" s="10">
        <v>4.8369999999999997</v>
      </c>
      <c r="Q46" s="10">
        <v>0.71</v>
      </c>
      <c r="R46" s="10">
        <v>5.71</v>
      </c>
      <c r="S46" s="10">
        <v>23.04</v>
      </c>
      <c r="T46" s="37">
        <v>0.56499999999999995</v>
      </c>
      <c r="U46" s="36">
        <v>198</v>
      </c>
      <c r="V46" s="94">
        <v>0.9294</v>
      </c>
      <c r="W46" s="30">
        <v>0.99399999999999999</v>
      </c>
      <c r="X46" s="94">
        <v>0.94599999999999995</v>
      </c>
      <c r="Y46" s="30">
        <v>0.92100000000000004</v>
      </c>
      <c r="Z46" s="10">
        <v>4.8000000000000001E-2</v>
      </c>
      <c r="AA46" s="10">
        <v>0.34200000000000003</v>
      </c>
      <c r="AB46" s="10">
        <v>0.94</v>
      </c>
      <c r="AC46" s="10">
        <v>5.96</v>
      </c>
      <c r="AD46" s="10">
        <v>20.21</v>
      </c>
      <c r="AE46" s="37">
        <v>0.88</v>
      </c>
    </row>
    <row r="47" spans="1:31" x14ac:dyDescent="0.3">
      <c r="A47" s="8" t="s">
        <v>82</v>
      </c>
      <c r="B47" s="10">
        <v>43.6</v>
      </c>
      <c r="C47" s="10">
        <v>0.18</v>
      </c>
      <c r="D47" s="10">
        <v>1761</v>
      </c>
      <c r="E47" s="30">
        <v>0.78700000000000003</v>
      </c>
      <c r="F47" s="30">
        <v>0.20300000000000001</v>
      </c>
      <c r="G47" s="30">
        <v>3.0000000000000001E-3</v>
      </c>
      <c r="H47" s="10">
        <v>0.60299999999999998</v>
      </c>
      <c r="I47" s="31">
        <v>38.704000000000001</v>
      </c>
      <c r="J47" s="36">
        <v>19</v>
      </c>
      <c r="K47" s="30">
        <v>0.53979999999999995</v>
      </c>
      <c r="L47" s="30">
        <v>0.89639999999999997</v>
      </c>
      <c r="M47" s="30">
        <v>0.38300000000000001</v>
      </c>
      <c r="N47" s="30">
        <v>0.502</v>
      </c>
      <c r="O47" s="10">
        <v>0.45200000000000001</v>
      </c>
      <c r="P47" s="10">
        <v>14.763</v>
      </c>
      <c r="Q47" s="10">
        <v>0.74</v>
      </c>
      <c r="R47" s="10">
        <v>6.53</v>
      </c>
      <c r="S47" s="10">
        <v>28.21</v>
      </c>
      <c r="T47" s="37">
        <v>0.43</v>
      </c>
      <c r="U47" s="36">
        <v>194</v>
      </c>
      <c r="V47" s="94">
        <v>0.94989999999999997</v>
      </c>
      <c r="W47" s="30">
        <v>1</v>
      </c>
      <c r="X47" s="94">
        <v>0.85099999999999998</v>
      </c>
      <c r="Y47" s="30">
        <v>0.97199999999999998</v>
      </c>
      <c r="Z47" s="10">
        <v>1.7999999999999999E-2</v>
      </c>
      <c r="AA47" s="10">
        <v>0.19800000000000001</v>
      </c>
      <c r="AB47" s="10">
        <v>0.84</v>
      </c>
      <c r="AC47" s="10">
        <v>7.54</v>
      </c>
      <c r="AD47" s="10">
        <v>33.53</v>
      </c>
      <c r="AE47" s="37">
        <v>0.89900000000000002</v>
      </c>
    </row>
    <row r="48" spans="1:31" x14ac:dyDescent="0.3">
      <c r="A48" s="8" t="s">
        <v>83</v>
      </c>
      <c r="B48" s="10">
        <v>68.599999999999994</v>
      </c>
      <c r="C48" s="10">
        <v>0.35</v>
      </c>
      <c r="D48" s="10">
        <v>340</v>
      </c>
      <c r="E48" s="30">
        <v>0.71899999999999997</v>
      </c>
      <c r="F48" s="30">
        <v>0.26800000000000002</v>
      </c>
      <c r="G48" s="30">
        <v>6.0000000000000001E-3</v>
      </c>
      <c r="H48" s="10">
        <v>0.48</v>
      </c>
      <c r="I48" s="31">
        <v>5.56</v>
      </c>
      <c r="J48" s="36">
        <v>6</v>
      </c>
      <c r="K48" s="30">
        <v>0.50529999999999997</v>
      </c>
      <c r="L48" s="30">
        <v>0.99350000000000005</v>
      </c>
      <c r="M48" s="30">
        <v>0.44</v>
      </c>
      <c r="N48" s="30">
        <v>0.98599999999999999</v>
      </c>
      <c r="O48" s="10">
        <v>0.02</v>
      </c>
      <c r="P48" s="10">
        <v>0.2</v>
      </c>
      <c r="Q48" s="10"/>
      <c r="R48" s="10"/>
      <c r="S48" s="10"/>
      <c r="T48" s="37">
        <v>0.47099999999999997</v>
      </c>
      <c r="U48" s="36">
        <v>132.51</v>
      </c>
      <c r="V48" s="94">
        <v>0.86499999999999999</v>
      </c>
      <c r="W48" s="30">
        <v>1</v>
      </c>
      <c r="X48" s="94">
        <v>0.77</v>
      </c>
      <c r="Y48" s="30">
        <v>0.98099999999999998</v>
      </c>
      <c r="Z48" s="10">
        <v>0.01</v>
      </c>
      <c r="AA48" s="10">
        <v>0.04</v>
      </c>
      <c r="AB48" s="10"/>
      <c r="AC48" s="10"/>
      <c r="AD48" s="10"/>
      <c r="AE48" s="37">
        <v>0.73599999999999999</v>
      </c>
    </row>
    <row r="49" spans="1:31" x14ac:dyDescent="0.3">
      <c r="A49" s="8" t="s">
        <v>89</v>
      </c>
      <c r="B49" s="10">
        <v>43.2</v>
      </c>
      <c r="C49" s="10">
        <v>0.2</v>
      </c>
      <c r="D49" s="10">
        <v>4478</v>
      </c>
      <c r="E49" s="30">
        <v>0.61399999999999999</v>
      </c>
      <c r="F49" s="30">
        <v>0.32900000000000001</v>
      </c>
      <c r="G49" s="30">
        <v>0.05</v>
      </c>
      <c r="H49" s="10"/>
      <c r="I49" s="31"/>
      <c r="J49" s="36">
        <v>120</v>
      </c>
      <c r="K49" s="30">
        <v>0.52900000000000003</v>
      </c>
      <c r="L49" s="30">
        <v>0.93500000000000005</v>
      </c>
      <c r="M49" s="30">
        <v>0.41909999999999997</v>
      </c>
      <c r="N49" s="30">
        <v>0.82289999999999996</v>
      </c>
      <c r="O49" s="10">
        <v>0.17</v>
      </c>
      <c r="P49" s="10">
        <v>5.3090000000000002</v>
      </c>
      <c r="Q49" s="10">
        <v>1.01</v>
      </c>
      <c r="R49" s="10">
        <v>2.6</v>
      </c>
      <c r="S49" s="10">
        <v>11.88</v>
      </c>
      <c r="T49" s="37">
        <v>0.34839999999999999</v>
      </c>
      <c r="U49" s="36">
        <v>105.4</v>
      </c>
      <c r="V49" s="94">
        <v>0.81</v>
      </c>
      <c r="W49" s="30">
        <v>0.99670000000000003</v>
      </c>
      <c r="X49" s="94">
        <v>0.90659999999999996</v>
      </c>
      <c r="Y49" s="30">
        <v>0.91520000000000001</v>
      </c>
      <c r="Z49" s="10">
        <v>8.1000000000000003E-2</v>
      </c>
      <c r="AA49" s="10">
        <v>0.59699999999999998</v>
      </c>
      <c r="AB49" s="10">
        <v>1.84</v>
      </c>
      <c r="AC49" s="10">
        <v>3.95</v>
      </c>
      <c r="AD49" s="10">
        <v>16.38</v>
      </c>
      <c r="AE49" s="37">
        <v>0.87229999999999996</v>
      </c>
    </row>
    <row r="50" spans="1:31" x14ac:dyDescent="0.3">
      <c r="A50" s="8" t="s">
        <v>94</v>
      </c>
      <c r="B50" s="10">
        <v>68</v>
      </c>
      <c r="C50" s="10">
        <v>0.38</v>
      </c>
      <c r="D50" s="10">
        <v>3470</v>
      </c>
      <c r="E50" s="30">
        <v>0.746</v>
      </c>
      <c r="F50" s="30">
        <v>0.247</v>
      </c>
      <c r="G50" s="30">
        <v>3.0000000000000001E-3</v>
      </c>
      <c r="H50" s="10"/>
      <c r="I50" s="31"/>
      <c r="J50" s="36">
        <v>15</v>
      </c>
      <c r="K50" s="30">
        <v>0.56540000000000001</v>
      </c>
      <c r="L50" s="30">
        <v>0.92520000000000002</v>
      </c>
      <c r="M50" s="30"/>
      <c r="N50" s="30"/>
      <c r="O50" s="10"/>
      <c r="P50" s="10"/>
      <c r="Q50" s="10"/>
      <c r="R50" s="10"/>
      <c r="S50" s="10"/>
      <c r="T50" s="37"/>
      <c r="U50" s="36">
        <v>95</v>
      </c>
      <c r="V50" s="94">
        <v>0.86599999999999999</v>
      </c>
      <c r="W50" s="30">
        <v>0.999</v>
      </c>
      <c r="X50" s="94"/>
      <c r="Y50" s="30"/>
      <c r="Z50" s="10"/>
      <c r="AA50" s="10"/>
      <c r="AB50" s="10"/>
      <c r="AC50" s="10"/>
      <c r="AD50" s="10"/>
      <c r="AE50" s="37"/>
    </row>
    <row r="51" spans="1:31" x14ac:dyDescent="0.3">
      <c r="A51" s="8" t="s">
        <v>95</v>
      </c>
      <c r="B51" s="10">
        <v>56.1</v>
      </c>
      <c r="C51" s="10">
        <v>0.26</v>
      </c>
      <c r="D51" s="10">
        <v>24</v>
      </c>
      <c r="E51" s="30">
        <v>0.57699999999999996</v>
      </c>
      <c r="F51" s="30">
        <v>0.38400000000000001</v>
      </c>
      <c r="G51" s="30">
        <v>3.1E-2</v>
      </c>
      <c r="H51" s="10"/>
      <c r="I51" s="31"/>
      <c r="J51" s="36">
        <v>21</v>
      </c>
      <c r="K51" s="30">
        <v>0.51759999999999995</v>
      </c>
      <c r="L51" s="30">
        <v>0.81810000000000005</v>
      </c>
      <c r="M51" s="30"/>
      <c r="N51" s="30"/>
      <c r="O51" s="10"/>
      <c r="P51" s="10"/>
      <c r="Q51" s="10"/>
      <c r="R51" s="10"/>
      <c r="S51" s="10"/>
      <c r="T51" s="37"/>
      <c r="U51" s="36">
        <v>89.69</v>
      </c>
      <c r="V51" s="94">
        <v>0.99099999999999999</v>
      </c>
      <c r="W51" s="30">
        <v>1</v>
      </c>
      <c r="X51" s="94"/>
      <c r="Y51" s="30"/>
      <c r="Z51" s="10"/>
      <c r="AA51" s="10"/>
      <c r="AB51" s="10"/>
      <c r="AC51" s="10"/>
      <c r="AD51" s="10"/>
      <c r="AE51" s="37"/>
    </row>
    <row r="52" spans="1:31" x14ac:dyDescent="0.3">
      <c r="A52" s="8" t="s">
        <v>96</v>
      </c>
      <c r="B52" s="10">
        <v>43.9</v>
      </c>
      <c r="C52" s="10">
        <v>0.3</v>
      </c>
      <c r="D52" s="10">
        <v>1629</v>
      </c>
      <c r="E52" s="30">
        <v>0.76</v>
      </c>
      <c r="F52" s="30">
        <v>0.20499999999999999</v>
      </c>
      <c r="G52" s="30">
        <v>0.03</v>
      </c>
      <c r="H52" s="10"/>
      <c r="I52" s="31"/>
      <c r="J52" s="36">
        <v>40</v>
      </c>
      <c r="K52" s="30">
        <v>0.54459999999999997</v>
      </c>
      <c r="L52" s="30">
        <v>1</v>
      </c>
      <c r="M52" s="30"/>
      <c r="N52" s="30"/>
      <c r="O52" s="10"/>
      <c r="P52" s="10"/>
      <c r="Q52" s="10"/>
      <c r="R52" s="10"/>
      <c r="S52" s="10"/>
      <c r="T52" s="37"/>
      <c r="U52" s="36">
        <v>121.98</v>
      </c>
      <c r="V52" s="94">
        <v>0.94599999999999995</v>
      </c>
      <c r="W52" s="30">
        <v>0.995</v>
      </c>
      <c r="X52" s="94"/>
      <c r="Y52" s="30"/>
      <c r="Z52" s="10"/>
      <c r="AA52" s="10"/>
      <c r="AB52" s="10"/>
      <c r="AC52" s="10"/>
      <c r="AD52" s="10"/>
      <c r="AE52" s="37"/>
    </row>
    <row r="53" spans="1:31" x14ac:dyDescent="0.3">
      <c r="A53" s="8" t="s">
        <v>97</v>
      </c>
      <c r="B53" s="10">
        <v>40</v>
      </c>
      <c r="C53" s="10">
        <v>0.4</v>
      </c>
      <c r="D53" s="10">
        <v>3370</v>
      </c>
      <c r="E53" s="30">
        <v>0.75700000000000001</v>
      </c>
      <c r="F53" s="30">
        <v>0.24299999999999999</v>
      </c>
      <c r="G53" s="30">
        <v>0</v>
      </c>
      <c r="H53" s="10"/>
      <c r="I53" s="31"/>
      <c r="J53" s="36">
        <v>14</v>
      </c>
      <c r="K53" s="30">
        <v>0.59519999999999995</v>
      </c>
      <c r="L53" s="30">
        <v>0.94210000000000005</v>
      </c>
      <c r="M53" s="30"/>
      <c r="N53" s="30"/>
      <c r="O53" s="10"/>
      <c r="P53" s="10"/>
      <c r="Q53" s="10"/>
      <c r="R53" s="10"/>
      <c r="S53" s="10"/>
      <c r="T53" s="37"/>
      <c r="U53" s="36">
        <v>192.99</v>
      </c>
      <c r="V53" s="94">
        <v>0.85499999999999998</v>
      </c>
      <c r="W53" s="30">
        <v>0.98699999999999999</v>
      </c>
      <c r="X53" s="94"/>
      <c r="Y53" s="30"/>
      <c r="Z53" s="10"/>
      <c r="AA53" s="10"/>
      <c r="AB53" s="10"/>
      <c r="AC53" s="10"/>
      <c r="AD53" s="10"/>
      <c r="AE53" s="37"/>
    </row>
    <row r="54" spans="1:31" x14ac:dyDescent="0.3">
      <c r="A54" s="8" t="s">
        <v>98</v>
      </c>
      <c r="B54" s="10">
        <v>68</v>
      </c>
      <c r="C54" s="10">
        <v>0.6</v>
      </c>
      <c r="D54" s="10">
        <v>3820</v>
      </c>
      <c r="E54" s="30">
        <v>0.72499999999999998</v>
      </c>
      <c r="F54" s="30">
        <v>0.25900000000000001</v>
      </c>
      <c r="G54" s="30">
        <v>1.4E-2</v>
      </c>
      <c r="H54" s="10"/>
      <c r="I54" s="31"/>
      <c r="J54" s="36">
        <v>39</v>
      </c>
      <c r="K54" s="30">
        <v>0.78549999999999998</v>
      </c>
      <c r="L54" s="30">
        <v>0.92569999999999997</v>
      </c>
      <c r="M54" s="30"/>
      <c r="N54" s="30"/>
      <c r="O54" s="10"/>
      <c r="P54" s="10"/>
      <c r="Q54" s="10"/>
      <c r="R54" s="10"/>
      <c r="S54" s="10"/>
      <c r="T54" s="37"/>
      <c r="U54" s="36">
        <v>184.91</v>
      </c>
      <c r="V54" s="94">
        <v>0.753</v>
      </c>
      <c r="W54" s="30">
        <v>1</v>
      </c>
      <c r="X54" s="94"/>
      <c r="Y54" s="30"/>
      <c r="Z54" s="10"/>
      <c r="AA54" s="10"/>
      <c r="AB54" s="10"/>
      <c r="AC54" s="10"/>
      <c r="AD54" s="10"/>
      <c r="AE54" s="37"/>
    </row>
    <row r="55" spans="1:31" x14ac:dyDescent="0.3">
      <c r="A55" s="8" t="s">
        <v>99</v>
      </c>
      <c r="B55" s="10">
        <v>58.6</v>
      </c>
      <c r="C55" s="10">
        <v>0.36</v>
      </c>
      <c r="D55" s="10">
        <v>2434</v>
      </c>
      <c r="E55" s="30">
        <v>0.88700000000000001</v>
      </c>
      <c r="F55" s="30">
        <v>4.7E-2</v>
      </c>
      <c r="G55" s="30">
        <v>6.6000000000000003E-2</v>
      </c>
      <c r="H55" s="10">
        <v>0.4</v>
      </c>
      <c r="I55" s="31">
        <v>43.7</v>
      </c>
      <c r="J55" s="36">
        <v>69.5</v>
      </c>
      <c r="K55" s="30">
        <v>0.53400000000000003</v>
      </c>
      <c r="L55" s="30">
        <v>0.88250000000000006</v>
      </c>
      <c r="M55" s="30">
        <v>0.46400000000000002</v>
      </c>
      <c r="N55" s="30">
        <v>0.85</v>
      </c>
      <c r="O55" s="10">
        <v>0.15</v>
      </c>
      <c r="P55" s="10">
        <v>5.04</v>
      </c>
      <c r="Q55" s="10"/>
      <c r="R55" s="10"/>
      <c r="S55" s="10"/>
      <c r="T55" s="37">
        <v>0.42</v>
      </c>
      <c r="U55" s="36">
        <v>164.1</v>
      </c>
      <c r="V55" s="94">
        <v>0.92400000000000004</v>
      </c>
      <c r="W55" s="30">
        <v>0.995</v>
      </c>
      <c r="X55" s="94">
        <v>0.90600000000000003</v>
      </c>
      <c r="Y55" s="30">
        <v>0.94740000000000002</v>
      </c>
      <c r="Z55" s="10">
        <v>0.03</v>
      </c>
      <c r="AA55" s="10">
        <v>0.26</v>
      </c>
      <c r="AB55" s="10"/>
      <c r="AC55" s="10"/>
      <c r="AD55" s="10"/>
      <c r="AE55" s="37">
        <v>0.80359999999999998</v>
      </c>
    </row>
    <row r="56" spans="1:31" x14ac:dyDescent="0.3">
      <c r="A56" s="8" t="s">
        <v>100</v>
      </c>
      <c r="B56" s="10">
        <v>34.6</v>
      </c>
      <c r="C56" s="10">
        <v>0.2</v>
      </c>
      <c r="D56" s="10">
        <v>1750</v>
      </c>
      <c r="E56" s="30">
        <v>0.83799999999999997</v>
      </c>
      <c r="F56" s="30">
        <v>0.14899999999999999</v>
      </c>
      <c r="G56" s="30">
        <v>1.2999999999999999E-2</v>
      </c>
      <c r="H56" s="10">
        <v>1.06</v>
      </c>
      <c r="I56" s="31">
        <v>141.29</v>
      </c>
      <c r="J56" s="36">
        <v>129.4</v>
      </c>
      <c r="K56" s="30">
        <v>0.58679999999999999</v>
      </c>
      <c r="L56" s="30">
        <v>0.92200000000000004</v>
      </c>
      <c r="M56" s="30">
        <v>0.67500000000000004</v>
      </c>
      <c r="N56" s="30">
        <v>0.78</v>
      </c>
      <c r="O56" s="10">
        <v>0.42</v>
      </c>
      <c r="P56" s="10">
        <v>1.2</v>
      </c>
      <c r="Q56" s="10"/>
      <c r="R56" s="10"/>
      <c r="S56" s="10"/>
      <c r="T56" s="37">
        <v>0.59</v>
      </c>
      <c r="U56" s="36">
        <v>135.26</v>
      </c>
      <c r="V56" s="94">
        <v>0.95699999999999996</v>
      </c>
      <c r="W56" s="30">
        <v>1</v>
      </c>
      <c r="X56" s="94">
        <v>0.71099999999999997</v>
      </c>
      <c r="Y56" s="30">
        <v>0.99229999999999996</v>
      </c>
      <c r="Z56" s="10">
        <v>0.01</v>
      </c>
      <c r="AA56" s="10">
        <v>0.13</v>
      </c>
      <c r="AB56" s="10"/>
      <c r="AC56" s="10"/>
      <c r="AD56" s="10"/>
      <c r="AE56" s="37">
        <v>0.71609999999999996</v>
      </c>
    </row>
    <row r="57" spans="1:31" x14ac:dyDescent="0.3">
      <c r="A57" s="8" t="s">
        <v>101</v>
      </c>
      <c r="B57" s="10">
        <v>51.599999999999994</v>
      </c>
      <c r="C57" s="10">
        <v>0.66</v>
      </c>
      <c r="D57" s="10">
        <v>4626</v>
      </c>
      <c r="E57" s="30">
        <v>0.55900000000000005</v>
      </c>
      <c r="F57" s="30">
        <v>0.42299999999999999</v>
      </c>
      <c r="G57" s="30">
        <v>0.01</v>
      </c>
      <c r="H57" s="10">
        <v>0.56999999999999995</v>
      </c>
      <c r="I57" s="31">
        <v>174.64</v>
      </c>
      <c r="J57" s="36">
        <v>80</v>
      </c>
      <c r="K57" s="30">
        <v>0.37080000000000002</v>
      </c>
      <c r="L57" s="30">
        <v>0.94100000000000006</v>
      </c>
      <c r="M57" s="30">
        <v>0.53810000000000002</v>
      </c>
      <c r="N57" s="30">
        <v>0.42000000000000004</v>
      </c>
      <c r="O57" s="10">
        <v>0.74</v>
      </c>
      <c r="P57" s="10">
        <v>44.95</v>
      </c>
      <c r="Q57" s="10"/>
      <c r="R57" s="10"/>
      <c r="S57" s="10"/>
      <c r="T57" s="37">
        <v>0.59</v>
      </c>
      <c r="U57" s="36">
        <v>164.1</v>
      </c>
      <c r="V57" s="94">
        <v>0.90700000000000003</v>
      </c>
      <c r="W57" s="30">
        <v>0.996</v>
      </c>
      <c r="X57" s="94">
        <v>0.76800000000000002</v>
      </c>
      <c r="Y57" s="30">
        <v>0.91979999999999995</v>
      </c>
      <c r="Z57" s="10">
        <v>0.05</v>
      </c>
      <c r="AA57" s="10">
        <v>2.57</v>
      </c>
      <c r="AB57" s="10"/>
      <c r="AC57" s="10"/>
      <c r="AD57" s="10"/>
      <c r="AE57" s="37">
        <v>0.84350000000000003</v>
      </c>
    </row>
    <row r="58" spans="1:31" x14ac:dyDescent="0.3">
      <c r="A58" s="8" t="s">
        <v>102</v>
      </c>
      <c r="B58" s="10">
        <v>48</v>
      </c>
      <c r="C58" s="10">
        <v>0.26</v>
      </c>
      <c r="D58" s="10">
        <v>2668</v>
      </c>
      <c r="E58" s="30">
        <v>0.55700000000000005</v>
      </c>
      <c r="F58" s="30">
        <v>0.255</v>
      </c>
      <c r="G58" s="30">
        <v>0.17799999999999999</v>
      </c>
      <c r="H58" s="10"/>
      <c r="I58" s="31"/>
      <c r="J58" s="36">
        <v>179</v>
      </c>
      <c r="K58" s="30">
        <v>0.57289999999999996</v>
      </c>
      <c r="L58" s="30">
        <v>0.91979999999999995</v>
      </c>
      <c r="M58" s="30"/>
      <c r="N58" s="30"/>
      <c r="O58" s="10"/>
      <c r="P58" s="10"/>
      <c r="Q58" s="10"/>
      <c r="R58" s="10"/>
      <c r="S58" s="10"/>
      <c r="T58" s="37"/>
      <c r="U58" s="36">
        <v>103.82</v>
      </c>
      <c r="V58" s="94">
        <v>0.86199999999999999</v>
      </c>
      <c r="W58" s="30">
        <v>0.999</v>
      </c>
      <c r="X58" s="94"/>
      <c r="Y58" s="30"/>
      <c r="Z58" s="10"/>
      <c r="AA58" s="10"/>
      <c r="AB58" s="10"/>
      <c r="AC58" s="10"/>
      <c r="AD58" s="10"/>
      <c r="AE58" s="37"/>
    </row>
    <row r="59" spans="1:31" x14ac:dyDescent="0.3">
      <c r="A59" s="8" t="s">
        <v>103</v>
      </c>
      <c r="B59" s="10">
        <v>73</v>
      </c>
      <c r="C59" s="10">
        <v>0.2</v>
      </c>
      <c r="D59" s="10">
        <v>1980</v>
      </c>
      <c r="E59" s="30">
        <v>0.66800000000000004</v>
      </c>
      <c r="F59" s="30">
        <v>0.29699999999999999</v>
      </c>
      <c r="G59" s="30">
        <v>2.5000000000000001E-2</v>
      </c>
      <c r="H59" s="10">
        <v>8.4000000000000005E-2</v>
      </c>
      <c r="I59" s="31">
        <v>28.52</v>
      </c>
      <c r="J59" s="36">
        <v>107.5</v>
      </c>
      <c r="K59" s="30">
        <v>0.78890000000000005</v>
      </c>
      <c r="L59" s="30">
        <v>0.7732</v>
      </c>
      <c r="M59" s="30">
        <v>0.57399999999999995</v>
      </c>
      <c r="N59" s="30">
        <v>0.56000000000000005</v>
      </c>
      <c r="O59" s="10">
        <v>0.72</v>
      </c>
      <c r="P59" s="10">
        <v>6.22</v>
      </c>
      <c r="Q59" s="10"/>
      <c r="R59" s="10"/>
      <c r="S59" s="10"/>
      <c r="T59" s="37">
        <v>0.55000000000000004</v>
      </c>
      <c r="U59" s="36">
        <v>150.28</v>
      </c>
      <c r="V59" s="94">
        <v>0.95899999999999996</v>
      </c>
      <c r="W59" s="30">
        <v>1</v>
      </c>
      <c r="X59" s="94">
        <v>0.88</v>
      </c>
      <c r="Y59" s="30">
        <v>0.98</v>
      </c>
      <c r="Z59" s="10">
        <v>2E-3</v>
      </c>
      <c r="AA59" s="10">
        <v>0.04</v>
      </c>
      <c r="AB59" s="10"/>
      <c r="AC59" s="10"/>
      <c r="AD59" s="10"/>
      <c r="AE59" s="37">
        <v>0.876</v>
      </c>
    </row>
    <row r="60" spans="1:31" x14ac:dyDescent="0.3">
      <c r="A60" s="8" t="s">
        <v>104</v>
      </c>
      <c r="B60" s="10">
        <v>55.5</v>
      </c>
      <c r="C60" s="10">
        <v>0.44999999999999996</v>
      </c>
      <c r="D60" s="10">
        <v>5455</v>
      </c>
      <c r="E60" s="30">
        <v>0.58099999999999996</v>
      </c>
      <c r="F60" s="30">
        <v>0.38900000000000001</v>
      </c>
      <c r="G60" s="30">
        <v>8.0000000000000002E-3</v>
      </c>
      <c r="H60" s="10"/>
      <c r="I60" s="31"/>
      <c r="J60" s="36">
        <v>109</v>
      </c>
      <c r="K60" s="30">
        <v>0.12559999999999999</v>
      </c>
      <c r="L60" s="30">
        <v>0.97629999999999995</v>
      </c>
      <c r="M60" s="30"/>
      <c r="N60" s="30"/>
      <c r="O60" s="10"/>
      <c r="P60" s="10"/>
      <c r="Q60" s="10"/>
      <c r="R60" s="10"/>
      <c r="S60" s="10"/>
      <c r="T60" s="37"/>
      <c r="U60" s="36">
        <v>78.98</v>
      </c>
      <c r="V60" s="94">
        <v>0.92100000000000004</v>
      </c>
      <c r="W60" s="30">
        <v>0.996</v>
      </c>
      <c r="X60" s="94"/>
      <c r="Y60" s="30"/>
      <c r="Z60" s="10"/>
      <c r="AA60" s="10"/>
      <c r="AB60" s="10"/>
      <c r="AC60" s="10"/>
      <c r="AD60" s="10"/>
      <c r="AE60" s="37"/>
    </row>
    <row r="61" spans="1:31" x14ac:dyDescent="0.3">
      <c r="A61" s="8" t="s">
        <v>105</v>
      </c>
      <c r="B61" s="10">
        <v>35.5</v>
      </c>
      <c r="C61" s="10">
        <v>0.25</v>
      </c>
      <c r="D61" s="10">
        <v>2655</v>
      </c>
      <c r="E61" s="30">
        <v>0.72799999999999998</v>
      </c>
      <c r="F61" s="30">
        <v>0.23699999999999999</v>
      </c>
      <c r="G61" s="30">
        <v>1.2999999999999999E-2</v>
      </c>
      <c r="H61" s="10"/>
      <c r="I61" s="31"/>
      <c r="J61" s="36">
        <v>146</v>
      </c>
      <c r="K61" s="30">
        <v>0.41199999999999998</v>
      </c>
      <c r="L61" s="30">
        <v>0.95609999999999995</v>
      </c>
      <c r="M61" s="30"/>
      <c r="N61" s="30"/>
      <c r="O61" s="10"/>
      <c r="P61" s="10"/>
      <c r="Q61" s="10"/>
      <c r="R61" s="10"/>
      <c r="S61" s="10"/>
      <c r="T61" s="37"/>
      <c r="U61" s="36">
        <v>114.04</v>
      </c>
      <c r="V61" s="94">
        <v>0.89900000000000002</v>
      </c>
      <c r="W61" s="30">
        <v>0.999</v>
      </c>
      <c r="X61" s="94"/>
      <c r="Y61" s="30"/>
      <c r="Z61" s="10"/>
      <c r="AA61" s="10"/>
      <c r="AB61" s="10"/>
      <c r="AC61" s="10"/>
      <c r="AD61" s="10"/>
      <c r="AE61" s="37"/>
    </row>
    <row r="62" spans="1:31" x14ac:dyDescent="0.3">
      <c r="A62" s="8" t="s">
        <v>106</v>
      </c>
      <c r="B62" s="10">
        <v>75</v>
      </c>
      <c r="C62" s="10">
        <v>0.3</v>
      </c>
      <c r="D62" s="10">
        <v>2755</v>
      </c>
      <c r="E62" s="30">
        <v>0.752</v>
      </c>
      <c r="F62" s="30">
        <v>0.21199999999999999</v>
      </c>
      <c r="G62" s="30">
        <v>2.8000000000000001E-2</v>
      </c>
      <c r="H62" s="10">
        <v>0.47</v>
      </c>
      <c r="I62" s="31">
        <v>37.74</v>
      </c>
      <c r="J62" s="36">
        <v>90</v>
      </c>
      <c r="K62" s="30">
        <v>0.2087</v>
      </c>
      <c r="L62" s="30">
        <v>0.95679999999999998</v>
      </c>
      <c r="M62" s="30">
        <v>0.1</v>
      </c>
      <c r="N62" s="30">
        <v>0.94</v>
      </c>
      <c r="O62" s="10">
        <v>0.09</v>
      </c>
      <c r="P62" s="10">
        <v>5.14</v>
      </c>
      <c r="Q62" s="10"/>
      <c r="R62" s="10"/>
      <c r="S62" s="10"/>
      <c r="T62" s="37">
        <v>0.16</v>
      </c>
      <c r="U62" s="36">
        <v>156.80000000000001</v>
      </c>
      <c r="V62" s="94">
        <v>0.871</v>
      </c>
      <c r="W62" s="30">
        <v>1</v>
      </c>
      <c r="X62" s="94">
        <v>0.98</v>
      </c>
      <c r="Y62" s="30">
        <v>0.98499999999999999</v>
      </c>
      <c r="Z62" s="10">
        <v>0.01</v>
      </c>
      <c r="AA62" s="10">
        <v>0.05</v>
      </c>
      <c r="AB62" s="10"/>
      <c r="AC62" s="10"/>
      <c r="AD62" s="10"/>
      <c r="AE62" s="37">
        <v>0.91400000000000003</v>
      </c>
    </row>
    <row r="63" spans="1:31" x14ac:dyDescent="0.3">
      <c r="A63" s="8" t="s">
        <v>108</v>
      </c>
      <c r="B63" s="10">
        <v>31.6</v>
      </c>
      <c r="C63" s="10">
        <v>0.2</v>
      </c>
      <c r="D63" s="10">
        <v>1785</v>
      </c>
      <c r="E63" s="30">
        <v>0.60699999999999998</v>
      </c>
      <c r="F63" s="30">
        <v>0.245</v>
      </c>
      <c r="G63" s="30">
        <v>0.13900000000000001</v>
      </c>
      <c r="H63" s="10"/>
      <c r="I63" s="31"/>
      <c r="J63" s="36">
        <v>6</v>
      </c>
      <c r="K63" s="30">
        <v>0.54890000000000005</v>
      </c>
      <c r="L63" s="30">
        <v>0.92769999999999997</v>
      </c>
      <c r="M63" s="30"/>
      <c r="N63" s="30"/>
      <c r="O63" s="10"/>
      <c r="P63" s="10"/>
      <c r="Q63" s="10"/>
      <c r="R63" s="10"/>
      <c r="S63" s="10"/>
      <c r="T63" s="37"/>
      <c r="U63" s="36">
        <v>208.98</v>
      </c>
      <c r="V63" s="94">
        <v>0.98</v>
      </c>
      <c r="W63" s="30">
        <v>1</v>
      </c>
      <c r="X63" s="94"/>
      <c r="Y63" s="30"/>
      <c r="Z63" s="10"/>
      <c r="AA63" s="10"/>
      <c r="AB63" s="10"/>
      <c r="AC63" s="10"/>
      <c r="AD63" s="10"/>
      <c r="AE63" s="37"/>
    </row>
    <row r="64" spans="1:31" x14ac:dyDescent="0.3">
      <c r="A64" s="8" t="s">
        <v>110</v>
      </c>
      <c r="B64" s="10">
        <v>67.5</v>
      </c>
      <c r="C64" s="10">
        <v>0.3</v>
      </c>
      <c r="D64" s="10">
        <v>2196</v>
      </c>
      <c r="E64" s="30">
        <v>0.77700000000000002</v>
      </c>
      <c r="F64" s="30">
        <v>0.2</v>
      </c>
      <c r="G64" s="30">
        <v>1.4E-2</v>
      </c>
      <c r="H64" s="10"/>
      <c r="I64" s="31"/>
      <c r="J64" s="36">
        <v>6</v>
      </c>
      <c r="K64" s="30">
        <v>0.44919999999999999</v>
      </c>
      <c r="L64" s="30">
        <v>0.98089999999999999</v>
      </c>
      <c r="M64" s="30"/>
      <c r="N64" s="30"/>
      <c r="O64" s="10"/>
      <c r="P64" s="10"/>
      <c r="Q64" s="10"/>
      <c r="R64" s="10"/>
      <c r="S64" s="10"/>
      <c r="T64" s="37"/>
      <c r="U64" s="36">
        <v>182.88</v>
      </c>
      <c r="V64" s="94">
        <v>0.94899999999999995</v>
      </c>
      <c r="W64" s="30">
        <v>1</v>
      </c>
      <c r="X64" s="94"/>
      <c r="Y64" s="30"/>
      <c r="Z64" s="10"/>
      <c r="AA64" s="10"/>
      <c r="AB64" s="10"/>
      <c r="AC64" s="10"/>
      <c r="AD64" s="10"/>
      <c r="AE64" s="37"/>
    </row>
    <row r="65" spans="1:31" x14ac:dyDescent="0.3">
      <c r="A65" s="8" t="s">
        <v>111</v>
      </c>
      <c r="B65" s="10">
        <v>32.4</v>
      </c>
      <c r="C65" s="10">
        <v>0.25</v>
      </c>
      <c r="D65" s="10">
        <v>1727</v>
      </c>
      <c r="E65" s="30">
        <v>0.48099999999999998</v>
      </c>
      <c r="F65" s="30">
        <v>0.33200000000000002</v>
      </c>
      <c r="G65" s="30">
        <v>0.16500000000000001</v>
      </c>
      <c r="H65" s="10">
        <v>0.25</v>
      </c>
      <c r="I65" s="31">
        <v>43.68</v>
      </c>
      <c r="J65" s="36">
        <v>6</v>
      </c>
      <c r="K65" s="30">
        <v>0.41199999999999998</v>
      </c>
      <c r="L65" s="30">
        <v>0.94440000000000002</v>
      </c>
      <c r="M65" s="30"/>
      <c r="N65" s="30"/>
      <c r="O65" s="10"/>
      <c r="P65" s="10"/>
      <c r="Q65" s="10"/>
      <c r="R65" s="10"/>
      <c r="S65" s="10"/>
      <c r="T65" s="37"/>
      <c r="U65" s="36">
        <v>200.9</v>
      </c>
      <c r="V65" s="94">
        <v>0.98799999999999999</v>
      </c>
      <c r="W65" s="30">
        <v>1</v>
      </c>
      <c r="X65" s="94">
        <v>0.88</v>
      </c>
      <c r="Y65" s="30">
        <v>0.97599999999999998</v>
      </c>
      <c r="Z65" s="10">
        <v>0.01</v>
      </c>
      <c r="AA65" s="10">
        <v>0.17</v>
      </c>
      <c r="AB65" s="10"/>
      <c r="AC65" s="10"/>
      <c r="AD65" s="10"/>
      <c r="AE65" s="37">
        <v>0.82</v>
      </c>
    </row>
    <row r="66" spans="1:31" x14ac:dyDescent="0.3">
      <c r="A66" s="8" t="s">
        <v>113</v>
      </c>
      <c r="B66" s="10">
        <v>34.5</v>
      </c>
      <c r="C66" s="10">
        <v>0.25</v>
      </c>
      <c r="D66" s="10">
        <v>2502</v>
      </c>
      <c r="E66" s="30">
        <v>0.68100000000000005</v>
      </c>
      <c r="F66" s="30">
        <v>0.25800000000000001</v>
      </c>
      <c r="G66" s="30">
        <v>5.8000000000000003E-2</v>
      </c>
      <c r="H66" s="10"/>
      <c r="I66" s="31"/>
      <c r="J66" s="36">
        <v>10</v>
      </c>
      <c r="K66" s="30">
        <v>0.55300000000000005</v>
      </c>
      <c r="L66" s="30">
        <v>0.84699999999999998</v>
      </c>
      <c r="M66" s="30"/>
      <c r="N66" s="30"/>
      <c r="O66" s="10"/>
      <c r="P66" s="10"/>
      <c r="Q66" s="10"/>
      <c r="R66" s="10"/>
      <c r="S66" s="10"/>
      <c r="T66" s="37"/>
      <c r="U66" s="36">
        <v>201.1</v>
      </c>
      <c r="V66" s="94">
        <v>0.91600000000000004</v>
      </c>
      <c r="W66" s="30">
        <v>1</v>
      </c>
      <c r="X66" s="94"/>
      <c r="Y66" s="30"/>
      <c r="Z66" s="10"/>
      <c r="AA66" s="10"/>
      <c r="AB66" s="10"/>
      <c r="AC66" s="10"/>
      <c r="AD66" s="10"/>
      <c r="AE66" s="37"/>
    </row>
    <row r="67" spans="1:31" x14ac:dyDescent="0.3">
      <c r="A67" s="8" t="s">
        <v>115</v>
      </c>
      <c r="B67" s="10">
        <v>27.7</v>
      </c>
      <c r="C67" s="10">
        <v>0.21</v>
      </c>
      <c r="D67" s="10">
        <v>1925</v>
      </c>
      <c r="E67" s="30">
        <v>0.67400000000000004</v>
      </c>
      <c r="F67" s="30">
        <v>0.32100000000000001</v>
      </c>
      <c r="G67" s="30">
        <v>2E-3</v>
      </c>
      <c r="H67" s="10"/>
      <c r="I67" s="31"/>
      <c r="J67" s="36">
        <v>45</v>
      </c>
      <c r="K67" s="30">
        <v>0.46210000000000001</v>
      </c>
      <c r="L67" s="30">
        <v>0.9476</v>
      </c>
      <c r="M67" s="30"/>
      <c r="N67" s="30"/>
      <c r="O67" s="10"/>
      <c r="P67" s="10"/>
      <c r="Q67" s="10"/>
      <c r="R67" s="10"/>
      <c r="S67" s="10"/>
      <c r="T67" s="37"/>
      <c r="U67" s="36">
        <v>198.4</v>
      </c>
      <c r="V67" s="94">
        <v>0.82799999999999996</v>
      </c>
      <c r="W67" s="30">
        <v>1</v>
      </c>
      <c r="X67" s="94"/>
      <c r="Y67" s="30"/>
      <c r="Z67" s="10"/>
      <c r="AA67" s="10"/>
      <c r="AB67" s="10"/>
      <c r="AC67" s="10"/>
      <c r="AD67" s="10"/>
      <c r="AE67" s="37"/>
    </row>
    <row r="68" spans="1:31" x14ac:dyDescent="0.3">
      <c r="A68" s="8" t="s">
        <v>121</v>
      </c>
      <c r="B68" s="10">
        <v>45.5</v>
      </c>
      <c r="C68" s="10">
        <v>0.25</v>
      </c>
      <c r="D68" s="10">
        <v>3295</v>
      </c>
      <c r="E68" s="30">
        <v>0.55600000000000005</v>
      </c>
      <c r="F68" s="30">
        <v>0.42599999999999999</v>
      </c>
      <c r="G68" s="30">
        <v>1.0500000000000001E-2</v>
      </c>
      <c r="H68" s="10"/>
      <c r="I68" s="31"/>
      <c r="J68" s="36">
        <v>38</v>
      </c>
      <c r="K68" s="30">
        <v>0.95209999999999995</v>
      </c>
      <c r="L68" s="30">
        <v>0.81220000000000003</v>
      </c>
      <c r="M68" s="30"/>
      <c r="N68" s="30"/>
      <c r="O68" s="10"/>
      <c r="P68" s="10"/>
      <c r="Q68" s="10"/>
      <c r="R68" s="10"/>
      <c r="S68" s="10"/>
      <c r="T68" s="37"/>
      <c r="U68" s="36">
        <v>171.89</v>
      </c>
      <c r="V68" s="94">
        <v>0.88200000000000001</v>
      </c>
      <c r="W68" s="30">
        <v>0.996</v>
      </c>
      <c r="X68" s="94"/>
      <c r="Y68" s="30"/>
      <c r="Z68" s="10"/>
      <c r="AA68" s="10"/>
      <c r="AB68" s="10"/>
      <c r="AC68" s="10"/>
      <c r="AD68" s="10"/>
      <c r="AE68" s="37"/>
    </row>
    <row r="69" spans="1:31" x14ac:dyDescent="0.3">
      <c r="A69" s="8" t="s">
        <v>125</v>
      </c>
      <c r="B69" s="10">
        <v>55</v>
      </c>
      <c r="C69" s="10">
        <v>0.3</v>
      </c>
      <c r="D69" s="10">
        <v>1955</v>
      </c>
      <c r="E69" s="30">
        <v>0.69450000000000001</v>
      </c>
      <c r="F69" s="30">
        <v>0.13950000000000001</v>
      </c>
      <c r="G69" s="30">
        <v>3.3500000000000002E-2</v>
      </c>
      <c r="H69" s="10"/>
      <c r="I69" s="31"/>
      <c r="J69" s="36">
        <v>19</v>
      </c>
      <c r="K69" s="30">
        <v>0.92769999999999997</v>
      </c>
      <c r="L69" s="30">
        <v>0.97399999999999998</v>
      </c>
      <c r="M69" s="30"/>
      <c r="N69" s="30"/>
      <c r="O69" s="10"/>
      <c r="P69" s="10"/>
      <c r="Q69" s="10"/>
      <c r="R69" s="10"/>
      <c r="S69" s="10"/>
      <c r="T69" s="37"/>
      <c r="U69" s="36">
        <v>51.53</v>
      </c>
      <c r="V69" s="94">
        <v>0.85499999999999998</v>
      </c>
      <c r="W69" s="30">
        <v>0.997</v>
      </c>
      <c r="X69" s="94"/>
      <c r="Y69" s="30"/>
      <c r="Z69" s="10"/>
      <c r="AA69" s="10"/>
      <c r="AB69" s="10"/>
      <c r="AC69" s="10"/>
      <c r="AD69" s="10"/>
      <c r="AE69" s="37"/>
    </row>
    <row r="70" spans="1:31" x14ac:dyDescent="0.3">
      <c r="A70" s="8" t="s">
        <v>126</v>
      </c>
      <c r="B70" s="10">
        <v>54</v>
      </c>
      <c r="C70" s="10">
        <v>0.2</v>
      </c>
      <c r="D70" s="10">
        <v>1975</v>
      </c>
      <c r="E70" s="30">
        <v>0.76400000000000001</v>
      </c>
      <c r="F70" s="30">
        <v>0.22</v>
      </c>
      <c r="G70" s="30">
        <v>9.4999999999999998E-3</v>
      </c>
      <c r="H70" s="10"/>
      <c r="I70" s="31"/>
      <c r="J70" s="36">
        <v>18</v>
      </c>
      <c r="K70" s="30">
        <v>0.67910000000000004</v>
      </c>
      <c r="L70" s="30">
        <v>0.89049999999999996</v>
      </c>
      <c r="M70" s="30"/>
      <c r="N70" s="30"/>
      <c r="O70" s="10"/>
      <c r="P70" s="10"/>
      <c r="Q70" s="10"/>
      <c r="R70" s="10"/>
      <c r="S70" s="10"/>
      <c r="T70" s="37"/>
      <c r="U70" s="36">
        <v>150.16999999999999</v>
      </c>
      <c r="V70" s="94">
        <v>0.86099999999999999</v>
      </c>
      <c r="W70" s="30">
        <v>1</v>
      </c>
      <c r="X70" s="94"/>
      <c r="Y70" s="30"/>
      <c r="Z70" s="10"/>
      <c r="AA70" s="10"/>
      <c r="AB70" s="10"/>
      <c r="AC70" s="10"/>
      <c r="AD70" s="10"/>
      <c r="AE70" s="37"/>
    </row>
    <row r="71" spans="1:31" x14ac:dyDescent="0.3">
      <c r="A71" s="8" t="s">
        <v>128</v>
      </c>
      <c r="B71" s="10">
        <v>87.6</v>
      </c>
      <c r="C71" s="10">
        <v>0.45</v>
      </c>
      <c r="D71" s="10">
        <v>2680</v>
      </c>
      <c r="E71" s="30">
        <v>0.81100000000000005</v>
      </c>
      <c r="F71" s="30">
        <v>0.128</v>
      </c>
      <c r="G71" s="30">
        <v>6.0999999999999999E-2</v>
      </c>
      <c r="H71" s="10"/>
      <c r="I71" s="31"/>
      <c r="J71" s="36">
        <v>40</v>
      </c>
      <c r="K71" s="30">
        <v>0.42470000000000002</v>
      </c>
      <c r="L71" s="30">
        <v>0.9718</v>
      </c>
      <c r="M71" s="30">
        <v>0.25</v>
      </c>
      <c r="N71" s="30">
        <v>0.91100000000000003</v>
      </c>
      <c r="O71" s="10">
        <v>2.5999999999999999E-2</v>
      </c>
      <c r="P71" s="10">
        <v>2.1739999999999999</v>
      </c>
      <c r="Q71" s="10">
        <v>0.92</v>
      </c>
      <c r="R71" s="10">
        <v>1.71</v>
      </c>
      <c r="S71" s="10">
        <v>2.87</v>
      </c>
      <c r="T71" s="37">
        <v>0.255</v>
      </c>
      <c r="U71" s="36">
        <v>180</v>
      </c>
      <c r="V71" s="94">
        <v>0.8095</v>
      </c>
      <c r="W71" s="30">
        <v>0.99409999999999998</v>
      </c>
      <c r="X71" s="94">
        <v>0.80900000000000005</v>
      </c>
      <c r="Y71" s="30">
        <v>0.88100000000000001</v>
      </c>
      <c r="Z71" s="10">
        <v>6.0000000000000001E-3</v>
      </c>
      <c r="AA71" s="10">
        <v>0.23699999999999999</v>
      </c>
      <c r="AB71" s="10">
        <v>0.74</v>
      </c>
      <c r="AC71" s="10">
        <v>1.44</v>
      </c>
      <c r="AD71" s="10">
        <v>2.41</v>
      </c>
      <c r="AE71" s="37">
        <v>0.79</v>
      </c>
    </row>
    <row r="72" spans="1:31" x14ac:dyDescent="0.3">
      <c r="A72" s="8" t="s">
        <v>130</v>
      </c>
      <c r="B72" s="10">
        <v>112.10000000000001</v>
      </c>
      <c r="C72" s="10">
        <v>0.3</v>
      </c>
      <c r="D72" s="10">
        <v>2335</v>
      </c>
      <c r="E72" s="30">
        <v>0.75600000000000001</v>
      </c>
      <c r="F72" s="30">
        <v>0.121</v>
      </c>
      <c r="G72" s="30">
        <v>7.0000000000000001E-3</v>
      </c>
      <c r="H72" s="10"/>
      <c r="I72" s="31"/>
      <c r="J72" s="36">
        <v>14</v>
      </c>
      <c r="K72" s="30">
        <v>0.61899999999999999</v>
      </c>
      <c r="L72" s="30">
        <v>0.90900000000000003</v>
      </c>
      <c r="M72" s="30"/>
      <c r="N72" s="30"/>
      <c r="O72" s="10"/>
      <c r="P72" s="10"/>
      <c r="Q72" s="10"/>
      <c r="R72" s="10"/>
      <c r="S72" s="10"/>
      <c r="T72" s="37"/>
      <c r="U72" s="36">
        <v>125.5</v>
      </c>
      <c r="V72" s="94">
        <v>0.995</v>
      </c>
      <c r="W72" s="30">
        <v>0.98599999999999999</v>
      </c>
      <c r="X72" s="94"/>
      <c r="Y72" s="30"/>
      <c r="Z72" s="10"/>
      <c r="AA72" s="10"/>
      <c r="AB72" s="10"/>
      <c r="AC72" s="10"/>
      <c r="AD72" s="10"/>
      <c r="AE72" s="37"/>
    </row>
    <row r="73" spans="1:31" x14ac:dyDescent="0.3">
      <c r="A73" s="8" t="s">
        <v>131</v>
      </c>
      <c r="B73" s="10">
        <v>50</v>
      </c>
      <c r="C73" s="10">
        <v>0.25</v>
      </c>
      <c r="D73" s="10">
        <v>1405</v>
      </c>
      <c r="E73" s="30">
        <v>0.72899999999999998</v>
      </c>
      <c r="F73" s="30">
        <v>0.15</v>
      </c>
      <c r="G73" s="30">
        <v>0.11700000000000001</v>
      </c>
      <c r="H73" s="10">
        <v>0.19800000000000001</v>
      </c>
      <c r="I73" s="31">
        <v>24.2</v>
      </c>
      <c r="J73" s="36">
        <v>23.7</v>
      </c>
      <c r="K73" s="30">
        <v>0.68859999999999999</v>
      </c>
      <c r="L73" s="30">
        <v>0.88519999999999999</v>
      </c>
      <c r="M73" s="30">
        <v>0.71919999999999995</v>
      </c>
      <c r="N73" s="30">
        <v>0.76</v>
      </c>
      <c r="O73" s="10">
        <v>4.2000000000000003E-2</v>
      </c>
      <c r="P73" s="10">
        <v>3.5</v>
      </c>
      <c r="Q73" s="10">
        <v>0.93</v>
      </c>
      <c r="R73" s="10">
        <v>2.17</v>
      </c>
      <c r="S73" s="10">
        <v>5.12</v>
      </c>
      <c r="T73" s="37">
        <v>0.72499999999999998</v>
      </c>
      <c r="U73" s="36">
        <v>117.93</v>
      </c>
      <c r="V73" s="94">
        <v>0.98699999999999999</v>
      </c>
      <c r="W73" s="30">
        <v>1</v>
      </c>
      <c r="X73" s="94">
        <v>0.96099999999999997</v>
      </c>
      <c r="Y73" s="30">
        <v>0.88600000000000001</v>
      </c>
      <c r="Z73" s="10">
        <v>2.5000000000000001E-2</v>
      </c>
      <c r="AA73" s="10">
        <v>0.18</v>
      </c>
      <c r="AB73" s="10">
        <v>1.04</v>
      </c>
      <c r="AC73" s="10">
        <v>3.87</v>
      </c>
      <c r="AD73" s="10">
        <v>6.9</v>
      </c>
      <c r="AE73" s="37">
        <v>0.91200000000000003</v>
      </c>
    </row>
    <row r="74" spans="1:31" x14ac:dyDescent="0.3">
      <c r="A74" s="8" t="s">
        <v>134</v>
      </c>
      <c r="B74" s="10">
        <v>37.5</v>
      </c>
      <c r="C74" s="10">
        <v>0.23</v>
      </c>
      <c r="D74" s="10">
        <v>1763.5</v>
      </c>
      <c r="E74" s="30">
        <v>0.72850000000000004</v>
      </c>
      <c r="F74" s="30">
        <v>0.24099999999999999</v>
      </c>
      <c r="G74" s="30">
        <v>2.5499999999999998E-2</v>
      </c>
      <c r="H74" s="10">
        <v>0.13800000000000001</v>
      </c>
      <c r="I74" s="31">
        <v>34.51</v>
      </c>
      <c r="J74" s="36">
        <v>3.8</v>
      </c>
      <c r="K74" s="30">
        <v>0.43690000000000001</v>
      </c>
      <c r="L74" s="30">
        <v>0.96</v>
      </c>
      <c r="M74" s="30">
        <v>0.45300000000000001</v>
      </c>
      <c r="N74" s="30">
        <v>0.85199999999999998</v>
      </c>
      <c r="O74" s="10">
        <v>6.0999999999999999E-2</v>
      </c>
      <c r="P74" s="10">
        <v>2.17</v>
      </c>
      <c r="Q74" s="10"/>
      <c r="R74" s="10"/>
      <c r="S74" s="10"/>
      <c r="T74" s="37">
        <v>0.48399999999999999</v>
      </c>
      <c r="U74" s="36">
        <v>181.61</v>
      </c>
      <c r="V74" s="94">
        <v>0.86199999999999999</v>
      </c>
      <c r="W74" s="30">
        <v>0.997</v>
      </c>
      <c r="X74" s="94">
        <v>0.87470000000000003</v>
      </c>
      <c r="Y74" s="30">
        <v>0.96799999999999997</v>
      </c>
      <c r="Z74" s="10">
        <v>5.0000000000000001E-3</v>
      </c>
      <c r="AA74" s="10">
        <v>0.23</v>
      </c>
      <c r="AB74" s="10"/>
      <c r="AC74" s="10"/>
      <c r="AD74" s="10"/>
      <c r="AE74" s="37">
        <v>0.90400000000000003</v>
      </c>
    </row>
    <row r="75" spans="1:31" x14ac:dyDescent="0.3">
      <c r="A75" s="8" t="s">
        <v>135</v>
      </c>
      <c r="B75" s="10">
        <v>45.2</v>
      </c>
      <c r="C75" s="10">
        <v>0.21</v>
      </c>
      <c r="D75" s="10">
        <v>1979</v>
      </c>
      <c r="E75" s="30">
        <v>0.68300000000000005</v>
      </c>
      <c r="F75" s="30">
        <v>0.23599999999999999</v>
      </c>
      <c r="G75" s="30">
        <v>7.5999999999999998E-2</v>
      </c>
      <c r="H75" s="10"/>
      <c r="I75" s="31"/>
      <c r="J75" s="36">
        <v>19.649999999999999</v>
      </c>
      <c r="K75" s="30">
        <v>0.63790000000000002</v>
      </c>
      <c r="L75" s="30">
        <v>0.92520000000000002</v>
      </c>
      <c r="M75" s="30">
        <v>0.55020000000000002</v>
      </c>
      <c r="N75" s="30">
        <v>0.58600000000000008</v>
      </c>
      <c r="O75" s="10">
        <v>7.2999999999999995E-2</v>
      </c>
      <c r="P75" s="10">
        <v>4.03</v>
      </c>
      <c r="Q75" s="10"/>
      <c r="R75" s="10"/>
      <c r="S75" s="10"/>
      <c r="T75" s="37">
        <v>0.57599999999999996</v>
      </c>
      <c r="U75" s="36">
        <v>192.5</v>
      </c>
      <c r="V75" s="94">
        <v>0.82</v>
      </c>
      <c r="W75" s="30">
        <v>0.99399999999999999</v>
      </c>
      <c r="X75" s="94">
        <v>0.83430000000000004</v>
      </c>
      <c r="Y75" s="30"/>
      <c r="Z75" s="10">
        <v>0.224</v>
      </c>
      <c r="AA75" s="10">
        <v>0.51</v>
      </c>
      <c r="AB75" s="10"/>
      <c r="AC75" s="10"/>
      <c r="AD75" s="10"/>
      <c r="AE75" s="37">
        <v>0.80200000000000005</v>
      </c>
    </row>
    <row r="76" spans="1:31" x14ac:dyDescent="0.3">
      <c r="A76" s="8" t="s">
        <v>136</v>
      </c>
      <c r="B76" s="10">
        <v>26.55</v>
      </c>
      <c r="C76" s="10">
        <v>0.27800000000000002</v>
      </c>
      <c r="D76" s="10">
        <v>1767.5</v>
      </c>
      <c r="E76" s="30">
        <v>0.70230000000000004</v>
      </c>
      <c r="F76" s="30">
        <v>0.29299999999999998</v>
      </c>
      <c r="G76" s="30">
        <v>1.5E-3</v>
      </c>
      <c r="H76" s="10">
        <v>4.516</v>
      </c>
      <c r="I76" s="31">
        <v>38.65</v>
      </c>
      <c r="J76" s="36">
        <v>5.7</v>
      </c>
      <c r="K76" s="30">
        <v>0.50780000000000003</v>
      </c>
      <c r="L76" s="30">
        <v>0.9587</v>
      </c>
      <c r="M76" s="30">
        <v>0.50880000000000003</v>
      </c>
      <c r="N76" s="30">
        <v>0.746</v>
      </c>
      <c r="O76" s="10">
        <v>0.752</v>
      </c>
      <c r="P76" s="10">
        <v>3.58</v>
      </c>
      <c r="Q76" s="10"/>
      <c r="R76" s="10"/>
      <c r="S76" s="10"/>
      <c r="T76" s="37">
        <v>0.66</v>
      </c>
      <c r="U76" s="36">
        <v>92.38</v>
      </c>
      <c r="V76" s="94">
        <v>0.82099999999999995</v>
      </c>
      <c r="W76" s="30">
        <v>0.98799999999999999</v>
      </c>
      <c r="X76" s="94">
        <v>0.81810000000000005</v>
      </c>
      <c r="Y76" s="30">
        <v>0.95499999999999996</v>
      </c>
      <c r="Z76" s="10">
        <v>0.25800000000000001</v>
      </c>
      <c r="AA76" s="10">
        <v>0.67</v>
      </c>
      <c r="AB76" s="10"/>
      <c r="AC76" s="10"/>
      <c r="AD76" s="10"/>
      <c r="AE76" s="37">
        <v>0.79600000000000004</v>
      </c>
    </row>
    <row r="77" spans="1:31" x14ac:dyDescent="0.3">
      <c r="A77" s="8" t="s">
        <v>138</v>
      </c>
      <c r="B77" s="10">
        <v>38.4</v>
      </c>
      <c r="C77" s="10">
        <v>0.33500000000000002</v>
      </c>
      <c r="D77" s="10">
        <v>1995</v>
      </c>
      <c r="E77" s="30">
        <v>0.54700000000000004</v>
      </c>
      <c r="F77" s="30">
        <v>0.438</v>
      </c>
      <c r="G77" s="30">
        <v>7.0000000000000001E-3</v>
      </c>
      <c r="H77" s="10"/>
      <c r="I77" s="31">
        <v>40.54</v>
      </c>
      <c r="J77" s="36">
        <v>10</v>
      </c>
      <c r="K77" s="30">
        <v>0.88109999999999999</v>
      </c>
      <c r="L77" s="30">
        <v>0.81169999999999998</v>
      </c>
      <c r="M77" s="30">
        <v>0.70930000000000004</v>
      </c>
      <c r="N77" s="30"/>
      <c r="O77" s="10"/>
      <c r="P77" s="10">
        <v>14</v>
      </c>
      <c r="Q77" s="10"/>
      <c r="R77" s="10"/>
      <c r="S77" s="10"/>
      <c r="T77" s="37">
        <v>0.60199999999999998</v>
      </c>
      <c r="U77" s="36">
        <v>164.58</v>
      </c>
      <c r="V77" s="94">
        <v>0.82499999999999996</v>
      </c>
      <c r="W77" s="30">
        <v>0.999</v>
      </c>
      <c r="X77" s="94">
        <v>0.70609999999999995</v>
      </c>
      <c r="Y77" s="30"/>
      <c r="Z77" s="10"/>
      <c r="AA77" s="10">
        <v>0.31</v>
      </c>
      <c r="AB77" s="10"/>
      <c r="AC77" s="10"/>
      <c r="AD77" s="10"/>
      <c r="AE77" s="37">
        <v>0.73499999999999999</v>
      </c>
    </row>
    <row r="78" spans="1:31" x14ac:dyDescent="0.3">
      <c r="A78" s="8" t="s">
        <v>140</v>
      </c>
      <c r="B78" s="10">
        <v>51.44</v>
      </c>
      <c r="C78" s="10">
        <v>0.24</v>
      </c>
      <c r="D78" s="10">
        <v>2370</v>
      </c>
      <c r="E78" s="30">
        <v>0.71899999999999997</v>
      </c>
      <c r="F78" s="30">
        <v>0.2354</v>
      </c>
      <c r="G78" s="30">
        <v>3.9899999999999998E-2</v>
      </c>
      <c r="H78" s="10">
        <v>0.216</v>
      </c>
      <c r="I78" s="31">
        <v>45.53</v>
      </c>
      <c r="J78" s="36">
        <v>10</v>
      </c>
      <c r="K78" s="30">
        <v>0.79379999999999995</v>
      </c>
      <c r="L78" s="30">
        <v>0.89749999999999996</v>
      </c>
      <c r="M78" s="30">
        <v>0.73280000000000001</v>
      </c>
      <c r="N78" s="30">
        <v>0.57799999999999996</v>
      </c>
      <c r="O78" s="10">
        <v>0.125</v>
      </c>
      <c r="P78" s="10">
        <v>5.29</v>
      </c>
      <c r="Q78" s="10"/>
      <c r="R78" s="10"/>
      <c r="S78" s="10"/>
      <c r="T78" s="37">
        <v>0.76200000000000001</v>
      </c>
      <c r="U78" s="36">
        <v>128.6</v>
      </c>
      <c r="V78" s="94">
        <v>0.84699999999999998</v>
      </c>
      <c r="W78" s="30">
        <v>0.997</v>
      </c>
      <c r="X78" s="94">
        <v>0.84830000000000005</v>
      </c>
      <c r="Y78" s="30">
        <v>0.77700000000000002</v>
      </c>
      <c r="Z78" s="10">
        <v>5.5E-2</v>
      </c>
      <c r="AA78" s="10">
        <v>0.22</v>
      </c>
      <c r="AB78" s="10"/>
      <c r="AC78" s="10"/>
      <c r="AD78" s="10"/>
      <c r="AE78" s="37">
        <v>0.871</v>
      </c>
    </row>
    <row r="79" spans="1:31" x14ac:dyDescent="0.3">
      <c r="A79" s="8" t="s">
        <v>142</v>
      </c>
      <c r="B79" s="10">
        <v>69.7</v>
      </c>
      <c r="C79" s="10">
        <v>0.32</v>
      </c>
      <c r="D79" s="10">
        <v>3818</v>
      </c>
      <c r="E79" s="30">
        <v>0.66400000000000003</v>
      </c>
      <c r="F79" s="30">
        <v>0.32400000000000001</v>
      </c>
      <c r="G79" s="30">
        <v>4.0000000000000001E-3</v>
      </c>
      <c r="H79" s="10"/>
      <c r="I79" s="31"/>
      <c r="J79" s="36">
        <v>56</v>
      </c>
      <c r="K79" s="30">
        <v>0.98860000000000003</v>
      </c>
      <c r="L79" s="30">
        <v>0.82389999999999997</v>
      </c>
      <c r="M79" s="30"/>
      <c r="N79" s="30"/>
      <c r="O79" s="10"/>
      <c r="P79" s="10"/>
      <c r="Q79" s="10"/>
      <c r="R79" s="10"/>
      <c r="S79" s="10"/>
      <c r="T79" s="37"/>
      <c r="U79" s="36">
        <v>158.62</v>
      </c>
      <c r="V79" s="94">
        <v>0.92</v>
      </c>
      <c r="W79" s="30">
        <v>1</v>
      </c>
      <c r="X79" s="94"/>
      <c r="Y79" s="30"/>
      <c r="Z79" s="10"/>
      <c r="AA79" s="10"/>
      <c r="AB79" s="10"/>
      <c r="AC79" s="10"/>
      <c r="AD79" s="10"/>
      <c r="AE79" s="37"/>
    </row>
    <row r="80" spans="1:31" x14ac:dyDescent="0.3">
      <c r="A80" s="8" t="s">
        <v>148</v>
      </c>
      <c r="B80" s="10">
        <v>72.2</v>
      </c>
      <c r="C80" s="10">
        <v>0.32</v>
      </c>
      <c r="D80" s="10">
        <v>2310</v>
      </c>
      <c r="E80" s="30">
        <v>0.66400000000000003</v>
      </c>
      <c r="F80" s="30">
        <v>0.27900000000000003</v>
      </c>
      <c r="G80" s="30">
        <v>5.0999999999999997E-2</v>
      </c>
      <c r="H80" s="10">
        <v>1.0920000000000001</v>
      </c>
      <c r="I80" s="31">
        <v>18.89</v>
      </c>
      <c r="J80" s="36">
        <v>13.8</v>
      </c>
      <c r="K80" s="30">
        <v>0.86890000000000001</v>
      </c>
      <c r="L80" s="30">
        <v>0.88649999999999995</v>
      </c>
      <c r="M80" s="30">
        <v>0.69910000000000005</v>
      </c>
      <c r="N80" s="30">
        <v>0.88200000000000001</v>
      </c>
      <c r="O80" s="10">
        <v>4.2000000000000003E-2</v>
      </c>
      <c r="P80" s="10">
        <v>2.16</v>
      </c>
      <c r="Q80" s="10"/>
      <c r="R80" s="10"/>
      <c r="S80" s="10"/>
      <c r="T80" s="37">
        <v>0.745</v>
      </c>
      <c r="U80" s="36">
        <v>97.84</v>
      </c>
      <c r="V80" s="94">
        <v>0.78</v>
      </c>
      <c r="W80" s="30">
        <v>0.98399999999999999</v>
      </c>
      <c r="X80" s="94">
        <v>0.82540000000000002</v>
      </c>
      <c r="Y80" s="30">
        <v>0.94499999999999995</v>
      </c>
      <c r="Z80" s="10">
        <v>8.1000000000000003E-2</v>
      </c>
      <c r="AA80" s="10">
        <v>0.44</v>
      </c>
      <c r="AB80" s="10"/>
      <c r="AC80" s="10"/>
      <c r="AD80" s="10"/>
      <c r="AE80" s="37">
        <v>0.74199999999999999</v>
      </c>
    </row>
    <row r="81" spans="1:31" x14ac:dyDescent="0.3">
      <c r="A81" s="8" t="s">
        <v>149</v>
      </c>
      <c r="B81" s="10">
        <v>56.5</v>
      </c>
      <c r="C81" s="10">
        <v>0.2</v>
      </c>
      <c r="D81" s="10">
        <v>1485</v>
      </c>
      <c r="E81" s="30">
        <v>0.72299999999999998</v>
      </c>
      <c r="F81" s="30">
        <v>0.216</v>
      </c>
      <c r="G81" s="30">
        <v>5.1999999999999998E-2</v>
      </c>
      <c r="H81" s="10">
        <v>0.29699999999999999</v>
      </c>
      <c r="I81" s="31">
        <v>36.44</v>
      </c>
      <c r="J81" s="36">
        <v>23.5</v>
      </c>
      <c r="K81" s="30">
        <v>0.56189999999999996</v>
      </c>
      <c r="L81" s="30">
        <v>0.97509999999999997</v>
      </c>
      <c r="M81" s="30">
        <v>0.59899999999999998</v>
      </c>
      <c r="N81" s="30">
        <v>0.77400000000000002</v>
      </c>
      <c r="O81" s="10">
        <v>8.7999999999999995E-2</v>
      </c>
      <c r="P81" s="10">
        <v>0.96</v>
      </c>
      <c r="Q81" s="10"/>
      <c r="R81" s="10"/>
      <c r="S81" s="10"/>
      <c r="T81" s="37">
        <v>0.61799999999999999</v>
      </c>
      <c r="U81" s="36">
        <v>165.95</v>
      </c>
      <c r="V81" s="94">
        <v>0.73899999999999999</v>
      </c>
      <c r="W81" s="30">
        <v>0.996</v>
      </c>
      <c r="X81" s="94">
        <v>0.89890000000000003</v>
      </c>
      <c r="Y81" s="30">
        <v>0.91800000000000004</v>
      </c>
      <c r="Z81" s="10">
        <v>2.7E-2</v>
      </c>
      <c r="AA81" s="10">
        <v>0.26</v>
      </c>
      <c r="AB81" s="10"/>
      <c r="AC81" s="10"/>
      <c r="AD81" s="10"/>
      <c r="AE81" s="37">
        <v>0.90300000000000002</v>
      </c>
    </row>
    <row r="82" spans="1:31" x14ac:dyDescent="0.3">
      <c r="A82" s="8" t="s">
        <v>150</v>
      </c>
      <c r="B82" s="10">
        <v>49.4</v>
      </c>
      <c r="C82" s="10">
        <v>0.22</v>
      </c>
      <c r="D82" s="10">
        <v>2400</v>
      </c>
      <c r="E82" s="30">
        <v>0.498</v>
      </c>
      <c r="F82" s="30">
        <v>0.46700000000000003</v>
      </c>
      <c r="G82" s="30">
        <v>2.6499999999999999E-2</v>
      </c>
      <c r="H82" s="10">
        <v>0.89500000000000002</v>
      </c>
      <c r="I82" s="31">
        <v>45.87</v>
      </c>
      <c r="J82" s="36">
        <v>19.8</v>
      </c>
      <c r="K82" s="30">
        <v>0.7369</v>
      </c>
      <c r="L82" s="30">
        <v>0.91930000000000001</v>
      </c>
      <c r="M82" s="30">
        <v>0.62560000000000004</v>
      </c>
      <c r="N82" s="30">
        <v>0.96599999999999997</v>
      </c>
      <c r="O82" s="10">
        <v>3.3000000000000002E-2</v>
      </c>
      <c r="P82" s="10">
        <v>4.13</v>
      </c>
      <c r="Q82" s="10"/>
      <c r="R82" s="10"/>
      <c r="S82" s="10"/>
      <c r="T82" s="37">
        <v>0.68100000000000005</v>
      </c>
      <c r="U82" s="36">
        <v>180.29</v>
      </c>
      <c r="V82" s="94">
        <v>0.92600000000000005</v>
      </c>
      <c r="W82" s="30">
        <v>1</v>
      </c>
      <c r="X82" s="94">
        <v>0.80879999999999996</v>
      </c>
      <c r="Y82" s="30">
        <v>0.97</v>
      </c>
      <c r="Z82" s="10">
        <v>3.2000000000000001E-2</v>
      </c>
      <c r="AA82" s="10">
        <v>0.1</v>
      </c>
      <c r="AB82" s="10"/>
      <c r="AC82" s="10"/>
      <c r="AD82" s="10"/>
      <c r="AE82" s="37">
        <v>0.84899999999999998</v>
      </c>
    </row>
    <row r="83" spans="1:31" x14ac:dyDescent="0.3">
      <c r="A83" s="8" t="s">
        <v>151</v>
      </c>
      <c r="B83" s="10">
        <v>39.299999999999997</v>
      </c>
      <c r="C83" s="10">
        <v>0.33</v>
      </c>
      <c r="D83" s="10">
        <v>3654</v>
      </c>
      <c r="E83" s="30">
        <v>0.58399999999999996</v>
      </c>
      <c r="F83" s="30">
        <v>0.40600000000000003</v>
      </c>
      <c r="G83" s="30">
        <v>4.0000000000000001E-3</v>
      </c>
      <c r="H83" s="10"/>
      <c r="I83" s="31"/>
      <c r="J83" s="36">
        <v>19.5</v>
      </c>
      <c r="K83" s="30">
        <v>0.56230000000000002</v>
      </c>
      <c r="L83" s="30">
        <v>0.95960000000000001</v>
      </c>
      <c r="M83" s="30"/>
      <c r="N83" s="30"/>
      <c r="O83" s="10"/>
      <c r="P83" s="10"/>
      <c r="Q83" s="10"/>
      <c r="R83" s="10"/>
      <c r="S83" s="10"/>
      <c r="T83" s="37"/>
      <c r="U83" s="36">
        <v>181.64</v>
      </c>
      <c r="V83" s="94">
        <v>0.89200000000000002</v>
      </c>
      <c r="W83" s="30">
        <v>1</v>
      </c>
      <c r="X83" s="94"/>
      <c r="Y83" s="30"/>
      <c r="Z83" s="10"/>
      <c r="AA83" s="10"/>
      <c r="AB83" s="10"/>
      <c r="AC83" s="10"/>
      <c r="AD83" s="10"/>
      <c r="AE83" s="37"/>
    </row>
    <row r="84" spans="1:31" x14ac:dyDescent="0.3">
      <c r="A84" s="8" t="s">
        <v>152</v>
      </c>
      <c r="B84" s="10">
        <v>39.380000000000003</v>
      </c>
      <c r="C84" s="10">
        <v>0.23</v>
      </c>
      <c r="D84" s="10">
        <v>2637.5</v>
      </c>
      <c r="E84" s="30">
        <v>0.67249999999999999</v>
      </c>
      <c r="F84" s="30">
        <v>0.29449999999999998</v>
      </c>
      <c r="G84" s="30">
        <v>1.95E-2</v>
      </c>
      <c r="H84" s="10"/>
      <c r="I84" s="31"/>
      <c r="J84" s="36">
        <v>20.2</v>
      </c>
      <c r="K84" s="30">
        <v>0.56069999999999998</v>
      </c>
      <c r="L84" s="30">
        <v>0.92589999999999995</v>
      </c>
      <c r="M84" s="30"/>
      <c r="N84" s="30"/>
      <c r="O84" s="10"/>
      <c r="P84" s="10"/>
      <c r="Q84" s="10"/>
      <c r="R84" s="10"/>
      <c r="S84" s="10"/>
      <c r="T84" s="37"/>
      <c r="U84" s="36">
        <v>171.59</v>
      </c>
      <c r="V84" s="94">
        <v>0.89200000000000002</v>
      </c>
      <c r="W84" s="30">
        <v>1</v>
      </c>
      <c r="X84" s="94"/>
      <c r="Y84" s="30"/>
      <c r="Z84" s="10"/>
      <c r="AA84" s="10"/>
      <c r="AB84" s="10"/>
      <c r="AC84" s="10"/>
      <c r="AD84" s="10"/>
      <c r="AE84" s="37"/>
    </row>
    <row r="85" spans="1:31" x14ac:dyDescent="0.3">
      <c r="A85" s="8" t="s">
        <v>153</v>
      </c>
      <c r="B85" s="10">
        <v>88.7</v>
      </c>
      <c r="C85" s="10">
        <v>0.5</v>
      </c>
      <c r="D85" s="10">
        <v>3113.33</v>
      </c>
      <c r="E85" s="30">
        <v>0.53500000000000003</v>
      </c>
      <c r="F85" s="30">
        <v>0.438</v>
      </c>
      <c r="G85" s="30">
        <v>1.4E-2</v>
      </c>
      <c r="H85" s="10">
        <v>0.22600000000000001</v>
      </c>
      <c r="I85" s="31">
        <v>27.56</v>
      </c>
      <c r="J85" s="36">
        <v>21.2</v>
      </c>
      <c r="K85" s="30">
        <v>0.5867</v>
      </c>
      <c r="L85" s="30">
        <v>0.87590000000000001</v>
      </c>
      <c r="M85" s="30">
        <v>0.36059999999999998</v>
      </c>
      <c r="N85" s="30">
        <v>0.85399999999999998</v>
      </c>
      <c r="O85" s="10">
        <v>6.4000000000000001E-2</v>
      </c>
      <c r="P85" s="10">
        <v>5.84</v>
      </c>
      <c r="Q85" s="10"/>
      <c r="R85" s="10"/>
      <c r="S85" s="10"/>
      <c r="T85" s="37">
        <v>0.51600000000000001</v>
      </c>
      <c r="U85" s="36">
        <v>177.49</v>
      </c>
      <c r="V85" s="94">
        <v>0.83799999999999997</v>
      </c>
      <c r="W85" s="30">
        <v>0.999</v>
      </c>
      <c r="X85" s="94">
        <v>0.89700000000000002</v>
      </c>
      <c r="Y85" s="30">
        <v>0.87</v>
      </c>
      <c r="Z85" s="10">
        <v>3.5999999999999997E-2</v>
      </c>
      <c r="AA85" s="10">
        <v>0.26</v>
      </c>
      <c r="AB85" s="10"/>
      <c r="AC85" s="10"/>
      <c r="AD85" s="10"/>
      <c r="AE85" s="37">
        <v>0.81200000000000006</v>
      </c>
    </row>
    <row r="86" spans="1:31" x14ac:dyDescent="0.3">
      <c r="A86" s="8" t="s">
        <v>154</v>
      </c>
      <c r="B86" s="10">
        <v>61.25</v>
      </c>
      <c r="C86" s="10">
        <v>0.39</v>
      </c>
      <c r="D86" s="10">
        <v>4580</v>
      </c>
      <c r="E86" s="30">
        <v>0.62849999999999995</v>
      </c>
      <c r="F86" s="30">
        <v>0.33700000000000002</v>
      </c>
      <c r="G86" s="30">
        <v>2.75E-2</v>
      </c>
      <c r="H86" s="10">
        <v>0.35599999999999998</v>
      </c>
      <c r="I86" s="31">
        <v>51.7</v>
      </c>
      <c r="J86" s="36">
        <v>10.6</v>
      </c>
      <c r="K86" s="30">
        <v>0.81200000000000006</v>
      </c>
      <c r="L86" s="30">
        <v>0.88019999999999998</v>
      </c>
      <c r="M86" s="30">
        <v>0.67589999999999995</v>
      </c>
      <c r="N86" s="30">
        <v>0.67500000000000004</v>
      </c>
      <c r="O86" s="10">
        <v>7.0000000000000007E-2</v>
      </c>
      <c r="P86" s="10">
        <v>7.59</v>
      </c>
      <c r="Q86" s="10"/>
      <c r="R86" s="10"/>
      <c r="S86" s="10"/>
      <c r="T86" s="37">
        <v>0.77500000000000002</v>
      </c>
      <c r="U86" s="36">
        <v>134.56</v>
      </c>
      <c r="V86" s="94">
        <v>0.83</v>
      </c>
      <c r="W86" s="30">
        <v>0.996</v>
      </c>
      <c r="X86" s="94">
        <v>0.81059999999999999</v>
      </c>
      <c r="Y86" s="30">
        <v>0.92300000000000004</v>
      </c>
      <c r="Z86" s="10">
        <v>3.2000000000000001E-2</v>
      </c>
      <c r="AA86" s="10">
        <v>0.67</v>
      </c>
      <c r="AB86" s="10"/>
      <c r="AC86" s="10"/>
      <c r="AD86" s="10"/>
      <c r="AE86" s="37">
        <v>0.87</v>
      </c>
    </row>
    <row r="87" spans="1:31" x14ac:dyDescent="0.3">
      <c r="A87" s="8" t="s">
        <v>155</v>
      </c>
      <c r="B87" s="10">
        <v>34.15</v>
      </c>
      <c r="C87" s="10">
        <v>0.23</v>
      </c>
      <c r="D87" s="10">
        <v>2362</v>
      </c>
      <c r="E87" s="30">
        <v>0.48599999999999999</v>
      </c>
      <c r="F87" s="30">
        <v>0.46100000000000002</v>
      </c>
      <c r="G87" s="30">
        <v>3.7499999999999999E-2</v>
      </c>
      <c r="H87" s="10"/>
      <c r="I87" s="31"/>
      <c r="J87" s="36">
        <v>241</v>
      </c>
      <c r="K87" s="30">
        <v>0.35520000000000002</v>
      </c>
      <c r="L87" s="30">
        <v>0.95709999999999995</v>
      </c>
      <c r="M87" s="30"/>
      <c r="N87" s="30"/>
      <c r="O87" s="10"/>
      <c r="P87" s="10"/>
      <c r="Q87" s="10"/>
      <c r="R87" s="10"/>
      <c r="S87" s="10"/>
      <c r="T87" s="37"/>
      <c r="U87" s="36">
        <v>76.819999999999993</v>
      </c>
      <c r="V87" s="94">
        <v>0.89700000000000002</v>
      </c>
      <c r="W87" s="30">
        <v>0.997</v>
      </c>
      <c r="X87" s="94"/>
      <c r="Y87" s="30"/>
      <c r="Z87" s="10"/>
      <c r="AA87" s="10"/>
      <c r="AB87" s="10"/>
      <c r="AC87" s="10"/>
      <c r="AD87" s="10"/>
      <c r="AE87" s="37"/>
    </row>
    <row r="88" spans="1:31" x14ac:dyDescent="0.3">
      <c r="A88" s="8" t="s">
        <v>157</v>
      </c>
      <c r="B88" s="10">
        <v>42</v>
      </c>
      <c r="C88" s="10">
        <v>0.26</v>
      </c>
      <c r="D88" s="10">
        <v>1990</v>
      </c>
      <c r="E88" s="30">
        <v>0.41599999999999998</v>
      </c>
      <c r="F88" s="30">
        <v>0.41599999999999998</v>
      </c>
      <c r="G88" s="30">
        <v>0.16</v>
      </c>
      <c r="H88" s="10">
        <v>0.316</v>
      </c>
      <c r="I88" s="31">
        <v>38.03</v>
      </c>
      <c r="J88" s="36">
        <v>10.5</v>
      </c>
      <c r="K88" s="30">
        <v>0.70720000000000005</v>
      </c>
      <c r="L88" s="30">
        <v>0.90700000000000003</v>
      </c>
      <c r="M88" s="30">
        <v>0.50319999999999998</v>
      </c>
      <c r="N88" s="30">
        <v>0.78100000000000003</v>
      </c>
      <c r="O88" s="10">
        <v>0.08</v>
      </c>
      <c r="P88" s="10">
        <v>4.57</v>
      </c>
      <c r="Q88" s="10"/>
      <c r="R88" s="10"/>
      <c r="S88" s="10"/>
      <c r="T88" s="37">
        <v>0.74399999999999999</v>
      </c>
      <c r="U88" s="36">
        <v>151.80000000000001</v>
      </c>
      <c r="V88" s="94">
        <v>0.79844883949002943</v>
      </c>
      <c r="W88" s="30">
        <v>0.98499999999999999</v>
      </c>
      <c r="X88" s="94">
        <v>0.97070000000000001</v>
      </c>
      <c r="Y88" s="30">
        <v>0.83934210526315789</v>
      </c>
      <c r="Z88" s="10">
        <v>6.3E-2</v>
      </c>
      <c r="AA88" s="10">
        <v>0.86</v>
      </c>
      <c r="AB88" s="10"/>
      <c r="AC88" s="10"/>
      <c r="AD88" s="10"/>
      <c r="AE88" s="37">
        <v>0.79894736842105263</v>
      </c>
    </row>
    <row r="89" spans="1:31" s="89" customFormat="1" x14ac:dyDescent="0.3">
      <c r="A89" s="83" t="s">
        <v>193</v>
      </c>
      <c r="B89" s="84">
        <v>58.816279069767418</v>
      </c>
      <c r="C89" s="84">
        <v>0.28753488372093022</v>
      </c>
      <c r="D89" s="84">
        <v>2305.7209302325577</v>
      </c>
      <c r="E89" s="85">
        <v>0.68907558139534886</v>
      </c>
      <c r="F89" s="85">
        <v>0.26396046511627902</v>
      </c>
      <c r="G89" s="85">
        <v>3.9639534883720906E-2</v>
      </c>
      <c r="H89" s="84">
        <v>0.75990909090909098</v>
      </c>
      <c r="I89" s="86">
        <v>46.026529411764706</v>
      </c>
      <c r="J89" s="87">
        <v>33.677586206896549</v>
      </c>
      <c r="K89" s="85">
        <v>0.57720804597701147</v>
      </c>
      <c r="L89" s="85">
        <v>0.90632528735632167</v>
      </c>
      <c r="M89" s="85">
        <v>0.51107777777777785</v>
      </c>
      <c r="N89" s="85">
        <v>0.80556363636363637</v>
      </c>
      <c r="O89" s="84">
        <v>0.18581818181818177</v>
      </c>
      <c r="P89" s="84">
        <v>6.0817777777777753</v>
      </c>
      <c r="Q89" s="84">
        <v>1.1080000000000001</v>
      </c>
      <c r="R89" s="84">
        <v>3.2924999999999995</v>
      </c>
      <c r="S89" s="84">
        <v>11.884736842105264</v>
      </c>
      <c r="T89" s="88">
        <v>0.53498666666666672</v>
      </c>
      <c r="U89" s="87">
        <v>143.34709302325578</v>
      </c>
      <c r="V89" s="95">
        <v>0.88352847487779096</v>
      </c>
      <c r="W89" s="85">
        <v>0.9947093023255813</v>
      </c>
      <c r="X89" s="95">
        <v>0.87762666666666656</v>
      </c>
      <c r="Y89" s="85">
        <v>0.91175911872705007</v>
      </c>
      <c r="Z89" s="84">
        <v>6.5863636363636346E-2</v>
      </c>
      <c r="AA89" s="84">
        <v>0.5078222222222224</v>
      </c>
      <c r="AB89" s="84">
        <v>1.0985</v>
      </c>
      <c r="AC89" s="84">
        <v>3.6905000000000001</v>
      </c>
      <c r="AD89" s="84">
        <v>14.711999999999998</v>
      </c>
      <c r="AE89" s="88">
        <v>0.85444771929824537</v>
      </c>
    </row>
    <row r="90" spans="1:31" s="89" customFormat="1" x14ac:dyDescent="0.3">
      <c r="A90" s="90" t="s">
        <v>194</v>
      </c>
      <c r="B90" s="89">
        <f>STDEV(B3:B88)</f>
        <v>25.237917740458446</v>
      </c>
      <c r="C90" s="89">
        <f t="shared" ref="C90:AE90" si="0">STDEV(C3:C88)</f>
        <v>9.249937331099875E-2</v>
      </c>
      <c r="D90" s="89">
        <f t="shared" si="0"/>
        <v>876.77358456429033</v>
      </c>
      <c r="E90" s="91">
        <f t="shared" si="0"/>
        <v>9.7529267928142122E-2</v>
      </c>
      <c r="F90" s="91">
        <f t="shared" si="0"/>
        <v>8.8019821670121151E-2</v>
      </c>
      <c r="G90" s="91">
        <f t="shared" si="0"/>
        <v>4.7410379303096467E-2</v>
      </c>
      <c r="H90" s="89">
        <f t="shared" si="0"/>
        <v>0.89751087610528324</v>
      </c>
      <c r="I90" s="89">
        <f t="shared" si="0"/>
        <v>33.240112100269783</v>
      </c>
      <c r="J90" s="89">
        <f t="shared" si="0"/>
        <v>40.658841392481087</v>
      </c>
      <c r="K90" s="91">
        <f t="shared" si="0"/>
        <v>0.16826444689511644</v>
      </c>
      <c r="L90" s="91">
        <f t="shared" si="0"/>
        <v>9.7064370654818682E-2</v>
      </c>
      <c r="M90" s="91">
        <f t="shared" si="0"/>
        <v>0.15595022792158669</v>
      </c>
      <c r="N90" s="91">
        <f t="shared" si="0"/>
        <v>0.13256462959185722</v>
      </c>
      <c r="O90" s="89">
        <f t="shared" si="0"/>
        <v>0.20696803215579157</v>
      </c>
      <c r="P90" s="89">
        <f t="shared" si="0"/>
        <v>6.862521188973246</v>
      </c>
      <c r="Q90" s="89">
        <f t="shared" si="0"/>
        <v>0.40345351261589546</v>
      </c>
      <c r="R90" s="89">
        <f t="shared" si="0"/>
        <v>1.3463356701959979</v>
      </c>
      <c r="S90" s="89">
        <f t="shared" si="0"/>
        <v>9.1057114972606623</v>
      </c>
      <c r="T90" s="91">
        <f t="shared" si="0"/>
        <v>0.16886574048239636</v>
      </c>
      <c r="U90" s="89">
        <f t="shared" si="0"/>
        <v>45.24441204018293</v>
      </c>
      <c r="V90" s="96">
        <f t="shared" si="0"/>
        <v>6.6175325077419953E-2</v>
      </c>
      <c r="W90" s="91">
        <f t="shared" si="0"/>
        <v>1.1087986375373357E-2</v>
      </c>
      <c r="X90" s="96">
        <f t="shared" si="0"/>
        <v>8.2094716361928277E-2</v>
      </c>
      <c r="Y90" s="91">
        <f t="shared" si="0"/>
        <v>7.4254181322817928E-2</v>
      </c>
      <c r="Z90" s="89">
        <f t="shared" si="0"/>
        <v>6.6034378258985241E-2</v>
      </c>
      <c r="AA90" s="89">
        <f t="shared" si="0"/>
        <v>0.67608795450164794</v>
      </c>
      <c r="AB90" s="89">
        <f t="shared" si="0"/>
        <v>0.35868583233212559</v>
      </c>
      <c r="AC90" s="89">
        <f t="shared" si="0"/>
        <v>1.7282832217946356</v>
      </c>
      <c r="AD90" s="89">
        <f t="shared" si="0"/>
        <v>10.303304324341784</v>
      </c>
      <c r="AE90" s="91">
        <f t="shared" si="0"/>
        <v>7.2402870968647684E-2</v>
      </c>
    </row>
    <row r="91" spans="1:31" x14ac:dyDescent="0.3">
      <c r="A91" s="23"/>
      <c r="L91" s="20"/>
      <c r="W91" s="20"/>
    </row>
    <row r="92" spans="1:31" x14ac:dyDescent="0.3">
      <c r="A92" s="23"/>
      <c r="L92" s="20"/>
      <c r="W92" s="20"/>
    </row>
    <row r="93" spans="1:31" x14ac:dyDescent="0.3">
      <c r="A93" s="23"/>
      <c r="L93" s="20"/>
      <c r="W93" s="20"/>
    </row>
    <row r="94" spans="1:31" x14ac:dyDescent="0.3">
      <c r="A94" s="23"/>
      <c r="L94" s="20"/>
      <c r="W94" s="20"/>
    </row>
    <row r="95" spans="1:31" x14ac:dyDescent="0.3">
      <c r="A95" s="23"/>
      <c r="L95" s="20"/>
      <c r="W95" s="20"/>
    </row>
    <row r="96" spans="1:31" x14ac:dyDescent="0.3">
      <c r="A96" s="23"/>
      <c r="L96" s="20"/>
      <c r="W96" s="20"/>
    </row>
    <row r="97" spans="1:23" x14ac:dyDescent="0.3">
      <c r="A97" s="23"/>
      <c r="L97" s="20"/>
      <c r="W97" s="20"/>
    </row>
    <row r="98" spans="1:23" x14ac:dyDescent="0.3">
      <c r="A98" s="23"/>
      <c r="L98" s="20"/>
      <c r="W98" s="20"/>
    </row>
    <row r="99" spans="1:23" x14ac:dyDescent="0.3">
      <c r="A99" s="23"/>
      <c r="L99" s="20"/>
      <c r="W99" s="20"/>
    </row>
    <row r="100" spans="1:23" x14ac:dyDescent="0.3">
      <c r="A100" s="23"/>
      <c r="L100" s="20"/>
      <c r="W100" s="20"/>
    </row>
    <row r="101" spans="1:23" x14ac:dyDescent="0.3">
      <c r="A101" s="23"/>
      <c r="L101" s="20"/>
      <c r="W101" s="20"/>
    </row>
    <row r="102" spans="1:23" x14ac:dyDescent="0.3">
      <c r="A102" s="23"/>
      <c r="L102" s="20"/>
      <c r="W102" s="20"/>
    </row>
    <row r="103" spans="1:23" x14ac:dyDescent="0.3">
      <c r="A103" s="23"/>
      <c r="L103" s="20"/>
      <c r="W103" s="20"/>
    </row>
    <row r="104" spans="1:23" x14ac:dyDescent="0.3">
      <c r="A104" s="23"/>
      <c r="L104" s="20"/>
      <c r="W104" s="20"/>
    </row>
    <row r="105" spans="1:23" x14ac:dyDescent="0.3">
      <c r="A105" s="23"/>
      <c r="L105" s="20"/>
      <c r="W105" s="20"/>
    </row>
    <row r="106" spans="1:23" x14ac:dyDescent="0.3">
      <c r="A106" s="23"/>
      <c r="L106" s="20"/>
      <c r="W106" s="20"/>
    </row>
    <row r="107" spans="1:23" x14ac:dyDescent="0.3">
      <c r="A107" s="23"/>
      <c r="L107" s="20"/>
      <c r="W107" s="20"/>
    </row>
    <row r="108" spans="1:23" x14ac:dyDescent="0.3">
      <c r="A108" s="23"/>
      <c r="L108" s="20"/>
      <c r="W108" s="20"/>
    </row>
    <row r="109" spans="1:23" x14ac:dyDescent="0.3">
      <c r="A109" s="23"/>
      <c r="L109" s="20"/>
      <c r="W109" s="20"/>
    </row>
    <row r="110" spans="1:23" x14ac:dyDescent="0.3">
      <c r="A110" s="23"/>
      <c r="L110" s="20"/>
      <c r="W110" s="20"/>
    </row>
    <row r="111" spans="1:23" x14ac:dyDescent="0.3">
      <c r="A111" s="23"/>
      <c r="L111" s="20"/>
      <c r="W111" s="20"/>
    </row>
    <row r="112" spans="1:23" x14ac:dyDescent="0.3">
      <c r="A112" s="23"/>
      <c r="L112" s="20"/>
      <c r="W112" s="20"/>
    </row>
    <row r="113" spans="1:23" x14ac:dyDescent="0.3">
      <c r="A113" s="23"/>
      <c r="L113" s="20"/>
      <c r="W113" s="20"/>
    </row>
    <row r="114" spans="1:23" x14ac:dyDescent="0.3">
      <c r="A114" s="23"/>
      <c r="L114" s="20"/>
      <c r="W114" s="20"/>
    </row>
    <row r="115" spans="1:23" x14ac:dyDescent="0.3">
      <c r="A115" s="23"/>
      <c r="L115" s="20"/>
      <c r="W115" s="20"/>
    </row>
    <row r="116" spans="1:23" x14ac:dyDescent="0.3">
      <c r="A116" s="23"/>
      <c r="L116" s="20"/>
      <c r="W116" s="20"/>
    </row>
    <row r="117" spans="1:23" x14ac:dyDescent="0.3">
      <c r="A117" s="23"/>
      <c r="L117" s="20"/>
      <c r="W117" s="20"/>
    </row>
    <row r="118" spans="1:23" x14ac:dyDescent="0.3">
      <c r="A118" s="23"/>
      <c r="L118" s="20"/>
      <c r="W118" s="20"/>
    </row>
    <row r="119" spans="1:23" x14ac:dyDescent="0.3">
      <c r="A119" s="23"/>
      <c r="L119" s="20"/>
      <c r="W119" s="20"/>
    </row>
    <row r="120" spans="1:23" x14ac:dyDescent="0.3">
      <c r="A120" s="23"/>
      <c r="L120" s="20"/>
      <c r="W120" s="20"/>
    </row>
    <row r="121" spans="1:23" x14ac:dyDescent="0.3">
      <c r="A121" s="23"/>
      <c r="L121" s="20"/>
      <c r="W121" s="20"/>
    </row>
    <row r="122" spans="1:23" x14ac:dyDescent="0.3">
      <c r="A122" s="23"/>
      <c r="L122" s="20"/>
      <c r="W122" s="20"/>
    </row>
    <row r="123" spans="1:23" x14ac:dyDescent="0.3">
      <c r="A123" s="23"/>
      <c r="L123" s="20"/>
      <c r="W123" s="20"/>
    </row>
    <row r="124" spans="1:23" x14ac:dyDescent="0.3">
      <c r="A124" s="23"/>
      <c r="L124" s="20"/>
      <c r="W124" s="20"/>
    </row>
    <row r="125" spans="1:23" x14ac:dyDescent="0.3">
      <c r="A125" s="23"/>
      <c r="L125" s="20"/>
      <c r="W125" s="20"/>
    </row>
    <row r="126" spans="1:23" x14ac:dyDescent="0.3">
      <c r="A126" s="23"/>
      <c r="L126" s="20"/>
      <c r="W126" s="20"/>
    </row>
    <row r="127" spans="1:23" x14ac:dyDescent="0.3">
      <c r="A127" s="23"/>
      <c r="L127" s="20"/>
      <c r="W127" s="20"/>
    </row>
    <row r="128" spans="1:23" x14ac:dyDescent="0.3">
      <c r="A128" s="23"/>
      <c r="L128" s="20"/>
      <c r="W128" s="20"/>
    </row>
    <row r="129" spans="1:23" x14ac:dyDescent="0.3">
      <c r="A129" s="23"/>
      <c r="L129" s="20"/>
      <c r="W129" s="20"/>
    </row>
    <row r="130" spans="1:23" x14ac:dyDescent="0.3">
      <c r="A130" s="23"/>
      <c r="L130" s="20"/>
      <c r="W130" s="20"/>
    </row>
    <row r="131" spans="1:23" x14ac:dyDescent="0.3">
      <c r="A131" s="23"/>
      <c r="L131" s="20"/>
      <c r="W131" s="20"/>
    </row>
    <row r="132" spans="1:23" x14ac:dyDescent="0.3">
      <c r="A132" s="23"/>
      <c r="L132" s="20"/>
      <c r="W132" s="20"/>
    </row>
    <row r="133" spans="1:23" x14ac:dyDescent="0.3">
      <c r="A133" s="23"/>
      <c r="L133" s="20"/>
      <c r="W133" s="20"/>
    </row>
    <row r="134" spans="1:23" x14ac:dyDescent="0.3">
      <c r="A134" s="23"/>
      <c r="L134" s="20"/>
      <c r="W134" s="20"/>
    </row>
    <row r="135" spans="1:23" x14ac:dyDescent="0.3">
      <c r="A135" s="23"/>
      <c r="L135" s="20"/>
      <c r="W135" s="20"/>
    </row>
    <row r="136" spans="1:23" x14ac:dyDescent="0.3">
      <c r="A136" s="23"/>
      <c r="L136" s="20"/>
      <c r="W136" s="20"/>
    </row>
    <row r="137" spans="1:23" x14ac:dyDescent="0.3">
      <c r="A137" s="23"/>
      <c r="L137" s="20"/>
      <c r="W137" s="20"/>
    </row>
    <row r="138" spans="1:23" x14ac:dyDescent="0.3">
      <c r="A138" s="23"/>
      <c r="L138" s="20"/>
      <c r="W138" s="20"/>
    </row>
    <row r="139" spans="1:23" x14ac:dyDescent="0.3">
      <c r="A139" s="23"/>
      <c r="L139" s="20"/>
      <c r="W139" s="20"/>
    </row>
    <row r="140" spans="1:23" x14ac:dyDescent="0.3">
      <c r="A140" s="23"/>
      <c r="L140" s="20"/>
      <c r="W140" s="20"/>
    </row>
    <row r="141" spans="1:23" x14ac:dyDescent="0.3">
      <c r="A141" s="23"/>
      <c r="L141" s="20"/>
      <c r="W141" s="20"/>
    </row>
    <row r="142" spans="1:23" x14ac:dyDescent="0.3">
      <c r="A142" s="23"/>
      <c r="L142" s="20"/>
      <c r="W142" s="20"/>
    </row>
    <row r="143" spans="1:23" x14ac:dyDescent="0.3">
      <c r="A143" s="23"/>
      <c r="L143" s="20"/>
      <c r="W143" s="20"/>
    </row>
    <row r="144" spans="1:23" x14ac:dyDescent="0.3">
      <c r="A144" s="23"/>
      <c r="L144" s="20"/>
      <c r="W144" s="20"/>
    </row>
    <row r="145" spans="1:23" x14ac:dyDescent="0.3">
      <c r="A145" s="23"/>
      <c r="L145" s="20"/>
      <c r="W145" s="20"/>
    </row>
    <row r="146" spans="1:23" x14ac:dyDescent="0.3">
      <c r="A146" s="23"/>
      <c r="L146" s="20"/>
      <c r="W146" s="20"/>
    </row>
    <row r="147" spans="1:23" x14ac:dyDescent="0.3">
      <c r="A147" s="23"/>
      <c r="L147" s="20"/>
      <c r="W147" s="20"/>
    </row>
    <row r="148" spans="1:23" x14ac:dyDescent="0.3">
      <c r="A148" s="23"/>
      <c r="L148" s="20"/>
      <c r="W148" s="20"/>
    </row>
    <row r="149" spans="1:23" x14ac:dyDescent="0.3">
      <c r="A149" s="23"/>
      <c r="L149" s="20"/>
      <c r="W149" s="20"/>
    </row>
    <row r="150" spans="1:23" x14ac:dyDescent="0.3">
      <c r="A150" s="23"/>
      <c r="L150" s="20"/>
      <c r="W150" s="20"/>
    </row>
    <row r="151" spans="1:23" x14ac:dyDescent="0.3">
      <c r="A151" s="23"/>
      <c r="L151" s="20"/>
      <c r="W151" s="20"/>
    </row>
    <row r="152" spans="1:23" x14ac:dyDescent="0.3">
      <c r="A152" s="23"/>
      <c r="L152" s="20"/>
      <c r="W152" s="20"/>
    </row>
    <row r="153" spans="1:23" x14ac:dyDescent="0.3">
      <c r="A153" s="23"/>
      <c r="L153" s="20"/>
      <c r="W153" s="20"/>
    </row>
    <row r="154" spans="1:23" x14ac:dyDescent="0.3">
      <c r="A154" s="23"/>
      <c r="L154" s="20"/>
      <c r="W154" s="20"/>
    </row>
    <row r="155" spans="1:23" x14ac:dyDescent="0.3">
      <c r="A155" s="23"/>
      <c r="L155" s="20"/>
      <c r="W155" s="20"/>
    </row>
    <row r="156" spans="1:23" x14ac:dyDescent="0.3">
      <c r="A156" s="23"/>
      <c r="L156" s="20"/>
      <c r="W156" s="20"/>
    </row>
    <row r="157" spans="1:23" x14ac:dyDescent="0.3">
      <c r="A157" s="23"/>
      <c r="L157" s="20"/>
      <c r="W157" s="20"/>
    </row>
    <row r="158" spans="1:23" x14ac:dyDescent="0.3">
      <c r="A158" s="23"/>
      <c r="L158" s="20"/>
      <c r="W158" s="20"/>
    </row>
    <row r="159" spans="1:23" x14ac:dyDescent="0.3">
      <c r="A159" s="23"/>
      <c r="L159" s="20"/>
      <c r="W159" s="20"/>
    </row>
    <row r="160" spans="1:23" x14ac:dyDescent="0.3">
      <c r="A160" s="23"/>
      <c r="L160" s="20"/>
      <c r="W160" s="20"/>
    </row>
    <row r="161" spans="1:23" x14ac:dyDescent="0.3">
      <c r="A161" s="23"/>
      <c r="L161" s="20"/>
      <c r="W161" s="20"/>
    </row>
    <row r="162" spans="1:23" x14ac:dyDescent="0.3">
      <c r="A162" s="23"/>
      <c r="L162" s="20"/>
      <c r="W162" s="20"/>
    </row>
    <row r="163" spans="1:23" x14ac:dyDescent="0.3">
      <c r="A163" s="23"/>
      <c r="L163" s="20"/>
      <c r="W163" s="20"/>
    </row>
    <row r="164" spans="1:23" x14ac:dyDescent="0.3">
      <c r="A164" s="23"/>
      <c r="L164" s="20"/>
      <c r="W164" s="20"/>
    </row>
    <row r="165" spans="1:23" x14ac:dyDescent="0.3">
      <c r="A165" s="23"/>
      <c r="L165" s="20"/>
      <c r="W165" s="20"/>
    </row>
    <row r="166" spans="1:23" x14ac:dyDescent="0.3">
      <c r="A166" s="23"/>
      <c r="L166" s="20"/>
      <c r="W166" s="20"/>
    </row>
    <row r="167" spans="1:23" x14ac:dyDescent="0.3">
      <c r="A167" s="23"/>
      <c r="L167" s="20"/>
      <c r="W167" s="20"/>
    </row>
    <row r="168" spans="1:23" x14ac:dyDescent="0.3">
      <c r="A168" s="23"/>
      <c r="L168" s="20"/>
      <c r="W168" s="20"/>
    </row>
    <row r="169" spans="1:23" x14ac:dyDescent="0.3">
      <c r="A169" s="23"/>
      <c r="L169" s="20"/>
      <c r="W169" s="20"/>
    </row>
    <row r="170" spans="1:23" x14ac:dyDescent="0.3">
      <c r="A170" s="23"/>
      <c r="L170" s="20"/>
      <c r="W170" s="20"/>
    </row>
    <row r="171" spans="1:23" x14ac:dyDescent="0.3">
      <c r="A171" s="23"/>
      <c r="L171" s="20"/>
      <c r="W171" s="20"/>
    </row>
    <row r="172" spans="1:23" x14ac:dyDescent="0.3">
      <c r="A172" s="23"/>
      <c r="L172" s="20"/>
    </row>
    <row r="173" spans="1:23" x14ac:dyDescent="0.3">
      <c r="A173" s="23"/>
      <c r="L173" s="20"/>
    </row>
    <row r="174" spans="1:23" x14ac:dyDescent="0.3">
      <c r="A174" s="23"/>
      <c r="L174" s="20"/>
    </row>
    <row r="175" spans="1:23" x14ac:dyDescent="0.3">
      <c r="A175" s="23"/>
      <c r="L175" s="20"/>
    </row>
    <row r="176" spans="1:23" x14ac:dyDescent="0.3">
      <c r="A176" s="23"/>
      <c r="L176" s="20"/>
    </row>
    <row r="177" spans="1:12" x14ac:dyDescent="0.3">
      <c r="A177" s="23"/>
      <c r="L177" s="20"/>
    </row>
    <row r="178" spans="1:12" x14ac:dyDescent="0.3">
      <c r="A178" s="23"/>
      <c r="L178" s="20"/>
    </row>
    <row r="179" spans="1:12" x14ac:dyDescent="0.3">
      <c r="A179" s="23"/>
      <c r="L179" s="20"/>
    </row>
    <row r="180" spans="1:12" x14ac:dyDescent="0.3">
      <c r="A180" s="23"/>
      <c r="L180" s="20"/>
    </row>
    <row r="181" spans="1:12" x14ac:dyDescent="0.3">
      <c r="A181" s="23"/>
      <c r="L181" s="20"/>
    </row>
    <row r="182" spans="1:12" x14ac:dyDescent="0.3">
      <c r="A182" s="23"/>
      <c r="L182" s="20"/>
    </row>
    <row r="183" spans="1:12" x14ac:dyDescent="0.3">
      <c r="A183" s="23"/>
      <c r="L183" s="20"/>
    </row>
    <row r="184" spans="1:12" x14ac:dyDescent="0.3">
      <c r="A184" s="23"/>
      <c r="L184" s="20"/>
    </row>
    <row r="185" spans="1:12" x14ac:dyDescent="0.3">
      <c r="A185" s="23"/>
      <c r="L185" s="20"/>
    </row>
    <row r="186" spans="1:12" x14ac:dyDescent="0.3">
      <c r="A186" s="23"/>
      <c r="L186" s="20"/>
    </row>
    <row r="187" spans="1:12" x14ac:dyDescent="0.3">
      <c r="A187" s="23"/>
      <c r="L187" s="20"/>
    </row>
    <row r="188" spans="1:12" x14ac:dyDescent="0.3">
      <c r="A188" s="23"/>
      <c r="L188" s="20"/>
    </row>
    <row r="189" spans="1:12" x14ac:dyDescent="0.3">
      <c r="A189" s="23"/>
      <c r="L189" s="20"/>
    </row>
    <row r="190" spans="1:12" x14ac:dyDescent="0.3">
      <c r="A190" s="23"/>
      <c r="L190" s="20"/>
    </row>
    <row r="191" spans="1:12" x14ac:dyDescent="0.3">
      <c r="A191" s="23"/>
      <c r="L191" s="20"/>
    </row>
    <row r="192" spans="1:12" x14ac:dyDescent="0.3">
      <c r="A192" s="23"/>
      <c r="L192" s="20"/>
    </row>
    <row r="193" spans="1:12" x14ac:dyDescent="0.3">
      <c r="A193" s="23"/>
      <c r="L193" s="20"/>
    </row>
    <row r="194" spans="1:12" x14ac:dyDescent="0.3">
      <c r="A194" s="23"/>
      <c r="L194" s="20"/>
    </row>
    <row r="195" spans="1:12" x14ac:dyDescent="0.3">
      <c r="A195" s="23"/>
      <c r="L195" s="20"/>
    </row>
    <row r="196" spans="1:12" x14ac:dyDescent="0.3">
      <c r="A196" s="23"/>
      <c r="L196" s="20"/>
    </row>
    <row r="197" spans="1:12" x14ac:dyDescent="0.3">
      <c r="A197" s="23"/>
      <c r="L197" s="20"/>
    </row>
    <row r="198" spans="1:12" x14ac:dyDescent="0.3">
      <c r="A198" s="23"/>
      <c r="L198" s="20"/>
    </row>
    <row r="199" spans="1:12" x14ac:dyDescent="0.3">
      <c r="A199" s="23"/>
      <c r="L199" s="20"/>
    </row>
    <row r="200" spans="1:12" x14ac:dyDescent="0.3">
      <c r="A200" s="23"/>
      <c r="L200" s="20"/>
    </row>
    <row r="201" spans="1:12" x14ac:dyDescent="0.3">
      <c r="A201" s="23"/>
      <c r="L201" s="20"/>
    </row>
    <row r="202" spans="1:12" x14ac:dyDescent="0.3">
      <c r="A202" s="23"/>
      <c r="L202" s="20"/>
    </row>
    <row r="203" spans="1:12" x14ac:dyDescent="0.3">
      <c r="A203" s="23"/>
      <c r="L203" s="20"/>
    </row>
    <row r="204" spans="1:12" x14ac:dyDescent="0.3">
      <c r="A204" s="23"/>
      <c r="L204" s="20"/>
    </row>
    <row r="205" spans="1:12" x14ac:dyDescent="0.3">
      <c r="A205" s="23"/>
      <c r="L205" s="20"/>
    </row>
    <row r="206" spans="1:12" x14ac:dyDescent="0.3">
      <c r="A206" s="23"/>
      <c r="L206" s="20"/>
    </row>
    <row r="207" spans="1:12" x14ac:dyDescent="0.3">
      <c r="A207" s="23"/>
      <c r="L207" s="20"/>
    </row>
    <row r="208" spans="1:12" x14ac:dyDescent="0.3">
      <c r="A208" s="23"/>
      <c r="L208" s="20"/>
    </row>
    <row r="209" spans="1:12" x14ac:dyDescent="0.3">
      <c r="A209" s="23"/>
      <c r="L209" s="20"/>
    </row>
    <row r="210" spans="1:12" x14ac:dyDescent="0.3">
      <c r="A210" s="23"/>
      <c r="L210" s="20"/>
    </row>
    <row r="211" spans="1:12" x14ac:dyDescent="0.3">
      <c r="A211" s="23"/>
      <c r="L211" s="20"/>
    </row>
    <row r="212" spans="1:12" x14ac:dyDescent="0.3">
      <c r="A212" s="23"/>
      <c r="L212" s="20"/>
    </row>
    <row r="213" spans="1:12" x14ac:dyDescent="0.3">
      <c r="A213" s="23"/>
      <c r="L213" s="20"/>
    </row>
    <row r="214" spans="1:12" x14ac:dyDescent="0.3">
      <c r="A214" s="23"/>
      <c r="L214" s="20"/>
    </row>
    <row r="215" spans="1:12" x14ac:dyDescent="0.3">
      <c r="A215" s="23"/>
      <c r="L215" s="20"/>
    </row>
    <row r="216" spans="1:12" x14ac:dyDescent="0.3">
      <c r="A216" s="23"/>
      <c r="L216" s="20"/>
    </row>
    <row r="217" spans="1:12" x14ac:dyDescent="0.3">
      <c r="A217" s="23"/>
      <c r="L217" s="20"/>
    </row>
    <row r="218" spans="1:12" x14ac:dyDescent="0.3">
      <c r="A218" s="23"/>
      <c r="L218" s="20"/>
    </row>
    <row r="219" spans="1:12" x14ac:dyDescent="0.3">
      <c r="A219" s="23"/>
      <c r="L219" s="20"/>
    </row>
    <row r="220" spans="1:12" x14ac:dyDescent="0.3">
      <c r="A220" s="23"/>
      <c r="L220" s="20"/>
    </row>
    <row r="221" spans="1:12" x14ac:dyDescent="0.3">
      <c r="A221" s="23"/>
      <c r="L221" s="20"/>
    </row>
    <row r="222" spans="1:12" x14ac:dyDescent="0.3">
      <c r="A222" s="23"/>
      <c r="L222" s="20"/>
    </row>
    <row r="223" spans="1:12" x14ac:dyDescent="0.3">
      <c r="A223" s="23"/>
      <c r="L223" s="20"/>
    </row>
    <row r="224" spans="1:12" x14ac:dyDescent="0.3">
      <c r="A224" s="23"/>
      <c r="L224" s="20"/>
    </row>
    <row r="225" spans="1:12" x14ac:dyDescent="0.3">
      <c r="A225" s="23"/>
      <c r="L225" s="20"/>
    </row>
    <row r="226" spans="1:12" x14ac:dyDescent="0.3">
      <c r="A226" s="23"/>
      <c r="L226" s="20"/>
    </row>
    <row r="227" spans="1:12" x14ac:dyDescent="0.3">
      <c r="A227" s="23"/>
      <c r="L227" s="20"/>
    </row>
    <row r="228" spans="1:12" x14ac:dyDescent="0.3">
      <c r="A228" s="23"/>
      <c r="L228" s="20"/>
    </row>
    <row r="229" spans="1:12" x14ac:dyDescent="0.3">
      <c r="A229" s="23"/>
      <c r="L229" s="20"/>
    </row>
    <row r="230" spans="1:12" x14ac:dyDescent="0.3">
      <c r="A230" s="23"/>
      <c r="L230" s="20"/>
    </row>
    <row r="231" spans="1:12" x14ac:dyDescent="0.3">
      <c r="A231" s="23"/>
      <c r="L231" s="20"/>
    </row>
    <row r="232" spans="1:12" x14ac:dyDescent="0.3">
      <c r="A232" s="23"/>
      <c r="L232" s="20"/>
    </row>
    <row r="233" spans="1:12" x14ac:dyDescent="0.3">
      <c r="A233" s="23"/>
      <c r="L233" s="20"/>
    </row>
    <row r="234" spans="1:12" x14ac:dyDescent="0.3">
      <c r="A234" s="23"/>
      <c r="L234" s="20"/>
    </row>
    <row r="235" spans="1:12" x14ac:dyDescent="0.3">
      <c r="A235" s="23"/>
      <c r="L235" s="20"/>
    </row>
    <row r="236" spans="1:12" x14ac:dyDescent="0.3">
      <c r="A236" s="23"/>
      <c r="L236" s="20"/>
    </row>
    <row r="237" spans="1:12" x14ac:dyDescent="0.3">
      <c r="A237" s="23"/>
      <c r="L237" s="20"/>
    </row>
    <row r="238" spans="1:12" x14ac:dyDescent="0.3">
      <c r="A238" s="23"/>
      <c r="L238" s="20"/>
    </row>
    <row r="239" spans="1:12" x14ac:dyDescent="0.3">
      <c r="A239" s="23"/>
      <c r="L239" s="20"/>
    </row>
    <row r="240" spans="1:12" x14ac:dyDescent="0.3">
      <c r="A240" s="23"/>
      <c r="L240" s="20"/>
    </row>
    <row r="241" spans="1:12" x14ac:dyDescent="0.3">
      <c r="A241" s="23"/>
      <c r="L241" s="20"/>
    </row>
    <row r="242" spans="1:12" x14ac:dyDescent="0.3">
      <c r="A242" s="23"/>
      <c r="L242" s="20"/>
    </row>
    <row r="243" spans="1:12" x14ac:dyDescent="0.3">
      <c r="A243" s="23"/>
      <c r="L243" s="20"/>
    </row>
    <row r="244" spans="1:12" x14ac:dyDescent="0.3">
      <c r="A244" s="23"/>
      <c r="L244" s="20"/>
    </row>
    <row r="245" spans="1:12" x14ac:dyDescent="0.3">
      <c r="A245" s="23"/>
      <c r="L245" s="20"/>
    </row>
    <row r="246" spans="1:12" x14ac:dyDescent="0.3">
      <c r="A246" s="23"/>
      <c r="L246" s="20"/>
    </row>
    <row r="247" spans="1:12" x14ac:dyDescent="0.3">
      <c r="A247" s="23"/>
      <c r="L247" s="20"/>
    </row>
    <row r="248" spans="1:12" x14ac:dyDescent="0.3">
      <c r="A248" s="23"/>
      <c r="L248" s="20"/>
    </row>
    <row r="249" spans="1:12" x14ac:dyDescent="0.3">
      <c r="A249" s="23"/>
      <c r="L249" s="20"/>
    </row>
    <row r="250" spans="1:12" x14ac:dyDescent="0.3">
      <c r="A250" s="23"/>
      <c r="L250" s="20"/>
    </row>
    <row r="251" spans="1:12" x14ac:dyDescent="0.3">
      <c r="A251" s="23"/>
      <c r="L251" s="20"/>
    </row>
    <row r="252" spans="1:12" x14ac:dyDescent="0.3">
      <c r="A252" s="23"/>
      <c r="L252" s="20"/>
    </row>
    <row r="253" spans="1:12" x14ac:dyDescent="0.3">
      <c r="A253" s="23"/>
      <c r="L253" s="20"/>
    </row>
    <row r="254" spans="1:12" x14ac:dyDescent="0.3">
      <c r="A254" s="23"/>
      <c r="L254" s="20"/>
    </row>
    <row r="255" spans="1:12" x14ac:dyDescent="0.3">
      <c r="A255" s="23"/>
      <c r="L255" s="20"/>
    </row>
    <row r="256" spans="1:12" x14ac:dyDescent="0.3">
      <c r="A256" s="23"/>
      <c r="L256" s="20"/>
    </row>
    <row r="257" spans="1:12" x14ac:dyDescent="0.3">
      <c r="A257" s="23"/>
      <c r="L257" s="20"/>
    </row>
    <row r="258" spans="1:12" x14ac:dyDescent="0.3">
      <c r="A258" s="23"/>
      <c r="L258" s="20"/>
    </row>
    <row r="259" spans="1:12" x14ac:dyDescent="0.3">
      <c r="A259" s="23"/>
      <c r="L259" s="20"/>
    </row>
    <row r="260" spans="1:12" x14ac:dyDescent="0.3">
      <c r="A260" s="23"/>
      <c r="L260" s="20"/>
    </row>
    <row r="261" spans="1:12" x14ac:dyDescent="0.3">
      <c r="A261" s="23"/>
      <c r="L261" s="20"/>
    </row>
    <row r="262" spans="1:12" x14ac:dyDescent="0.3">
      <c r="A262" s="23"/>
      <c r="L262" s="20"/>
    </row>
    <row r="263" spans="1:12" x14ac:dyDescent="0.3">
      <c r="A263" s="23"/>
      <c r="L263" s="20"/>
    </row>
    <row r="264" spans="1:12" x14ac:dyDescent="0.3">
      <c r="A264" s="23"/>
      <c r="L264" s="20"/>
    </row>
    <row r="265" spans="1:12" x14ac:dyDescent="0.3">
      <c r="A265" s="23"/>
      <c r="L265" s="20"/>
    </row>
    <row r="266" spans="1:12" x14ac:dyDescent="0.3">
      <c r="A266" s="23"/>
      <c r="L266" s="20"/>
    </row>
    <row r="267" spans="1:12" x14ac:dyDescent="0.3">
      <c r="A267" s="23"/>
      <c r="L267" s="20"/>
    </row>
    <row r="268" spans="1:12" x14ac:dyDescent="0.3">
      <c r="A268" s="23"/>
      <c r="L268" s="20"/>
    </row>
    <row r="269" spans="1:12" x14ac:dyDescent="0.3">
      <c r="A269" s="23"/>
      <c r="L269" s="20"/>
    </row>
    <row r="270" spans="1:12" x14ac:dyDescent="0.3">
      <c r="A270" s="23"/>
      <c r="L270" s="20"/>
    </row>
    <row r="271" spans="1:12" x14ac:dyDescent="0.3">
      <c r="A271" s="23"/>
      <c r="L271" s="20"/>
    </row>
    <row r="272" spans="1:12" x14ac:dyDescent="0.3">
      <c r="A272" s="23"/>
      <c r="L272" s="20"/>
    </row>
    <row r="273" spans="1:12" x14ac:dyDescent="0.3">
      <c r="A273" s="23"/>
      <c r="L273" s="20"/>
    </row>
    <row r="274" spans="1:12" x14ac:dyDescent="0.3">
      <c r="A274" s="23"/>
      <c r="L274" s="20"/>
    </row>
    <row r="275" spans="1:12" x14ac:dyDescent="0.3">
      <c r="A275" s="23"/>
      <c r="L275" s="20"/>
    </row>
    <row r="276" spans="1:12" x14ac:dyDescent="0.3">
      <c r="A276" s="23"/>
      <c r="L276" s="20"/>
    </row>
    <row r="277" spans="1:12" x14ac:dyDescent="0.3">
      <c r="A277" s="23"/>
      <c r="L277" s="20"/>
    </row>
    <row r="278" spans="1:12" x14ac:dyDescent="0.3">
      <c r="A278" s="23"/>
      <c r="L278" s="20"/>
    </row>
    <row r="279" spans="1:12" x14ac:dyDescent="0.3">
      <c r="A279" s="23"/>
      <c r="L279" s="20"/>
    </row>
    <row r="280" spans="1:12" x14ac:dyDescent="0.3">
      <c r="A280" s="23"/>
      <c r="L280" s="20"/>
    </row>
    <row r="281" spans="1:12" x14ac:dyDescent="0.3">
      <c r="A281" s="23"/>
      <c r="L281" s="20"/>
    </row>
    <row r="282" spans="1:12" x14ac:dyDescent="0.3">
      <c r="A282" s="23"/>
      <c r="L282" s="20"/>
    </row>
    <row r="283" spans="1:12" x14ac:dyDescent="0.3">
      <c r="A283" s="23"/>
      <c r="L283" s="20"/>
    </row>
    <row r="284" spans="1:12" x14ac:dyDescent="0.3">
      <c r="A284" s="23"/>
      <c r="L284" s="20"/>
    </row>
    <row r="285" spans="1:12" x14ac:dyDescent="0.3">
      <c r="A285" s="23"/>
      <c r="L285" s="20"/>
    </row>
    <row r="286" spans="1:12" x14ac:dyDescent="0.3">
      <c r="A286" s="23"/>
      <c r="L286" s="20"/>
    </row>
    <row r="287" spans="1:12" x14ac:dyDescent="0.3">
      <c r="A287" s="23"/>
      <c r="L287" s="20"/>
    </row>
    <row r="288" spans="1:12" x14ac:dyDescent="0.3">
      <c r="A288" s="23"/>
      <c r="L288" s="20"/>
    </row>
    <row r="289" spans="1:12" x14ac:dyDescent="0.3">
      <c r="A289" s="23"/>
      <c r="L289" s="20"/>
    </row>
    <row r="290" spans="1:12" x14ac:dyDescent="0.3">
      <c r="A290" s="23"/>
      <c r="L290" s="20"/>
    </row>
    <row r="291" spans="1:12" x14ac:dyDescent="0.3">
      <c r="A291" s="23"/>
      <c r="L291" s="20"/>
    </row>
    <row r="292" spans="1:12" x14ac:dyDescent="0.3">
      <c r="A292" s="23"/>
      <c r="L292" s="20"/>
    </row>
    <row r="293" spans="1:12" x14ac:dyDescent="0.3">
      <c r="A293" s="23"/>
      <c r="L293" s="20"/>
    </row>
    <row r="294" spans="1:12" x14ac:dyDescent="0.3">
      <c r="A294" s="23"/>
      <c r="L294" s="20"/>
    </row>
    <row r="295" spans="1:12" x14ac:dyDescent="0.3">
      <c r="A295" s="23"/>
      <c r="L295" s="20"/>
    </row>
    <row r="296" spans="1:12" x14ac:dyDescent="0.3">
      <c r="A296" s="23"/>
      <c r="L296" s="20"/>
    </row>
    <row r="297" spans="1:12" x14ac:dyDescent="0.3">
      <c r="A297" s="23"/>
      <c r="L297" s="20"/>
    </row>
    <row r="298" spans="1:12" x14ac:dyDescent="0.3">
      <c r="A298" s="23"/>
      <c r="L298" s="20"/>
    </row>
    <row r="299" spans="1:12" x14ac:dyDescent="0.3">
      <c r="A299" s="23"/>
      <c r="L299" s="20"/>
    </row>
    <row r="300" spans="1:12" x14ac:dyDescent="0.3">
      <c r="A300" s="23"/>
      <c r="L300" s="20"/>
    </row>
    <row r="301" spans="1:12" x14ac:dyDescent="0.3">
      <c r="A301" s="23"/>
      <c r="L301" s="20"/>
    </row>
    <row r="302" spans="1:12" x14ac:dyDescent="0.3">
      <c r="A302" s="23"/>
      <c r="L302" s="20"/>
    </row>
    <row r="303" spans="1:12" x14ac:dyDescent="0.3">
      <c r="A303" s="23"/>
      <c r="L303" s="20"/>
    </row>
    <row r="304" spans="1:12" x14ac:dyDescent="0.3">
      <c r="A304" s="23"/>
      <c r="L304" s="20"/>
    </row>
    <row r="305" spans="1:12" x14ac:dyDescent="0.3">
      <c r="A305" s="23"/>
      <c r="L305" s="20"/>
    </row>
    <row r="306" spans="1:12" x14ac:dyDescent="0.3">
      <c r="A306" s="23"/>
      <c r="L306" s="20"/>
    </row>
    <row r="307" spans="1:12" x14ac:dyDescent="0.3">
      <c r="A307" s="23"/>
      <c r="L307" s="20"/>
    </row>
    <row r="308" spans="1:12" x14ac:dyDescent="0.3">
      <c r="A308" s="23"/>
      <c r="L308" s="20"/>
    </row>
    <row r="309" spans="1:12" x14ac:dyDescent="0.3">
      <c r="A309" s="23"/>
      <c r="L309" s="20"/>
    </row>
    <row r="310" spans="1:12" x14ac:dyDescent="0.3">
      <c r="A310" s="23"/>
      <c r="L310" s="20"/>
    </row>
    <row r="311" spans="1:12" x14ac:dyDescent="0.3">
      <c r="A311" s="23"/>
      <c r="L311" s="20"/>
    </row>
    <row r="312" spans="1:12" x14ac:dyDescent="0.3">
      <c r="A312" s="23"/>
      <c r="L312" s="20"/>
    </row>
    <row r="313" spans="1:12" x14ac:dyDescent="0.3">
      <c r="A313" s="23"/>
      <c r="L313" s="20"/>
    </row>
    <row r="314" spans="1:12" x14ac:dyDescent="0.3">
      <c r="A314" s="23"/>
      <c r="L314" s="20"/>
    </row>
    <row r="315" spans="1:12" x14ac:dyDescent="0.3">
      <c r="A315" s="23"/>
      <c r="L315" s="20"/>
    </row>
    <row r="316" spans="1:12" x14ac:dyDescent="0.3">
      <c r="A316" s="23"/>
      <c r="L316" s="20"/>
    </row>
    <row r="317" spans="1:12" x14ac:dyDescent="0.3">
      <c r="A317" s="23"/>
      <c r="L317" s="20"/>
    </row>
    <row r="318" spans="1:12" x14ac:dyDescent="0.3">
      <c r="A318" s="23"/>
      <c r="L318" s="20"/>
    </row>
    <row r="319" spans="1:12" x14ac:dyDescent="0.3">
      <c r="A319" s="23"/>
      <c r="L319" s="20"/>
    </row>
    <row r="320" spans="1:12" x14ac:dyDescent="0.3">
      <c r="A320" s="23"/>
      <c r="L320" s="20"/>
    </row>
    <row r="321" spans="1:12" x14ac:dyDescent="0.3">
      <c r="A321" s="23"/>
      <c r="L321" s="20"/>
    </row>
    <row r="322" spans="1:12" x14ac:dyDescent="0.3">
      <c r="A322" s="23"/>
      <c r="L322" s="20"/>
    </row>
    <row r="323" spans="1:12" x14ac:dyDescent="0.3">
      <c r="A323" s="23"/>
      <c r="L323" s="20"/>
    </row>
    <row r="324" spans="1:12" x14ac:dyDescent="0.3">
      <c r="A324" s="23"/>
      <c r="L324" s="20"/>
    </row>
    <row r="325" spans="1:12" x14ac:dyDescent="0.3">
      <c r="A325" s="23"/>
      <c r="L325" s="20"/>
    </row>
    <row r="326" spans="1:12" x14ac:dyDescent="0.3">
      <c r="A326" s="23"/>
      <c r="L326" s="20"/>
    </row>
    <row r="327" spans="1:12" x14ac:dyDescent="0.3">
      <c r="A327" s="23"/>
      <c r="L327" s="20"/>
    </row>
    <row r="328" spans="1:12" x14ac:dyDescent="0.3">
      <c r="A328" s="23"/>
      <c r="L328" s="20"/>
    </row>
    <row r="329" spans="1:12" x14ac:dyDescent="0.3">
      <c r="A329" s="23"/>
      <c r="L329" s="20"/>
    </row>
    <row r="330" spans="1:12" x14ac:dyDescent="0.3">
      <c r="A330" s="23"/>
      <c r="L330" s="20"/>
    </row>
    <row r="331" spans="1:12" x14ac:dyDescent="0.3">
      <c r="A331" s="23"/>
      <c r="L331" s="20"/>
    </row>
    <row r="332" spans="1:12" x14ac:dyDescent="0.3">
      <c r="A332" s="23"/>
      <c r="L332" s="20"/>
    </row>
    <row r="333" spans="1:12" x14ac:dyDescent="0.3">
      <c r="A333" s="23"/>
      <c r="L333" s="20"/>
    </row>
    <row r="334" spans="1:12" x14ac:dyDescent="0.3">
      <c r="A334" s="23"/>
      <c r="L334" s="20"/>
    </row>
    <row r="335" spans="1:12" x14ac:dyDescent="0.3">
      <c r="A335" s="23"/>
      <c r="L335" s="20"/>
    </row>
    <row r="336" spans="1:12" x14ac:dyDescent="0.3">
      <c r="A336" s="23"/>
      <c r="L336" s="20"/>
    </row>
    <row r="337" spans="1:12" x14ac:dyDescent="0.3">
      <c r="A337" s="23"/>
      <c r="L337" s="20"/>
    </row>
    <row r="338" spans="1:12" x14ac:dyDescent="0.3">
      <c r="A338" s="23"/>
      <c r="L338" s="20"/>
    </row>
    <row r="339" spans="1:12" x14ac:dyDescent="0.3">
      <c r="A339" s="23"/>
      <c r="L339" s="20"/>
    </row>
    <row r="340" spans="1:12" x14ac:dyDescent="0.3">
      <c r="A340" s="23"/>
      <c r="L340" s="20"/>
    </row>
    <row r="341" spans="1:12" x14ac:dyDescent="0.3">
      <c r="A341" s="23"/>
      <c r="L341" s="20"/>
    </row>
    <row r="342" spans="1:12" x14ac:dyDescent="0.3">
      <c r="A342" s="23"/>
      <c r="L342" s="20"/>
    </row>
    <row r="343" spans="1:12" x14ac:dyDescent="0.3">
      <c r="A343" s="23"/>
      <c r="L343" s="20"/>
    </row>
    <row r="344" spans="1:12" x14ac:dyDescent="0.3">
      <c r="A344" s="23"/>
      <c r="L344" s="20"/>
    </row>
    <row r="345" spans="1:12" x14ac:dyDescent="0.3">
      <c r="A345" s="23"/>
      <c r="L345" s="20"/>
    </row>
    <row r="346" spans="1:12" x14ac:dyDescent="0.3">
      <c r="A346" s="23"/>
      <c r="L346" s="20"/>
    </row>
    <row r="347" spans="1:12" x14ac:dyDescent="0.3">
      <c r="A347" s="23"/>
      <c r="L347" s="20"/>
    </row>
    <row r="348" spans="1:12" x14ac:dyDescent="0.3">
      <c r="A348" s="23"/>
      <c r="L348" s="20"/>
    </row>
    <row r="349" spans="1:12" x14ac:dyDescent="0.3">
      <c r="A349" s="23"/>
      <c r="L349" s="20"/>
    </row>
    <row r="350" spans="1:12" x14ac:dyDescent="0.3">
      <c r="A350" s="23"/>
      <c r="L350" s="20"/>
    </row>
    <row r="351" spans="1:12" x14ac:dyDescent="0.3">
      <c r="A351" s="23"/>
      <c r="L351" s="20"/>
    </row>
    <row r="352" spans="1:12" x14ac:dyDescent="0.3">
      <c r="A352" s="23"/>
      <c r="L352" s="20"/>
    </row>
    <row r="353" spans="1:12" x14ac:dyDescent="0.3">
      <c r="A353" s="23"/>
      <c r="L353" s="20"/>
    </row>
    <row r="354" spans="1:12" x14ac:dyDescent="0.3">
      <c r="A354" s="23"/>
      <c r="L354" s="20"/>
    </row>
    <row r="355" spans="1:12" x14ac:dyDescent="0.3">
      <c r="A355" s="23"/>
      <c r="L355" s="20"/>
    </row>
    <row r="356" spans="1:12" x14ac:dyDescent="0.3">
      <c r="A356" s="23"/>
      <c r="L356" s="20"/>
    </row>
    <row r="357" spans="1:12" x14ac:dyDescent="0.3">
      <c r="A357" s="23"/>
      <c r="L357" s="20"/>
    </row>
    <row r="358" spans="1:12" x14ac:dyDescent="0.3">
      <c r="A358" s="23"/>
      <c r="L358" s="20"/>
    </row>
    <row r="359" spans="1:12" x14ac:dyDescent="0.3">
      <c r="A359" s="23"/>
      <c r="L359" s="20"/>
    </row>
    <row r="360" spans="1:12" x14ac:dyDescent="0.3">
      <c r="A360" s="23"/>
      <c r="L360" s="20"/>
    </row>
    <row r="361" spans="1:12" x14ac:dyDescent="0.3">
      <c r="A361" s="23"/>
      <c r="L361" s="20"/>
    </row>
    <row r="362" spans="1:12" x14ac:dyDescent="0.3">
      <c r="A362" s="23"/>
      <c r="L362" s="20"/>
    </row>
    <row r="363" spans="1:12" x14ac:dyDescent="0.3">
      <c r="A363" s="23"/>
      <c r="L363" s="20"/>
    </row>
    <row r="364" spans="1:12" x14ac:dyDescent="0.3">
      <c r="A364" s="23"/>
      <c r="L364" s="20"/>
    </row>
    <row r="365" spans="1:12" x14ac:dyDescent="0.3">
      <c r="A365" s="23"/>
      <c r="L365" s="20"/>
    </row>
    <row r="366" spans="1:12" x14ac:dyDescent="0.3">
      <c r="A366" s="23"/>
      <c r="L366" s="20"/>
    </row>
    <row r="367" spans="1:12" x14ac:dyDescent="0.3">
      <c r="A367" s="23"/>
      <c r="L367" s="20"/>
    </row>
    <row r="368" spans="1:12" x14ac:dyDescent="0.3">
      <c r="A368" s="23"/>
      <c r="L368" s="20"/>
    </row>
    <row r="369" spans="1:12" x14ac:dyDescent="0.3">
      <c r="A369" s="23"/>
      <c r="L369" s="20"/>
    </row>
    <row r="370" spans="1:12" x14ac:dyDescent="0.3">
      <c r="A370" s="23"/>
      <c r="L370" s="20"/>
    </row>
    <row r="371" spans="1:12" x14ac:dyDescent="0.3">
      <c r="A371" s="23"/>
      <c r="L371" s="20"/>
    </row>
    <row r="372" spans="1:12" x14ac:dyDescent="0.3">
      <c r="A372" s="23"/>
      <c r="L372" s="20"/>
    </row>
    <row r="373" spans="1:12" x14ac:dyDescent="0.3">
      <c r="A373" s="23"/>
      <c r="L373" s="20"/>
    </row>
    <row r="374" spans="1:12" x14ac:dyDescent="0.3">
      <c r="A374" s="23"/>
      <c r="L374" s="20"/>
    </row>
    <row r="375" spans="1:12" x14ac:dyDescent="0.3">
      <c r="A375" s="23"/>
      <c r="L375" s="20"/>
    </row>
    <row r="376" spans="1:12" x14ac:dyDescent="0.3">
      <c r="A376" s="23"/>
      <c r="L376" s="20"/>
    </row>
    <row r="377" spans="1:12" x14ac:dyDescent="0.3">
      <c r="A377" s="23"/>
      <c r="L377" s="20"/>
    </row>
    <row r="378" spans="1:12" x14ac:dyDescent="0.3">
      <c r="A378" s="23"/>
      <c r="L378" s="20"/>
    </row>
    <row r="379" spans="1:12" x14ac:dyDescent="0.3">
      <c r="A379" s="23"/>
      <c r="L379" s="20"/>
    </row>
    <row r="380" spans="1:12" x14ac:dyDescent="0.3">
      <c r="A380" s="23"/>
      <c r="L380" s="20"/>
    </row>
    <row r="381" spans="1:12" x14ac:dyDescent="0.3">
      <c r="A381" s="23"/>
      <c r="L381" s="20"/>
    </row>
    <row r="382" spans="1:12" x14ac:dyDescent="0.3">
      <c r="A382" s="23"/>
      <c r="L382" s="20"/>
    </row>
    <row r="383" spans="1:12" x14ac:dyDescent="0.3">
      <c r="A383" s="23"/>
      <c r="L383" s="20"/>
    </row>
    <row r="384" spans="1:12" x14ac:dyDescent="0.3">
      <c r="A384" s="23"/>
      <c r="L384" s="20"/>
    </row>
    <row r="385" spans="1:12" x14ac:dyDescent="0.3">
      <c r="A385" s="23"/>
      <c r="L385" s="20"/>
    </row>
    <row r="386" spans="1:12" x14ac:dyDescent="0.3">
      <c r="A386" s="23"/>
      <c r="L386" s="20"/>
    </row>
    <row r="387" spans="1:12" x14ac:dyDescent="0.3">
      <c r="A387" s="23"/>
      <c r="L387" s="20"/>
    </row>
    <row r="388" spans="1:12" x14ac:dyDescent="0.3">
      <c r="A388" s="23"/>
      <c r="L388" s="20"/>
    </row>
    <row r="389" spans="1:12" x14ac:dyDescent="0.3">
      <c r="A389" s="23"/>
      <c r="L389" s="20"/>
    </row>
    <row r="390" spans="1:12" x14ac:dyDescent="0.3">
      <c r="A390" s="23"/>
      <c r="L390" s="20"/>
    </row>
    <row r="391" spans="1:12" x14ac:dyDescent="0.3">
      <c r="A391" s="23"/>
      <c r="L391" s="20"/>
    </row>
    <row r="392" spans="1:12" x14ac:dyDescent="0.3">
      <c r="A392" s="23"/>
      <c r="L392" s="20"/>
    </row>
    <row r="393" spans="1:12" x14ac:dyDescent="0.3">
      <c r="A393" s="23"/>
      <c r="L393" s="20"/>
    </row>
    <row r="394" spans="1:12" x14ac:dyDescent="0.3">
      <c r="A394" s="23"/>
      <c r="L394" s="20"/>
    </row>
    <row r="395" spans="1:12" x14ac:dyDescent="0.3">
      <c r="A395" s="23"/>
      <c r="L395" s="20"/>
    </row>
    <row r="396" spans="1:12" x14ac:dyDescent="0.3">
      <c r="A396" s="23"/>
      <c r="L396" s="20"/>
    </row>
    <row r="397" spans="1:12" x14ac:dyDescent="0.3">
      <c r="A397" s="23"/>
      <c r="L397" s="20"/>
    </row>
    <row r="398" spans="1:12" x14ac:dyDescent="0.3">
      <c r="A398" s="23"/>
      <c r="L398" s="20"/>
    </row>
    <row r="399" spans="1:12" x14ac:dyDescent="0.3">
      <c r="A399" s="23"/>
      <c r="L399" s="20"/>
    </row>
    <row r="400" spans="1:12" x14ac:dyDescent="0.3">
      <c r="A400" s="23"/>
      <c r="L400" s="20"/>
    </row>
    <row r="401" spans="1:12" x14ac:dyDescent="0.3">
      <c r="A401" s="23"/>
      <c r="L401" s="20"/>
    </row>
    <row r="402" spans="1:12" x14ac:dyDescent="0.3">
      <c r="A402" s="23"/>
      <c r="L402" s="20"/>
    </row>
    <row r="403" spans="1:12" x14ac:dyDescent="0.3">
      <c r="A403" s="23"/>
      <c r="L403" s="20"/>
    </row>
    <row r="404" spans="1:12" x14ac:dyDescent="0.3">
      <c r="A404" s="23"/>
      <c r="L404" s="20"/>
    </row>
    <row r="405" spans="1:12" x14ac:dyDescent="0.3">
      <c r="A405" s="23"/>
      <c r="L405" s="20"/>
    </row>
    <row r="406" spans="1:12" x14ac:dyDescent="0.3">
      <c r="A406" s="23"/>
      <c r="L406" s="20"/>
    </row>
    <row r="407" spans="1:12" x14ac:dyDescent="0.3">
      <c r="A407" s="23"/>
      <c r="L407" s="20"/>
    </row>
    <row r="408" spans="1:12" x14ac:dyDescent="0.3">
      <c r="A408" s="23"/>
      <c r="L408" s="20"/>
    </row>
    <row r="409" spans="1:12" x14ac:dyDescent="0.3">
      <c r="A409" s="23"/>
      <c r="L409" s="20"/>
    </row>
    <row r="410" spans="1:12" x14ac:dyDescent="0.3">
      <c r="A410" s="23"/>
      <c r="L410" s="20"/>
    </row>
    <row r="411" spans="1:12" x14ac:dyDescent="0.3">
      <c r="A411" s="23"/>
      <c r="L411" s="20"/>
    </row>
    <row r="412" spans="1:12" x14ac:dyDescent="0.3">
      <c r="A412" s="23"/>
      <c r="L412" s="20"/>
    </row>
    <row r="413" spans="1:12" x14ac:dyDescent="0.3">
      <c r="A413" s="23"/>
      <c r="L413" s="20"/>
    </row>
    <row r="414" spans="1:12" x14ac:dyDescent="0.3">
      <c r="A414" s="23"/>
      <c r="L414" s="20"/>
    </row>
    <row r="415" spans="1:12" x14ac:dyDescent="0.3">
      <c r="A415" s="23"/>
      <c r="L415" s="20"/>
    </row>
    <row r="416" spans="1:12" x14ac:dyDescent="0.3">
      <c r="A416" s="23"/>
      <c r="L416" s="20"/>
    </row>
    <row r="417" spans="1:12" x14ac:dyDescent="0.3">
      <c r="A417" s="23"/>
      <c r="L417" s="20"/>
    </row>
    <row r="418" spans="1:12" x14ac:dyDescent="0.3">
      <c r="A418" s="23"/>
      <c r="L418" s="20"/>
    </row>
    <row r="419" spans="1:12" x14ac:dyDescent="0.3">
      <c r="A419" s="23"/>
      <c r="L419" s="20"/>
    </row>
    <row r="420" spans="1:12" x14ac:dyDescent="0.3">
      <c r="A420" s="23"/>
      <c r="L420" s="20"/>
    </row>
    <row r="421" spans="1:12" x14ac:dyDescent="0.3">
      <c r="A421" s="23"/>
      <c r="L421" s="20"/>
    </row>
    <row r="422" spans="1:12" x14ac:dyDescent="0.3">
      <c r="A422" s="23"/>
      <c r="L422" s="20"/>
    </row>
    <row r="423" spans="1:12" x14ac:dyDescent="0.3">
      <c r="A423" s="23"/>
      <c r="L423" s="20"/>
    </row>
    <row r="424" spans="1:12" x14ac:dyDescent="0.3">
      <c r="A424" s="23"/>
      <c r="L424" s="20"/>
    </row>
    <row r="425" spans="1:12" x14ac:dyDescent="0.3">
      <c r="A425" s="23"/>
      <c r="L425" s="20"/>
    </row>
    <row r="426" spans="1:12" x14ac:dyDescent="0.3">
      <c r="A426" s="23"/>
      <c r="L426" s="20"/>
    </row>
    <row r="427" spans="1:12" x14ac:dyDescent="0.3">
      <c r="A427" s="23"/>
      <c r="L427" s="20"/>
    </row>
    <row r="428" spans="1:12" x14ac:dyDescent="0.3">
      <c r="A428" s="23"/>
      <c r="L428" s="20"/>
    </row>
    <row r="429" spans="1:12" x14ac:dyDescent="0.3">
      <c r="A429" s="23"/>
      <c r="L429" s="20"/>
    </row>
    <row r="430" spans="1:12" x14ac:dyDescent="0.3">
      <c r="A430" s="23"/>
      <c r="L430" s="20"/>
    </row>
    <row r="431" spans="1:12" x14ac:dyDescent="0.3">
      <c r="A431" s="23"/>
      <c r="L431" s="20"/>
    </row>
    <row r="432" spans="1:12" x14ac:dyDescent="0.3">
      <c r="A432" s="23"/>
      <c r="L432" s="20"/>
    </row>
    <row r="433" spans="1:12" x14ac:dyDescent="0.3">
      <c r="A433" s="23"/>
      <c r="L433" s="20"/>
    </row>
    <row r="434" spans="1:12" x14ac:dyDescent="0.3">
      <c r="A434" s="23"/>
      <c r="L434" s="20"/>
    </row>
    <row r="435" spans="1:12" x14ac:dyDescent="0.3">
      <c r="A435" s="23"/>
      <c r="L435" s="20"/>
    </row>
    <row r="436" spans="1:12" x14ac:dyDescent="0.3">
      <c r="A436" s="23"/>
      <c r="L436" s="20"/>
    </row>
    <row r="437" spans="1:12" x14ac:dyDescent="0.3">
      <c r="A437" s="23"/>
      <c r="L437" s="20"/>
    </row>
    <row r="438" spans="1:12" x14ac:dyDescent="0.3">
      <c r="A438" s="23"/>
      <c r="L438" s="20"/>
    </row>
    <row r="439" spans="1:12" x14ac:dyDescent="0.3">
      <c r="A439" s="23"/>
      <c r="L439" s="20"/>
    </row>
    <row r="440" spans="1:12" x14ac:dyDescent="0.3">
      <c r="A440" s="23"/>
      <c r="L440" s="20"/>
    </row>
    <row r="441" spans="1:12" x14ac:dyDescent="0.3">
      <c r="A441" s="23"/>
      <c r="L441" s="20"/>
    </row>
    <row r="442" spans="1:12" x14ac:dyDescent="0.3">
      <c r="A442" s="23"/>
      <c r="L442" s="20"/>
    </row>
    <row r="443" spans="1:12" x14ac:dyDescent="0.3">
      <c r="A443" s="23"/>
      <c r="L443" s="20"/>
    </row>
    <row r="444" spans="1:12" x14ac:dyDescent="0.3">
      <c r="A444" s="23"/>
      <c r="L444" s="20"/>
    </row>
    <row r="445" spans="1:12" x14ac:dyDescent="0.3">
      <c r="A445" s="23"/>
      <c r="L445" s="20"/>
    </row>
    <row r="446" spans="1:12" x14ac:dyDescent="0.3">
      <c r="A446" s="23"/>
      <c r="L446" s="20"/>
    </row>
    <row r="447" spans="1:12" x14ac:dyDescent="0.3">
      <c r="A447" s="23"/>
      <c r="L447" s="20"/>
    </row>
    <row r="448" spans="1:12" x14ac:dyDescent="0.3">
      <c r="A448" s="23"/>
      <c r="L448" s="20"/>
    </row>
    <row r="449" spans="1:12" x14ac:dyDescent="0.3">
      <c r="A449" s="23"/>
      <c r="L449" s="20"/>
    </row>
    <row r="450" spans="1:12" x14ac:dyDescent="0.3">
      <c r="A450" s="23"/>
      <c r="L450" s="20"/>
    </row>
    <row r="451" spans="1:12" x14ac:dyDescent="0.3">
      <c r="A451" s="23"/>
      <c r="L451" s="20"/>
    </row>
    <row r="452" spans="1:12" x14ac:dyDescent="0.3">
      <c r="A452" s="23"/>
      <c r="L452" s="20"/>
    </row>
    <row r="453" spans="1:12" x14ac:dyDescent="0.3">
      <c r="A453" s="23"/>
      <c r="L453" s="20"/>
    </row>
    <row r="454" spans="1:12" x14ac:dyDescent="0.3">
      <c r="A454" s="23"/>
      <c r="L454" s="20"/>
    </row>
    <row r="455" spans="1:12" x14ac:dyDescent="0.3">
      <c r="A455" s="23"/>
      <c r="L455" s="20"/>
    </row>
    <row r="456" spans="1:12" x14ac:dyDescent="0.3">
      <c r="A456" s="23"/>
      <c r="L456" s="20"/>
    </row>
    <row r="457" spans="1:12" x14ac:dyDescent="0.3">
      <c r="A457" s="23"/>
      <c r="L457" s="20"/>
    </row>
    <row r="458" spans="1:12" x14ac:dyDescent="0.3">
      <c r="A458" s="23"/>
      <c r="L458" s="20"/>
    </row>
    <row r="459" spans="1:12" x14ac:dyDescent="0.3">
      <c r="A459" s="23"/>
      <c r="L459" s="20"/>
    </row>
    <row r="460" spans="1:12" x14ac:dyDescent="0.3">
      <c r="A460" s="23"/>
      <c r="L460" s="20"/>
    </row>
    <row r="461" spans="1:12" x14ac:dyDescent="0.3">
      <c r="A461" s="23"/>
      <c r="L461" s="20"/>
    </row>
    <row r="462" spans="1:12" x14ac:dyDescent="0.3">
      <c r="A462" s="23"/>
      <c r="L462" s="20"/>
    </row>
    <row r="463" spans="1:12" x14ac:dyDescent="0.3">
      <c r="A463" s="23"/>
      <c r="L463" s="20"/>
    </row>
    <row r="464" spans="1:12" x14ac:dyDescent="0.3">
      <c r="A464" s="23"/>
      <c r="L464" s="20"/>
    </row>
    <row r="465" spans="1:12" x14ac:dyDescent="0.3">
      <c r="A465" s="23"/>
      <c r="L465" s="20"/>
    </row>
    <row r="466" spans="1:12" x14ac:dyDescent="0.3">
      <c r="A466" s="23"/>
      <c r="L466" s="20"/>
    </row>
    <row r="467" spans="1:12" x14ac:dyDescent="0.3">
      <c r="A467" s="23"/>
      <c r="L467" s="20"/>
    </row>
    <row r="468" spans="1:12" x14ac:dyDescent="0.3">
      <c r="A468" s="23"/>
      <c r="L468" s="20"/>
    </row>
    <row r="469" spans="1:12" x14ac:dyDescent="0.3">
      <c r="A469" s="23"/>
      <c r="L469" s="20"/>
    </row>
    <row r="470" spans="1:12" x14ac:dyDescent="0.3">
      <c r="A470" s="23"/>
      <c r="L470" s="20"/>
    </row>
    <row r="471" spans="1:12" x14ac:dyDescent="0.3">
      <c r="A471" s="23"/>
      <c r="L471" s="20"/>
    </row>
    <row r="472" spans="1:12" x14ac:dyDescent="0.3">
      <c r="A472" s="23"/>
      <c r="L472" s="20"/>
    </row>
    <row r="473" spans="1:12" x14ac:dyDescent="0.3">
      <c r="A473" s="23"/>
      <c r="L473" s="20"/>
    </row>
    <row r="474" spans="1:12" x14ac:dyDescent="0.3">
      <c r="A474" s="23"/>
      <c r="L474" s="20"/>
    </row>
    <row r="475" spans="1:12" x14ac:dyDescent="0.3">
      <c r="A475" s="23"/>
      <c r="L475" s="20"/>
    </row>
    <row r="476" spans="1:12" x14ac:dyDescent="0.3">
      <c r="A476" s="23"/>
      <c r="L476" s="20"/>
    </row>
    <row r="477" spans="1:12" x14ac:dyDescent="0.3">
      <c r="A477" s="23"/>
      <c r="L477" s="20"/>
    </row>
    <row r="478" spans="1:12" x14ac:dyDescent="0.3">
      <c r="A478" s="23"/>
      <c r="L478" s="20"/>
    </row>
    <row r="479" spans="1:12" x14ac:dyDescent="0.3">
      <c r="A479" s="23"/>
      <c r="L479" s="20"/>
    </row>
    <row r="480" spans="1:12" x14ac:dyDescent="0.3">
      <c r="A480" s="23"/>
      <c r="L480" s="20"/>
    </row>
    <row r="481" spans="1:12" x14ac:dyDescent="0.3">
      <c r="A481" s="23"/>
      <c r="L481" s="20"/>
    </row>
    <row r="482" spans="1:12" x14ac:dyDescent="0.3">
      <c r="A482" s="23"/>
      <c r="L482" s="20"/>
    </row>
    <row r="483" spans="1:12" x14ac:dyDescent="0.3">
      <c r="A483" s="23"/>
      <c r="L483" s="20"/>
    </row>
    <row r="484" spans="1:12" x14ac:dyDescent="0.3">
      <c r="A484" s="23"/>
      <c r="L484" s="20"/>
    </row>
    <row r="485" spans="1:12" x14ac:dyDescent="0.3">
      <c r="A485" s="23"/>
      <c r="L485" s="20"/>
    </row>
    <row r="486" spans="1:12" x14ac:dyDescent="0.3">
      <c r="A486" s="23"/>
      <c r="L486" s="20"/>
    </row>
    <row r="487" spans="1:12" x14ac:dyDescent="0.3">
      <c r="A487" s="23"/>
      <c r="L487" s="20"/>
    </row>
    <row r="488" spans="1:12" x14ac:dyDescent="0.3">
      <c r="A488" s="23"/>
      <c r="L488" s="20"/>
    </row>
    <row r="489" spans="1:12" x14ac:dyDescent="0.3">
      <c r="A489" s="23"/>
      <c r="L489" s="20"/>
    </row>
    <row r="490" spans="1:12" x14ac:dyDescent="0.3">
      <c r="A490" s="23"/>
      <c r="L490" s="20"/>
    </row>
    <row r="491" spans="1:12" x14ac:dyDescent="0.3">
      <c r="A491" s="23"/>
      <c r="L491" s="20"/>
    </row>
    <row r="492" spans="1:12" x14ac:dyDescent="0.3">
      <c r="A492" s="23"/>
      <c r="L492" s="20"/>
    </row>
    <row r="493" spans="1:12" x14ac:dyDescent="0.3">
      <c r="A493" s="23"/>
      <c r="L493" s="20"/>
    </row>
    <row r="494" spans="1:12" x14ac:dyDescent="0.3">
      <c r="A494" s="23"/>
      <c r="L494" s="20"/>
    </row>
    <row r="495" spans="1:12" x14ac:dyDescent="0.3">
      <c r="A495" s="23"/>
      <c r="L495" s="20"/>
    </row>
    <row r="496" spans="1:12" x14ac:dyDescent="0.3">
      <c r="A496" s="23"/>
      <c r="L496" s="20"/>
    </row>
    <row r="497" spans="1:12" x14ac:dyDescent="0.3">
      <c r="A497" s="23"/>
      <c r="L497" s="20"/>
    </row>
    <row r="498" spans="1:12" x14ac:dyDescent="0.3">
      <c r="A498" s="23"/>
      <c r="L498" s="20"/>
    </row>
    <row r="499" spans="1:12" x14ac:dyDescent="0.3">
      <c r="A499" s="23"/>
      <c r="L499" s="20"/>
    </row>
    <row r="500" spans="1:12" x14ac:dyDescent="0.3">
      <c r="A500" s="23"/>
      <c r="L500" s="20"/>
    </row>
    <row r="501" spans="1:12" x14ac:dyDescent="0.3">
      <c r="A501" s="23"/>
      <c r="L501" s="20"/>
    </row>
    <row r="502" spans="1:12" x14ac:dyDescent="0.3">
      <c r="A502" s="23"/>
      <c r="L502" s="20"/>
    </row>
    <row r="503" spans="1:12" x14ac:dyDescent="0.3">
      <c r="A503" s="23"/>
      <c r="L503" s="20"/>
    </row>
    <row r="504" spans="1:12" x14ac:dyDescent="0.3">
      <c r="A504" s="23"/>
      <c r="L504" s="20"/>
    </row>
    <row r="505" spans="1:12" x14ac:dyDescent="0.3">
      <c r="A505" s="23"/>
      <c r="L505" s="20"/>
    </row>
    <row r="506" spans="1:12" x14ac:dyDescent="0.3">
      <c r="A506" s="23"/>
      <c r="L506" s="20"/>
    </row>
    <row r="507" spans="1:12" x14ac:dyDescent="0.3">
      <c r="A507" s="23"/>
      <c r="L507" s="20"/>
    </row>
    <row r="508" spans="1:12" x14ac:dyDescent="0.3">
      <c r="A508" s="23"/>
      <c r="L508" s="20"/>
    </row>
    <row r="509" spans="1:12" x14ac:dyDescent="0.3">
      <c r="A509" s="23"/>
      <c r="L509" s="20"/>
    </row>
    <row r="510" spans="1:12" x14ac:dyDescent="0.3">
      <c r="A510" s="23"/>
      <c r="L510" s="20"/>
    </row>
    <row r="511" spans="1:12" x14ac:dyDescent="0.3">
      <c r="A511" s="23"/>
      <c r="L511" s="20"/>
    </row>
    <row r="512" spans="1:12" x14ac:dyDescent="0.3">
      <c r="A512" s="23"/>
      <c r="L512" s="20"/>
    </row>
    <row r="513" spans="1:12" x14ac:dyDescent="0.3">
      <c r="A513" s="23"/>
      <c r="L513" s="20"/>
    </row>
    <row r="514" spans="1:12" x14ac:dyDescent="0.3">
      <c r="A514" s="23"/>
      <c r="L514" s="20"/>
    </row>
    <row r="515" spans="1:12" x14ac:dyDescent="0.3">
      <c r="A515" s="23"/>
      <c r="L515" s="20"/>
    </row>
    <row r="516" spans="1:12" x14ac:dyDescent="0.3">
      <c r="A516" s="23"/>
      <c r="L516" s="20"/>
    </row>
    <row r="517" spans="1:12" x14ac:dyDescent="0.3">
      <c r="A517" s="23"/>
      <c r="L517" s="20"/>
    </row>
    <row r="518" spans="1:12" x14ac:dyDescent="0.3">
      <c r="A518" s="23"/>
      <c r="L518" s="20"/>
    </row>
    <row r="519" spans="1:12" x14ac:dyDescent="0.3">
      <c r="A519" s="23"/>
      <c r="L519" s="20"/>
    </row>
    <row r="520" spans="1:12" x14ac:dyDescent="0.3">
      <c r="A520" s="23"/>
      <c r="L520" s="20"/>
    </row>
    <row r="521" spans="1:12" x14ac:dyDescent="0.3">
      <c r="A521" s="23"/>
      <c r="L521" s="20"/>
    </row>
    <row r="522" spans="1:12" x14ac:dyDescent="0.3">
      <c r="A522" s="23"/>
      <c r="L522" s="20"/>
    </row>
    <row r="523" spans="1:12" x14ac:dyDescent="0.3">
      <c r="A523" s="23"/>
      <c r="L523" s="20"/>
    </row>
    <row r="524" spans="1:12" x14ac:dyDescent="0.3">
      <c r="A524" s="23"/>
      <c r="L524" s="20"/>
    </row>
    <row r="525" spans="1:12" x14ac:dyDescent="0.3">
      <c r="A525" s="23"/>
      <c r="L525" s="20"/>
    </row>
    <row r="526" spans="1:12" x14ac:dyDescent="0.3">
      <c r="A526" s="23"/>
      <c r="L526" s="20"/>
    </row>
    <row r="527" spans="1:12" x14ac:dyDescent="0.3">
      <c r="A527" s="23"/>
      <c r="L527" s="20"/>
    </row>
    <row r="528" spans="1:12" x14ac:dyDescent="0.3">
      <c r="A528" s="23"/>
      <c r="L528" s="20"/>
    </row>
    <row r="529" spans="1:12" x14ac:dyDescent="0.3">
      <c r="A529" s="23"/>
      <c r="L529" s="20"/>
    </row>
    <row r="530" spans="1:12" x14ac:dyDescent="0.3">
      <c r="A530" s="23"/>
      <c r="L530" s="20"/>
    </row>
    <row r="531" spans="1:12" x14ac:dyDescent="0.3">
      <c r="A531" s="23"/>
      <c r="L531" s="20"/>
    </row>
    <row r="532" spans="1:12" x14ac:dyDescent="0.3">
      <c r="A532" s="23"/>
      <c r="L532" s="20"/>
    </row>
    <row r="533" spans="1:12" x14ac:dyDescent="0.3">
      <c r="A533" s="23"/>
      <c r="L533" s="20"/>
    </row>
    <row r="534" spans="1:12" x14ac:dyDescent="0.3">
      <c r="A534" s="23"/>
      <c r="L534" s="20"/>
    </row>
    <row r="535" spans="1:12" x14ac:dyDescent="0.3">
      <c r="A535" s="23"/>
      <c r="L535" s="20"/>
    </row>
    <row r="536" spans="1:12" x14ac:dyDescent="0.3">
      <c r="A536" s="23"/>
      <c r="L536" s="20"/>
    </row>
    <row r="537" spans="1:12" x14ac:dyDescent="0.3">
      <c r="A537" s="23"/>
      <c r="L537" s="20"/>
    </row>
    <row r="538" spans="1:12" x14ac:dyDescent="0.3">
      <c r="A538" s="23"/>
      <c r="L538" s="20"/>
    </row>
    <row r="539" spans="1:12" x14ac:dyDescent="0.3">
      <c r="A539" s="23"/>
      <c r="L539" s="20"/>
    </row>
    <row r="540" spans="1:12" x14ac:dyDescent="0.3">
      <c r="A540" s="23"/>
      <c r="L540" s="20"/>
    </row>
    <row r="541" spans="1:12" x14ac:dyDescent="0.3">
      <c r="A541" s="23"/>
      <c r="L541" s="20"/>
    </row>
    <row r="542" spans="1:12" x14ac:dyDescent="0.3">
      <c r="A542" s="23"/>
      <c r="L542" s="20"/>
    </row>
    <row r="543" spans="1:12" x14ac:dyDescent="0.3">
      <c r="A543" s="23"/>
      <c r="L543" s="20"/>
    </row>
    <row r="544" spans="1:12" x14ac:dyDescent="0.3">
      <c r="A544" s="23"/>
      <c r="L544" s="20"/>
    </row>
    <row r="545" spans="1:12" x14ac:dyDescent="0.3">
      <c r="A545" s="23"/>
      <c r="L545" s="20"/>
    </row>
    <row r="546" spans="1:12" x14ac:dyDescent="0.3">
      <c r="A546" s="23"/>
      <c r="L546" s="20"/>
    </row>
    <row r="547" spans="1:12" x14ac:dyDescent="0.3">
      <c r="A547" s="23"/>
      <c r="L547" s="20"/>
    </row>
    <row r="548" spans="1:12" x14ac:dyDescent="0.3">
      <c r="A548" s="23"/>
      <c r="L548" s="20"/>
    </row>
    <row r="549" spans="1:12" x14ac:dyDescent="0.3">
      <c r="A549" s="23"/>
      <c r="L549" s="20"/>
    </row>
    <row r="550" spans="1:12" x14ac:dyDescent="0.3">
      <c r="A550" s="23"/>
      <c r="L550" s="20"/>
    </row>
    <row r="551" spans="1:12" x14ac:dyDescent="0.3">
      <c r="A551" s="23"/>
      <c r="L551" s="20"/>
    </row>
    <row r="552" spans="1:12" x14ac:dyDescent="0.3">
      <c r="A552" s="23"/>
      <c r="L552" s="20"/>
    </row>
    <row r="553" spans="1:12" x14ac:dyDescent="0.3">
      <c r="A553" s="23"/>
      <c r="L553" s="20"/>
    </row>
    <row r="554" spans="1:12" x14ac:dyDescent="0.3">
      <c r="A554" s="23"/>
      <c r="L554" s="20"/>
    </row>
    <row r="555" spans="1:12" x14ac:dyDescent="0.3">
      <c r="A555" s="23"/>
      <c r="L555" s="20"/>
    </row>
    <row r="556" spans="1:12" x14ac:dyDescent="0.3">
      <c r="A556" s="23"/>
      <c r="L556" s="20"/>
    </row>
    <row r="557" spans="1:12" x14ac:dyDescent="0.3">
      <c r="A557" s="23"/>
      <c r="L557" s="20"/>
    </row>
    <row r="558" spans="1:12" x14ac:dyDescent="0.3">
      <c r="A558" s="23"/>
      <c r="L558" s="20"/>
    </row>
    <row r="559" spans="1:12" x14ac:dyDescent="0.3">
      <c r="A559" s="23"/>
      <c r="L559" s="20"/>
    </row>
    <row r="560" spans="1:12" x14ac:dyDescent="0.3">
      <c r="A560" s="23"/>
      <c r="L560" s="20"/>
    </row>
    <row r="561" spans="1:12" x14ac:dyDescent="0.3">
      <c r="A561" s="23"/>
      <c r="L561" s="20"/>
    </row>
    <row r="562" spans="1:12" x14ac:dyDescent="0.3">
      <c r="A562" s="23"/>
      <c r="L562" s="20"/>
    </row>
    <row r="563" spans="1:12" x14ac:dyDescent="0.3">
      <c r="A563" s="23"/>
      <c r="L563" s="20"/>
    </row>
    <row r="564" spans="1:12" x14ac:dyDescent="0.3">
      <c r="A564" s="23"/>
      <c r="L564" s="20"/>
    </row>
    <row r="565" spans="1:12" x14ac:dyDescent="0.3">
      <c r="A565" s="23"/>
      <c r="L565" s="20"/>
    </row>
    <row r="566" spans="1:12" x14ac:dyDescent="0.3">
      <c r="A566" s="23"/>
      <c r="L566" s="20"/>
    </row>
    <row r="567" spans="1:12" x14ac:dyDescent="0.3">
      <c r="A567" s="23"/>
      <c r="L567" s="20"/>
    </row>
    <row r="568" spans="1:12" x14ac:dyDescent="0.3">
      <c r="A568" s="23"/>
      <c r="L568" s="20"/>
    </row>
    <row r="569" spans="1:12" x14ac:dyDescent="0.3">
      <c r="A569" s="23"/>
      <c r="L569" s="20"/>
    </row>
    <row r="570" spans="1:12" x14ac:dyDescent="0.3">
      <c r="A570" s="23"/>
      <c r="L570" s="20"/>
    </row>
    <row r="571" spans="1:12" x14ac:dyDescent="0.3">
      <c r="A571" s="23"/>
      <c r="L571" s="20"/>
    </row>
    <row r="572" spans="1:12" x14ac:dyDescent="0.3">
      <c r="A572" s="23"/>
      <c r="L572" s="20"/>
    </row>
    <row r="573" spans="1:12" x14ac:dyDescent="0.3">
      <c r="A573" s="23"/>
      <c r="L573" s="20"/>
    </row>
    <row r="574" spans="1:12" x14ac:dyDescent="0.3">
      <c r="A574" s="23"/>
      <c r="L574" s="20"/>
    </row>
    <row r="575" spans="1:12" x14ac:dyDescent="0.3">
      <c r="A575" s="23"/>
      <c r="L575" s="20"/>
    </row>
    <row r="576" spans="1:12" x14ac:dyDescent="0.3">
      <c r="A576" s="23"/>
      <c r="L576" s="20"/>
    </row>
    <row r="577" spans="1:12" x14ac:dyDescent="0.3">
      <c r="A577" s="23"/>
      <c r="L577" s="20"/>
    </row>
    <row r="578" spans="1:12" x14ac:dyDescent="0.3">
      <c r="A578" s="23"/>
      <c r="L578" s="20"/>
    </row>
    <row r="579" spans="1:12" x14ac:dyDescent="0.3">
      <c r="A579" s="23"/>
      <c r="L579" s="20"/>
    </row>
    <row r="580" spans="1:12" x14ac:dyDescent="0.3">
      <c r="A580" s="23"/>
      <c r="L580" s="20"/>
    </row>
    <row r="581" spans="1:12" x14ac:dyDescent="0.3">
      <c r="A581" s="23"/>
      <c r="L581" s="20"/>
    </row>
    <row r="582" spans="1:12" x14ac:dyDescent="0.3">
      <c r="A582" s="23"/>
      <c r="L582" s="20"/>
    </row>
    <row r="583" spans="1:12" x14ac:dyDescent="0.3">
      <c r="A583" s="23"/>
      <c r="L583" s="20"/>
    </row>
    <row r="584" spans="1:12" x14ac:dyDescent="0.3">
      <c r="A584" s="23"/>
      <c r="L584" s="20"/>
    </row>
    <row r="585" spans="1:12" x14ac:dyDescent="0.3">
      <c r="A585" s="23"/>
      <c r="L585" s="20"/>
    </row>
    <row r="586" spans="1:12" x14ac:dyDescent="0.3">
      <c r="A586" s="23"/>
      <c r="L586" s="20"/>
    </row>
    <row r="587" spans="1:12" x14ac:dyDescent="0.3">
      <c r="A587" s="23"/>
      <c r="L587" s="20"/>
    </row>
    <row r="588" spans="1:12" x14ac:dyDescent="0.3">
      <c r="A588" s="23"/>
      <c r="L588" s="20"/>
    </row>
    <row r="589" spans="1:12" x14ac:dyDescent="0.3">
      <c r="A589" s="23"/>
      <c r="L589" s="20"/>
    </row>
    <row r="590" spans="1:12" x14ac:dyDescent="0.3">
      <c r="A590" s="23"/>
      <c r="L590" s="20"/>
    </row>
    <row r="591" spans="1:12" x14ac:dyDescent="0.3">
      <c r="A591" s="23"/>
      <c r="L591" s="20"/>
    </row>
    <row r="592" spans="1:12" x14ac:dyDescent="0.3">
      <c r="A592" s="23"/>
      <c r="L592" s="20"/>
    </row>
    <row r="593" spans="1:12" x14ac:dyDescent="0.3">
      <c r="A593" s="23"/>
      <c r="L593" s="20"/>
    </row>
    <row r="594" spans="1:12" x14ac:dyDescent="0.3">
      <c r="A594" s="23"/>
      <c r="L594" s="20"/>
    </row>
    <row r="595" spans="1:12" x14ac:dyDescent="0.3">
      <c r="A595" s="23"/>
      <c r="L595" s="20"/>
    </row>
    <row r="596" spans="1:12" x14ac:dyDescent="0.3">
      <c r="A596" s="23"/>
      <c r="L596" s="20"/>
    </row>
    <row r="597" spans="1:12" x14ac:dyDescent="0.3">
      <c r="A597" s="23"/>
      <c r="L597" s="20"/>
    </row>
    <row r="598" spans="1:12" x14ac:dyDescent="0.3">
      <c r="A598" s="23"/>
      <c r="L598" s="20"/>
    </row>
    <row r="599" spans="1:12" x14ac:dyDescent="0.3">
      <c r="A599" s="23"/>
      <c r="L599" s="20"/>
    </row>
    <row r="600" spans="1:12" x14ac:dyDescent="0.3">
      <c r="A600" s="23"/>
      <c r="L600" s="20"/>
    </row>
    <row r="601" spans="1:12" x14ac:dyDescent="0.3">
      <c r="A601" s="23"/>
      <c r="L601" s="20"/>
    </row>
    <row r="602" spans="1:12" x14ac:dyDescent="0.3">
      <c r="A602" s="23"/>
      <c r="L602" s="20"/>
    </row>
    <row r="603" spans="1:12" x14ac:dyDescent="0.3">
      <c r="A603" s="23"/>
      <c r="L603" s="20"/>
    </row>
    <row r="604" spans="1:12" x14ac:dyDescent="0.3">
      <c r="A604" s="23"/>
      <c r="L604" s="20"/>
    </row>
    <row r="605" spans="1:12" x14ac:dyDescent="0.3">
      <c r="A605" s="23"/>
      <c r="L605" s="20"/>
    </row>
    <row r="606" spans="1:12" x14ac:dyDescent="0.3">
      <c r="A606" s="23"/>
      <c r="L606" s="20"/>
    </row>
    <row r="607" spans="1:12" x14ac:dyDescent="0.3">
      <c r="A607" s="23"/>
      <c r="L607" s="20"/>
    </row>
    <row r="608" spans="1:12" x14ac:dyDescent="0.3">
      <c r="A608" s="23"/>
      <c r="L608" s="20"/>
    </row>
    <row r="609" spans="1:12" x14ac:dyDescent="0.3">
      <c r="A609" s="23"/>
      <c r="L609" s="20"/>
    </row>
    <row r="610" spans="1:12" x14ac:dyDescent="0.3">
      <c r="A610" s="23"/>
      <c r="L610" s="20"/>
    </row>
    <row r="611" spans="1:12" x14ac:dyDescent="0.3">
      <c r="A611" s="23"/>
      <c r="L611" s="20"/>
    </row>
    <row r="612" spans="1:12" x14ac:dyDescent="0.3">
      <c r="A612" s="23"/>
      <c r="L612" s="20"/>
    </row>
    <row r="613" spans="1:12" x14ac:dyDescent="0.3">
      <c r="A613" s="23"/>
      <c r="L613" s="20"/>
    </row>
    <row r="614" spans="1:12" x14ac:dyDescent="0.3">
      <c r="A614" s="23"/>
      <c r="L614" s="20"/>
    </row>
    <row r="615" spans="1:12" x14ac:dyDescent="0.3">
      <c r="A615" s="23"/>
      <c r="L615" s="20"/>
    </row>
    <row r="616" spans="1:12" x14ac:dyDescent="0.3">
      <c r="A616" s="23"/>
      <c r="L616" s="20"/>
    </row>
    <row r="617" spans="1:12" x14ac:dyDescent="0.3">
      <c r="A617" s="23"/>
      <c r="L617" s="20"/>
    </row>
    <row r="618" spans="1:12" x14ac:dyDescent="0.3">
      <c r="A618" s="23"/>
      <c r="L618" s="20"/>
    </row>
    <row r="619" spans="1:12" x14ac:dyDescent="0.3">
      <c r="A619" s="23"/>
      <c r="L619" s="20"/>
    </row>
    <row r="620" spans="1:12" x14ac:dyDescent="0.3">
      <c r="A620" s="23"/>
      <c r="L620" s="20"/>
    </row>
    <row r="621" spans="1:12" x14ac:dyDescent="0.3">
      <c r="A621" s="23"/>
      <c r="L621" s="20"/>
    </row>
    <row r="622" spans="1:12" x14ac:dyDescent="0.3">
      <c r="A622" s="23"/>
      <c r="L622" s="20"/>
    </row>
    <row r="623" spans="1:12" x14ac:dyDescent="0.3">
      <c r="A623" s="23"/>
      <c r="L623" s="20"/>
    </row>
    <row r="624" spans="1:12" x14ac:dyDescent="0.3">
      <c r="A624" s="23"/>
      <c r="L624" s="20"/>
    </row>
    <row r="625" spans="1:12" x14ac:dyDescent="0.3">
      <c r="A625" s="23"/>
      <c r="L625" s="20"/>
    </row>
    <row r="626" spans="1:12" x14ac:dyDescent="0.3">
      <c r="A626" s="23"/>
      <c r="L626" s="20"/>
    </row>
    <row r="627" spans="1:12" x14ac:dyDescent="0.3">
      <c r="A627" s="23"/>
      <c r="L627" s="20"/>
    </row>
    <row r="628" spans="1:12" x14ac:dyDescent="0.3">
      <c r="A628" s="23"/>
      <c r="L628" s="20"/>
    </row>
    <row r="629" spans="1:12" x14ac:dyDescent="0.3">
      <c r="A629" s="23"/>
      <c r="L629" s="20"/>
    </row>
    <row r="630" spans="1:12" x14ac:dyDescent="0.3">
      <c r="A630" s="23"/>
      <c r="L630" s="20"/>
    </row>
    <row r="631" spans="1:12" x14ac:dyDescent="0.3">
      <c r="A631" s="23"/>
      <c r="L631" s="20"/>
    </row>
    <row r="632" spans="1:12" x14ac:dyDescent="0.3">
      <c r="A632" s="23"/>
      <c r="L632" s="20"/>
    </row>
    <row r="633" spans="1:12" x14ac:dyDescent="0.3">
      <c r="A633" s="23"/>
      <c r="L633" s="20"/>
    </row>
    <row r="634" spans="1:12" x14ac:dyDescent="0.3">
      <c r="A634" s="23"/>
      <c r="L634" s="20"/>
    </row>
    <row r="635" spans="1:12" x14ac:dyDescent="0.3">
      <c r="A635" s="23"/>
      <c r="L635" s="20"/>
    </row>
    <row r="636" spans="1:12" x14ac:dyDescent="0.3">
      <c r="A636" s="23"/>
      <c r="L636" s="20"/>
    </row>
    <row r="637" spans="1:12" x14ac:dyDescent="0.3">
      <c r="A637" s="23"/>
      <c r="L637" s="20"/>
    </row>
    <row r="638" spans="1:12" x14ac:dyDescent="0.3">
      <c r="A638" s="23"/>
      <c r="L638" s="20"/>
    </row>
    <row r="639" spans="1:12" x14ac:dyDescent="0.3">
      <c r="A639" s="23"/>
      <c r="L639" s="20"/>
    </row>
    <row r="640" spans="1:12" x14ac:dyDescent="0.3">
      <c r="A640" s="23"/>
      <c r="L640" s="20"/>
    </row>
    <row r="641" spans="1:12" x14ac:dyDescent="0.3">
      <c r="A641" s="23"/>
      <c r="L641" s="20"/>
    </row>
    <row r="642" spans="1:12" x14ac:dyDescent="0.3">
      <c r="A642" s="23"/>
      <c r="L642" s="20"/>
    </row>
    <row r="643" spans="1:12" x14ac:dyDescent="0.3">
      <c r="A643" s="23"/>
      <c r="L643" s="20"/>
    </row>
    <row r="644" spans="1:12" x14ac:dyDescent="0.3">
      <c r="A644" s="23"/>
      <c r="L644" s="20"/>
    </row>
    <row r="645" spans="1:12" x14ac:dyDescent="0.3">
      <c r="A645" s="23"/>
      <c r="L645" s="20"/>
    </row>
    <row r="646" spans="1:12" x14ac:dyDescent="0.3">
      <c r="A646" s="23"/>
      <c r="L646" s="20"/>
    </row>
    <row r="647" spans="1:12" x14ac:dyDescent="0.3">
      <c r="A647" s="23"/>
      <c r="L647" s="20"/>
    </row>
    <row r="648" spans="1:12" x14ac:dyDescent="0.3">
      <c r="A648" s="23"/>
      <c r="L648" s="20"/>
    </row>
    <row r="649" spans="1:12" x14ac:dyDescent="0.3">
      <c r="A649" s="23"/>
      <c r="L649" s="20"/>
    </row>
    <row r="650" spans="1:12" x14ac:dyDescent="0.3">
      <c r="A650" s="23"/>
      <c r="L650" s="20"/>
    </row>
    <row r="651" spans="1:12" x14ac:dyDescent="0.3">
      <c r="A651" s="23"/>
      <c r="L651" s="20"/>
    </row>
    <row r="652" spans="1:12" x14ac:dyDescent="0.3">
      <c r="A652" s="23"/>
      <c r="L652" s="20"/>
    </row>
    <row r="653" spans="1:12" x14ac:dyDescent="0.3">
      <c r="A653" s="23"/>
      <c r="L653" s="20"/>
    </row>
    <row r="654" spans="1:12" x14ac:dyDescent="0.3">
      <c r="A654" s="23"/>
      <c r="L654" s="20"/>
    </row>
    <row r="655" spans="1:12" x14ac:dyDescent="0.3">
      <c r="A655" s="23"/>
      <c r="L655" s="20"/>
    </row>
    <row r="656" spans="1:12" x14ac:dyDescent="0.3">
      <c r="A656" s="23"/>
      <c r="L656" s="20"/>
    </row>
    <row r="657" spans="1:12" x14ac:dyDescent="0.3">
      <c r="A657" s="23"/>
      <c r="L657" s="20"/>
    </row>
    <row r="658" spans="1:12" x14ac:dyDescent="0.3">
      <c r="A658" s="23"/>
      <c r="L658" s="20"/>
    </row>
    <row r="659" spans="1:12" x14ac:dyDescent="0.3">
      <c r="A659" s="23"/>
      <c r="L659" s="20"/>
    </row>
    <row r="660" spans="1:12" x14ac:dyDescent="0.3">
      <c r="A660" s="23"/>
      <c r="L660" s="20"/>
    </row>
    <row r="661" spans="1:12" x14ac:dyDescent="0.3">
      <c r="A661" s="23"/>
      <c r="L661" s="20"/>
    </row>
    <row r="662" spans="1:12" x14ac:dyDescent="0.3">
      <c r="A662" s="23"/>
      <c r="L662" s="20"/>
    </row>
    <row r="663" spans="1:12" x14ac:dyDescent="0.3">
      <c r="A663" s="23"/>
      <c r="L663" s="20"/>
    </row>
    <row r="664" spans="1:12" x14ac:dyDescent="0.3">
      <c r="A664" s="23"/>
      <c r="L664" s="20"/>
    </row>
    <row r="665" spans="1:12" x14ac:dyDescent="0.3">
      <c r="A665" s="23"/>
      <c r="L665" s="20"/>
    </row>
    <row r="666" spans="1:12" x14ac:dyDescent="0.3">
      <c r="A666" s="23"/>
      <c r="L666" s="20"/>
    </row>
    <row r="667" spans="1:12" x14ac:dyDescent="0.3">
      <c r="A667" s="23"/>
      <c r="L667" s="20"/>
    </row>
    <row r="668" spans="1:12" x14ac:dyDescent="0.3">
      <c r="A668" s="23"/>
      <c r="L668" s="20"/>
    </row>
    <row r="669" spans="1:12" x14ac:dyDescent="0.3">
      <c r="A669" s="23"/>
      <c r="L669" s="20"/>
    </row>
    <row r="670" spans="1:12" x14ac:dyDescent="0.3">
      <c r="A670" s="23"/>
      <c r="L670" s="20"/>
    </row>
    <row r="671" spans="1:12" x14ac:dyDescent="0.3">
      <c r="A671" s="23"/>
      <c r="L671" s="20"/>
    </row>
    <row r="672" spans="1:12" x14ac:dyDescent="0.3">
      <c r="A672" s="23"/>
      <c r="L672" s="20"/>
    </row>
    <row r="673" spans="1:12" x14ac:dyDescent="0.3">
      <c r="A673" s="23"/>
      <c r="L673" s="20"/>
    </row>
    <row r="674" spans="1:12" x14ac:dyDescent="0.3">
      <c r="A674" s="23"/>
      <c r="L674" s="20"/>
    </row>
    <row r="675" spans="1:12" x14ac:dyDescent="0.3">
      <c r="A675" s="23"/>
      <c r="L675" s="20"/>
    </row>
    <row r="676" spans="1:12" x14ac:dyDescent="0.3">
      <c r="A676" s="23"/>
      <c r="L676" s="20"/>
    </row>
    <row r="677" spans="1:12" x14ac:dyDescent="0.3">
      <c r="A677" s="23"/>
      <c r="L677" s="20"/>
    </row>
    <row r="678" spans="1:12" x14ac:dyDescent="0.3">
      <c r="A678" s="23"/>
      <c r="L678" s="20"/>
    </row>
    <row r="679" spans="1:12" x14ac:dyDescent="0.3">
      <c r="A679" s="23"/>
      <c r="L679" s="20"/>
    </row>
    <row r="680" spans="1:12" x14ac:dyDescent="0.3">
      <c r="A680" s="23"/>
      <c r="L680" s="20"/>
    </row>
    <row r="681" spans="1:12" x14ac:dyDescent="0.3">
      <c r="A681" s="23"/>
      <c r="L681" s="20"/>
    </row>
    <row r="682" spans="1:12" x14ac:dyDescent="0.3">
      <c r="A682" s="23"/>
      <c r="L682" s="20"/>
    </row>
    <row r="683" spans="1:12" x14ac:dyDescent="0.3">
      <c r="A683" s="23"/>
      <c r="L683" s="20"/>
    </row>
    <row r="684" spans="1:12" x14ac:dyDescent="0.3">
      <c r="A684" s="23"/>
      <c r="L684" s="20"/>
    </row>
    <row r="685" spans="1:12" x14ac:dyDescent="0.3">
      <c r="A685" s="23"/>
      <c r="L685" s="20"/>
    </row>
    <row r="686" spans="1:12" x14ac:dyDescent="0.3">
      <c r="A686" s="23"/>
      <c r="L686" s="20"/>
    </row>
    <row r="687" spans="1:12" x14ac:dyDescent="0.3">
      <c r="A687" s="23"/>
      <c r="L687" s="20"/>
    </row>
    <row r="688" spans="1:12" x14ac:dyDescent="0.3">
      <c r="A688" s="23"/>
      <c r="L688" s="20"/>
    </row>
    <row r="689" spans="1:12" x14ac:dyDescent="0.3">
      <c r="A689" s="23"/>
      <c r="L689" s="20"/>
    </row>
    <row r="690" spans="1:12" x14ac:dyDescent="0.3">
      <c r="A690" s="23"/>
      <c r="L690" s="20"/>
    </row>
    <row r="691" spans="1:12" x14ac:dyDescent="0.3">
      <c r="A691" s="23"/>
      <c r="L691" s="20"/>
    </row>
    <row r="692" spans="1:12" x14ac:dyDescent="0.3">
      <c r="A692" s="23"/>
      <c r="L692" s="20"/>
    </row>
    <row r="693" spans="1:12" x14ac:dyDescent="0.3">
      <c r="A693" s="23"/>
      <c r="L693" s="20"/>
    </row>
    <row r="694" spans="1:12" x14ac:dyDescent="0.3">
      <c r="A694" s="23"/>
      <c r="L694" s="20"/>
    </row>
    <row r="695" spans="1:12" x14ac:dyDescent="0.3">
      <c r="A695" s="23"/>
      <c r="L695" s="20"/>
    </row>
    <row r="696" spans="1:12" x14ac:dyDescent="0.3">
      <c r="A696" s="23"/>
      <c r="L696" s="20"/>
    </row>
    <row r="697" spans="1:12" x14ac:dyDescent="0.3">
      <c r="A697" s="23"/>
      <c r="L697" s="20"/>
    </row>
    <row r="698" spans="1:12" x14ac:dyDescent="0.3">
      <c r="A698" s="23"/>
      <c r="L698" s="20"/>
    </row>
    <row r="699" spans="1:12" x14ac:dyDescent="0.3">
      <c r="A699" s="23"/>
      <c r="L699" s="20"/>
    </row>
    <row r="700" spans="1:12" x14ac:dyDescent="0.3">
      <c r="A700" s="23"/>
      <c r="L700" s="20"/>
    </row>
    <row r="701" spans="1:12" x14ac:dyDescent="0.3">
      <c r="A701" s="23"/>
      <c r="L701" s="20"/>
    </row>
    <row r="702" spans="1:12" x14ac:dyDescent="0.3">
      <c r="A702" s="23"/>
      <c r="L702" s="20"/>
    </row>
    <row r="703" spans="1:12" x14ac:dyDescent="0.3">
      <c r="A703" s="23"/>
      <c r="L703" s="20"/>
    </row>
    <row r="704" spans="1:12" x14ac:dyDescent="0.3">
      <c r="A704" s="23"/>
      <c r="L704" s="20"/>
    </row>
    <row r="705" spans="1:12" x14ac:dyDescent="0.3">
      <c r="A705" s="23"/>
      <c r="L705" s="20"/>
    </row>
    <row r="706" spans="1:12" x14ac:dyDescent="0.3">
      <c r="A706" s="23"/>
      <c r="L706" s="20"/>
    </row>
    <row r="707" spans="1:12" x14ac:dyDescent="0.3">
      <c r="A707" s="23"/>
      <c r="L707" s="20"/>
    </row>
    <row r="708" spans="1:12" x14ac:dyDescent="0.3">
      <c r="A708" s="23"/>
      <c r="L708" s="20"/>
    </row>
    <row r="709" spans="1:12" x14ac:dyDescent="0.3">
      <c r="A709" s="23"/>
      <c r="L709" s="20"/>
    </row>
    <row r="710" spans="1:12" x14ac:dyDescent="0.3">
      <c r="A710" s="23"/>
      <c r="L710" s="20"/>
    </row>
    <row r="711" spans="1:12" x14ac:dyDescent="0.3">
      <c r="A711" s="23"/>
      <c r="L711" s="20"/>
    </row>
    <row r="712" spans="1:12" x14ac:dyDescent="0.3">
      <c r="A712" s="23"/>
      <c r="L712" s="20"/>
    </row>
    <row r="713" spans="1:12" x14ac:dyDescent="0.3">
      <c r="A713" s="23"/>
      <c r="L713" s="20"/>
    </row>
    <row r="714" spans="1:12" x14ac:dyDescent="0.3">
      <c r="A714" s="23"/>
      <c r="L714" s="20"/>
    </row>
    <row r="715" spans="1:12" x14ac:dyDescent="0.3">
      <c r="A715" s="23"/>
      <c r="L715" s="20"/>
    </row>
    <row r="716" spans="1:12" x14ac:dyDescent="0.3">
      <c r="A716" s="23"/>
      <c r="L716" s="20"/>
    </row>
    <row r="717" spans="1:12" x14ac:dyDescent="0.3">
      <c r="A717" s="23"/>
      <c r="L717" s="20"/>
    </row>
    <row r="718" spans="1:12" x14ac:dyDescent="0.3">
      <c r="A718" s="23"/>
      <c r="L718" s="20"/>
    </row>
    <row r="719" spans="1:12" x14ac:dyDescent="0.3">
      <c r="A719" s="23"/>
      <c r="L719" s="20"/>
    </row>
    <row r="720" spans="1:12" x14ac:dyDescent="0.3">
      <c r="A720" s="23"/>
      <c r="L720" s="20"/>
    </row>
    <row r="721" spans="1:12" x14ac:dyDescent="0.3">
      <c r="A721" s="23"/>
      <c r="L721" s="20"/>
    </row>
    <row r="722" spans="1:12" x14ac:dyDescent="0.3">
      <c r="A722" s="23"/>
      <c r="L722" s="20"/>
    </row>
    <row r="723" spans="1:12" x14ac:dyDescent="0.3">
      <c r="A723" s="23"/>
      <c r="L723" s="20"/>
    </row>
    <row r="724" spans="1:12" x14ac:dyDescent="0.3">
      <c r="A724" s="23"/>
      <c r="L724" s="20"/>
    </row>
    <row r="725" spans="1:12" x14ac:dyDescent="0.3">
      <c r="A725" s="23"/>
      <c r="L725" s="20"/>
    </row>
    <row r="726" spans="1:12" x14ac:dyDescent="0.3">
      <c r="A726" s="23"/>
      <c r="L726" s="20"/>
    </row>
    <row r="727" spans="1:12" x14ac:dyDescent="0.3">
      <c r="A727" s="23"/>
      <c r="L727" s="20"/>
    </row>
    <row r="728" spans="1:12" x14ac:dyDescent="0.3">
      <c r="A728" s="23"/>
      <c r="L728" s="20"/>
    </row>
    <row r="729" spans="1:12" x14ac:dyDescent="0.3">
      <c r="A729" s="23"/>
      <c r="L729" s="20"/>
    </row>
    <row r="730" spans="1:12" x14ac:dyDescent="0.3">
      <c r="A730" s="23"/>
      <c r="L730" s="20"/>
    </row>
    <row r="731" spans="1:12" x14ac:dyDescent="0.3">
      <c r="A731" s="23"/>
      <c r="L731" s="20"/>
    </row>
    <row r="732" spans="1:12" x14ac:dyDescent="0.3">
      <c r="A732" s="23"/>
      <c r="L732" s="20"/>
    </row>
    <row r="733" spans="1:12" x14ac:dyDescent="0.3">
      <c r="A733" s="23"/>
      <c r="L733" s="20"/>
    </row>
    <row r="734" spans="1:12" x14ac:dyDescent="0.3">
      <c r="A734" s="23"/>
      <c r="L734" s="20"/>
    </row>
    <row r="735" spans="1:12" x14ac:dyDescent="0.3">
      <c r="A735" s="23"/>
      <c r="L735" s="20"/>
    </row>
    <row r="736" spans="1:12" x14ac:dyDescent="0.3">
      <c r="A736" s="23"/>
      <c r="L736" s="20"/>
    </row>
    <row r="737" spans="1:12" x14ac:dyDescent="0.3">
      <c r="A737" s="23"/>
      <c r="L737" s="2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06A2-8F98-46FC-8955-43990C0D7D5B}">
  <dimension ref="A1:Q24"/>
  <sheetViews>
    <sheetView workbookViewId="0">
      <selection activeCell="A3" sqref="A3:A22"/>
    </sheetView>
  </sheetViews>
  <sheetFormatPr defaultRowHeight="14.4" x14ac:dyDescent="0.3"/>
  <cols>
    <col min="1" max="1" width="13.88671875" customWidth="1"/>
    <col min="2" max="9" width="11.6640625" customWidth="1"/>
    <col min="10" max="10" width="11.33203125" customWidth="1"/>
  </cols>
  <sheetData>
    <row r="1" spans="1:17" x14ac:dyDescent="0.3">
      <c r="A1" s="45"/>
      <c r="B1" s="62" t="s">
        <v>186</v>
      </c>
      <c r="C1" s="46"/>
      <c r="D1" s="46"/>
      <c r="E1" s="47"/>
      <c r="F1" s="62" t="s">
        <v>187</v>
      </c>
      <c r="G1" s="46"/>
      <c r="H1" s="46"/>
      <c r="I1" s="47"/>
      <c r="J1" s="23" t="s">
        <v>197</v>
      </c>
      <c r="K1" s="23"/>
      <c r="L1" s="23"/>
      <c r="M1" s="23"/>
      <c r="N1" s="67" t="s">
        <v>199</v>
      </c>
      <c r="O1" s="68"/>
      <c r="P1" s="57"/>
      <c r="Q1" s="58"/>
    </row>
    <row r="2" spans="1:17" ht="43.2" x14ac:dyDescent="0.3">
      <c r="A2" s="48" t="s">
        <v>196</v>
      </c>
      <c r="B2" s="63" t="s">
        <v>182</v>
      </c>
      <c r="C2" s="22" t="s">
        <v>189</v>
      </c>
      <c r="D2" s="22" t="s">
        <v>190</v>
      </c>
      <c r="E2" s="49" t="s">
        <v>191</v>
      </c>
      <c r="F2" s="63" t="s">
        <v>182</v>
      </c>
      <c r="G2" s="22" t="s">
        <v>189</v>
      </c>
      <c r="H2" s="22" t="s">
        <v>190</v>
      </c>
      <c r="I2" s="49" t="s">
        <v>191</v>
      </c>
      <c r="J2" s="22" t="s">
        <v>198</v>
      </c>
      <c r="K2" s="22" t="s">
        <v>189</v>
      </c>
      <c r="L2" s="22" t="s">
        <v>190</v>
      </c>
      <c r="M2" s="22" t="s">
        <v>191</v>
      </c>
      <c r="N2" s="59" t="s">
        <v>198</v>
      </c>
      <c r="O2" s="22" t="s">
        <v>200</v>
      </c>
      <c r="P2" s="22" t="s">
        <v>201</v>
      </c>
      <c r="Q2" s="49" t="s">
        <v>202</v>
      </c>
    </row>
    <row r="3" spans="1:17" ht="16.8" customHeight="1" x14ac:dyDescent="0.3">
      <c r="A3" s="50" t="s">
        <v>10</v>
      </c>
      <c r="B3" s="64">
        <v>0.51700000000000002</v>
      </c>
      <c r="C3" s="10">
        <v>1.73</v>
      </c>
      <c r="D3" s="10">
        <v>2.57</v>
      </c>
      <c r="E3" s="51">
        <v>3.4</v>
      </c>
      <c r="F3" s="64">
        <v>0.995</v>
      </c>
      <c r="G3" s="10">
        <v>1.1399999999999999</v>
      </c>
      <c r="H3" s="10">
        <v>1.74</v>
      </c>
      <c r="I3" s="51">
        <v>3.08</v>
      </c>
      <c r="J3" s="6">
        <f>F3/B3</f>
        <v>1.9245647969052224</v>
      </c>
      <c r="K3" s="52">
        <f>$J3*G3</f>
        <v>2.1940038684719534</v>
      </c>
      <c r="L3" s="52">
        <f t="shared" ref="L3:M3" si="0">$J3*H3</f>
        <v>3.3487427466150872</v>
      </c>
      <c r="M3" s="52">
        <f t="shared" si="0"/>
        <v>5.9276595744680849</v>
      </c>
      <c r="N3" s="60">
        <f>J3</f>
        <v>1.9245647969052224</v>
      </c>
      <c r="O3">
        <f>K3/C3</f>
        <v>1.268210328596505</v>
      </c>
      <c r="P3">
        <f t="shared" ref="P3:Q3" si="1">L3/D3</f>
        <v>1.3030127418735749</v>
      </c>
      <c r="Q3" s="61">
        <f t="shared" si="1"/>
        <v>1.7434292866082604</v>
      </c>
    </row>
    <row r="4" spans="1:17" ht="16.8" customHeight="1" x14ac:dyDescent="0.3">
      <c r="A4" s="50" t="s">
        <v>11</v>
      </c>
      <c r="B4" s="64">
        <v>0.42299999999999999</v>
      </c>
      <c r="C4" s="10">
        <v>1.17</v>
      </c>
      <c r="D4" s="10">
        <v>4.53</v>
      </c>
      <c r="E4" s="51">
        <v>12.22</v>
      </c>
      <c r="F4" s="64">
        <v>0.9</v>
      </c>
      <c r="G4" s="10">
        <v>1.1299999999999999</v>
      </c>
      <c r="H4" s="10">
        <v>6.71</v>
      </c>
      <c r="I4" s="51">
        <v>22.7</v>
      </c>
      <c r="J4" s="6">
        <f t="shared" ref="J4:J22" si="2">F4/B4</f>
        <v>2.1276595744680851</v>
      </c>
      <c r="K4" s="52">
        <f t="shared" ref="K4:K22" si="3">$J4*G4</f>
        <v>2.4042553191489358</v>
      </c>
      <c r="L4" s="52">
        <f t="shared" ref="L4:L22" si="4">$J4*H4</f>
        <v>14.276595744680851</v>
      </c>
      <c r="M4" s="52">
        <f t="shared" ref="M4:M22" si="5">$J4*I4</f>
        <v>48.297872340425528</v>
      </c>
      <c r="N4" s="60">
        <f t="shared" ref="N4:N22" si="6">J4</f>
        <v>2.1276595744680851</v>
      </c>
      <c r="O4">
        <f t="shared" ref="O4:O22" si="7">K4/C4</f>
        <v>2.0549190761956715</v>
      </c>
      <c r="P4">
        <f t="shared" ref="P4:P22" si="8">L4/D4</f>
        <v>3.1515663895542714</v>
      </c>
      <c r="Q4" s="61">
        <f t="shared" ref="Q4:Q22" si="9">M4/E4</f>
        <v>3.9523627119824489</v>
      </c>
    </row>
    <row r="5" spans="1:17" ht="16.8" customHeight="1" x14ac:dyDescent="0.3">
      <c r="A5" s="50" t="s">
        <v>12</v>
      </c>
      <c r="B5" s="64">
        <v>0.54</v>
      </c>
      <c r="C5" s="10">
        <v>1.5</v>
      </c>
      <c r="D5" s="10">
        <v>2.94</v>
      </c>
      <c r="E5" s="51">
        <v>10</v>
      </c>
      <c r="F5" s="64">
        <v>0.94799999999999995</v>
      </c>
      <c r="G5" s="10">
        <v>1.25</v>
      </c>
      <c r="H5" s="10">
        <v>2.5299999999999998</v>
      </c>
      <c r="I5" s="51">
        <v>9.51</v>
      </c>
      <c r="J5" s="6">
        <f t="shared" si="2"/>
        <v>1.7555555555555553</v>
      </c>
      <c r="K5" s="52">
        <f t="shared" si="3"/>
        <v>2.1944444444444442</v>
      </c>
      <c r="L5" s="52">
        <f t="shared" si="4"/>
        <v>4.4415555555555546</v>
      </c>
      <c r="M5" s="52">
        <f t="shared" si="5"/>
        <v>16.69533333333333</v>
      </c>
      <c r="N5" s="60">
        <f t="shared" si="6"/>
        <v>1.7555555555555553</v>
      </c>
      <c r="O5">
        <f t="shared" si="7"/>
        <v>1.4629629629629628</v>
      </c>
      <c r="P5">
        <f t="shared" si="8"/>
        <v>1.5107331821617533</v>
      </c>
      <c r="Q5" s="61">
        <f t="shared" si="9"/>
        <v>1.6695333333333331</v>
      </c>
    </row>
    <row r="6" spans="1:17" ht="16.8" customHeight="1" x14ac:dyDescent="0.3">
      <c r="A6" s="50" t="s">
        <v>13</v>
      </c>
      <c r="B6" s="64">
        <v>0.32200000000000001</v>
      </c>
      <c r="C6" s="10">
        <v>1.81</v>
      </c>
      <c r="D6" s="10">
        <v>2.74</v>
      </c>
      <c r="E6" s="51">
        <v>4.6399999999999997</v>
      </c>
      <c r="F6" s="64">
        <v>0.96399999999999997</v>
      </c>
      <c r="G6" s="10">
        <v>1.03</v>
      </c>
      <c r="H6" s="10">
        <v>2.29</v>
      </c>
      <c r="I6" s="51">
        <v>6.5</v>
      </c>
      <c r="J6" s="6">
        <f t="shared" si="2"/>
        <v>2.9937888198757761</v>
      </c>
      <c r="K6" s="52">
        <f t="shared" si="3"/>
        <v>3.0836024844720495</v>
      </c>
      <c r="L6" s="52">
        <f t="shared" si="4"/>
        <v>6.8557763975155277</v>
      </c>
      <c r="M6" s="52">
        <f t="shared" si="5"/>
        <v>19.459627329192543</v>
      </c>
      <c r="N6" s="60">
        <f t="shared" si="6"/>
        <v>2.9937888198757761</v>
      </c>
      <c r="O6">
        <f t="shared" si="7"/>
        <v>1.7036477814762705</v>
      </c>
      <c r="P6">
        <f t="shared" si="8"/>
        <v>2.5021081742757398</v>
      </c>
      <c r="Q6" s="61">
        <f t="shared" si="9"/>
        <v>4.1938852002570135</v>
      </c>
    </row>
    <row r="7" spans="1:17" ht="16.8" customHeight="1" x14ac:dyDescent="0.3">
      <c r="A7" s="50" t="s">
        <v>14</v>
      </c>
      <c r="B7" s="64">
        <v>0.66</v>
      </c>
      <c r="C7" s="10">
        <v>1.01</v>
      </c>
      <c r="D7" s="10">
        <v>4.41</v>
      </c>
      <c r="E7" s="51">
        <v>12.8</v>
      </c>
      <c r="F7" s="64">
        <v>0.97299999999999998</v>
      </c>
      <c r="G7" s="10">
        <v>1.44</v>
      </c>
      <c r="H7" s="10">
        <v>5.62</v>
      </c>
      <c r="I7" s="51">
        <v>35.01</v>
      </c>
      <c r="J7" s="6">
        <f t="shared" si="2"/>
        <v>1.4742424242424241</v>
      </c>
      <c r="K7" s="52">
        <f t="shared" si="3"/>
        <v>2.1229090909090909</v>
      </c>
      <c r="L7" s="52">
        <f t="shared" si="4"/>
        <v>8.2852424242424245</v>
      </c>
      <c r="M7" s="52">
        <f t="shared" si="5"/>
        <v>51.613227272727265</v>
      </c>
      <c r="N7" s="60">
        <f t="shared" si="6"/>
        <v>1.4742424242424241</v>
      </c>
      <c r="O7">
        <f t="shared" si="7"/>
        <v>2.1018901890189019</v>
      </c>
      <c r="P7">
        <f t="shared" si="8"/>
        <v>1.8787397787397788</v>
      </c>
      <c r="Q7" s="61">
        <f t="shared" si="9"/>
        <v>4.0322833806818172</v>
      </c>
    </row>
    <row r="8" spans="1:17" ht="16.8" customHeight="1" x14ac:dyDescent="0.3">
      <c r="A8" s="50" t="s">
        <v>15</v>
      </c>
      <c r="B8" s="64">
        <v>0.55900000000000005</v>
      </c>
      <c r="C8" s="10">
        <v>0.64</v>
      </c>
      <c r="D8" s="10">
        <v>2.16</v>
      </c>
      <c r="E8" s="51">
        <v>9.35</v>
      </c>
      <c r="F8" s="64">
        <v>0.89300000000000002</v>
      </c>
      <c r="G8" s="10">
        <v>0.66</v>
      </c>
      <c r="H8" s="10">
        <v>2.34</v>
      </c>
      <c r="I8" s="51">
        <v>15.94</v>
      </c>
      <c r="J8" s="6">
        <f t="shared" si="2"/>
        <v>1.5974955277280858</v>
      </c>
      <c r="K8" s="52">
        <f t="shared" si="3"/>
        <v>1.0543470483005366</v>
      </c>
      <c r="L8" s="52">
        <f t="shared" si="4"/>
        <v>3.7381395348837203</v>
      </c>
      <c r="M8" s="52">
        <f t="shared" si="5"/>
        <v>25.464078711985685</v>
      </c>
      <c r="N8" s="60">
        <f t="shared" si="6"/>
        <v>1.5974955277280858</v>
      </c>
      <c r="O8">
        <f t="shared" si="7"/>
        <v>1.6474172629695885</v>
      </c>
      <c r="P8">
        <f t="shared" si="8"/>
        <v>1.7306201550387592</v>
      </c>
      <c r="Q8" s="61">
        <f t="shared" si="9"/>
        <v>2.723430878287239</v>
      </c>
    </row>
    <row r="9" spans="1:17" ht="16.8" customHeight="1" x14ac:dyDescent="0.3">
      <c r="A9" s="50" t="s">
        <v>16</v>
      </c>
      <c r="B9" s="64">
        <v>0.56599999999999995</v>
      </c>
      <c r="C9" s="10">
        <v>0.81</v>
      </c>
      <c r="D9" s="10">
        <v>3.81</v>
      </c>
      <c r="E9" s="51">
        <v>17.68</v>
      </c>
      <c r="F9" s="64">
        <v>0.68200000000000005</v>
      </c>
      <c r="G9" s="10">
        <v>1.66</v>
      </c>
      <c r="H9" s="10">
        <v>3.6</v>
      </c>
      <c r="I9" s="51">
        <v>19.43</v>
      </c>
      <c r="J9" s="6">
        <f t="shared" si="2"/>
        <v>1.2049469964664312</v>
      </c>
      <c r="K9" s="52">
        <f t="shared" si="3"/>
        <v>2.0002120141342759</v>
      </c>
      <c r="L9" s="52">
        <f t="shared" si="4"/>
        <v>4.3378091872791522</v>
      </c>
      <c r="M9" s="52">
        <f t="shared" si="5"/>
        <v>23.412120141342758</v>
      </c>
      <c r="N9" s="60">
        <f t="shared" si="6"/>
        <v>1.2049469964664312</v>
      </c>
      <c r="O9">
        <f t="shared" si="7"/>
        <v>2.4693975483139208</v>
      </c>
      <c r="P9">
        <f t="shared" si="8"/>
        <v>1.1385325950863916</v>
      </c>
      <c r="Q9" s="61">
        <f t="shared" si="9"/>
        <v>1.3242149401211967</v>
      </c>
    </row>
    <row r="10" spans="1:17" ht="16.8" customHeight="1" x14ac:dyDescent="0.3">
      <c r="A10" s="50" t="s">
        <v>36</v>
      </c>
      <c r="B10" s="64">
        <v>0.25040000000000001</v>
      </c>
      <c r="C10" s="10">
        <v>0.89</v>
      </c>
      <c r="D10" s="10">
        <v>3.17</v>
      </c>
      <c r="E10" s="51">
        <v>13.72</v>
      </c>
      <c r="F10" s="64">
        <v>0.92749999999999999</v>
      </c>
      <c r="G10" s="10">
        <v>0.83</v>
      </c>
      <c r="H10" s="10">
        <v>5.21</v>
      </c>
      <c r="I10" s="51">
        <v>17.2</v>
      </c>
      <c r="J10" s="6">
        <f t="shared" si="2"/>
        <v>3.704073482428115</v>
      </c>
      <c r="K10" s="52">
        <f t="shared" si="3"/>
        <v>3.0743809904153352</v>
      </c>
      <c r="L10" s="52">
        <f t="shared" si="4"/>
        <v>19.298222843450478</v>
      </c>
      <c r="M10" s="52">
        <f t="shared" si="5"/>
        <v>63.710063897763575</v>
      </c>
      <c r="N10" s="60">
        <f t="shared" si="6"/>
        <v>3.704073482428115</v>
      </c>
      <c r="O10">
        <f t="shared" si="7"/>
        <v>3.4543606633880168</v>
      </c>
      <c r="P10">
        <f t="shared" si="8"/>
        <v>6.0877674585017285</v>
      </c>
      <c r="Q10" s="61">
        <f t="shared" si="9"/>
        <v>4.6435906631023016</v>
      </c>
    </row>
    <row r="11" spans="1:17" ht="16.8" customHeight="1" x14ac:dyDescent="0.3">
      <c r="A11" s="50" t="s">
        <v>38</v>
      </c>
      <c r="B11" s="64">
        <v>0.54079999999999995</v>
      </c>
      <c r="C11" s="10">
        <v>1.74</v>
      </c>
      <c r="D11" s="10">
        <v>3.68</v>
      </c>
      <c r="E11" s="51">
        <v>4.7699999999999996</v>
      </c>
      <c r="F11" s="64">
        <v>0.96530000000000005</v>
      </c>
      <c r="G11" s="10">
        <v>1.1100000000000001</v>
      </c>
      <c r="H11" s="10">
        <v>3.08</v>
      </c>
      <c r="I11" s="51">
        <v>6.35</v>
      </c>
      <c r="J11" s="6">
        <f t="shared" si="2"/>
        <v>1.7849482248520712</v>
      </c>
      <c r="K11" s="52">
        <f t="shared" si="3"/>
        <v>1.9812925295857993</v>
      </c>
      <c r="L11" s="52">
        <f t="shared" si="4"/>
        <v>5.4976405325443789</v>
      </c>
      <c r="M11" s="52">
        <f t="shared" si="5"/>
        <v>11.334421227810651</v>
      </c>
      <c r="N11" s="60">
        <f t="shared" si="6"/>
        <v>1.7849482248520712</v>
      </c>
      <c r="O11">
        <f t="shared" si="7"/>
        <v>1.1386738675780455</v>
      </c>
      <c r="P11">
        <f t="shared" si="8"/>
        <v>1.4939240577566246</v>
      </c>
      <c r="Q11" s="61">
        <f t="shared" si="9"/>
        <v>2.3761889366479356</v>
      </c>
    </row>
    <row r="12" spans="1:17" ht="16.8" customHeight="1" x14ac:dyDescent="0.3">
      <c r="A12" s="50" t="s">
        <v>72</v>
      </c>
      <c r="B12" s="64">
        <v>0.53380000000000005</v>
      </c>
      <c r="C12" s="10">
        <v>1.06</v>
      </c>
      <c r="D12" s="10">
        <v>1.49</v>
      </c>
      <c r="E12" s="51">
        <v>3.76</v>
      </c>
      <c r="F12" s="64">
        <v>0.97560000000000002</v>
      </c>
      <c r="G12" s="10">
        <v>1.02</v>
      </c>
      <c r="H12" s="10">
        <v>2.17</v>
      </c>
      <c r="I12" s="51">
        <v>6.48</v>
      </c>
      <c r="J12" s="6">
        <f t="shared" si="2"/>
        <v>1.8276508055451479</v>
      </c>
      <c r="K12" s="52">
        <f t="shared" si="3"/>
        <v>1.8642038216560508</v>
      </c>
      <c r="L12" s="52">
        <f t="shared" si="4"/>
        <v>3.9660022480329706</v>
      </c>
      <c r="M12" s="52">
        <f t="shared" si="5"/>
        <v>11.84317721993256</v>
      </c>
      <c r="N12" s="60">
        <f t="shared" si="6"/>
        <v>1.8276508055451479</v>
      </c>
      <c r="O12">
        <f t="shared" si="7"/>
        <v>1.7586828506189158</v>
      </c>
      <c r="P12">
        <f t="shared" si="8"/>
        <v>2.6617464751899131</v>
      </c>
      <c r="Q12" s="61">
        <f t="shared" si="9"/>
        <v>3.1497811755139788</v>
      </c>
    </row>
    <row r="13" spans="1:17" ht="16.8" customHeight="1" x14ac:dyDescent="0.3">
      <c r="A13" s="50" t="s">
        <v>73</v>
      </c>
      <c r="B13" s="64">
        <v>0.76549999999999996</v>
      </c>
      <c r="C13" s="10">
        <v>0.47</v>
      </c>
      <c r="D13" s="10">
        <v>2.2599999999999998</v>
      </c>
      <c r="E13" s="51">
        <v>3.95</v>
      </c>
      <c r="F13" s="64">
        <v>0.93589999999999995</v>
      </c>
      <c r="G13" s="10">
        <v>0.38</v>
      </c>
      <c r="H13" s="10">
        <v>2.16</v>
      </c>
      <c r="I13" s="51">
        <v>4.6399999999999997</v>
      </c>
      <c r="J13" s="6">
        <f t="shared" si="2"/>
        <v>1.2225996080992816</v>
      </c>
      <c r="K13" s="52">
        <f t="shared" si="3"/>
        <v>0.46458785107772699</v>
      </c>
      <c r="L13" s="52">
        <f t="shared" si="4"/>
        <v>2.6408151534944486</v>
      </c>
      <c r="M13" s="52">
        <f t="shared" si="5"/>
        <v>5.6728621815806664</v>
      </c>
      <c r="N13" s="60">
        <f t="shared" si="6"/>
        <v>1.2225996080992816</v>
      </c>
      <c r="O13">
        <f t="shared" si="7"/>
        <v>0.98848478952707874</v>
      </c>
      <c r="P13">
        <f t="shared" si="8"/>
        <v>1.1685022803072782</v>
      </c>
      <c r="Q13" s="61">
        <f t="shared" si="9"/>
        <v>1.4361676409064978</v>
      </c>
    </row>
    <row r="14" spans="1:17" ht="16.8" customHeight="1" x14ac:dyDescent="0.3">
      <c r="A14" s="50" t="s">
        <v>77</v>
      </c>
      <c r="B14" s="64">
        <v>0.54290000000000005</v>
      </c>
      <c r="C14" s="10">
        <v>0.9</v>
      </c>
      <c r="D14" s="10">
        <v>2.11</v>
      </c>
      <c r="E14" s="51">
        <v>6.08</v>
      </c>
      <c r="F14" s="64">
        <v>0.82730000000000004</v>
      </c>
      <c r="G14" s="10">
        <v>0.9</v>
      </c>
      <c r="H14" s="10">
        <v>2.23</v>
      </c>
      <c r="I14" s="51">
        <v>7.1</v>
      </c>
      <c r="J14" s="6">
        <f t="shared" si="2"/>
        <v>1.5238533799963161</v>
      </c>
      <c r="K14" s="52">
        <f t="shared" si="3"/>
        <v>1.3714680419966845</v>
      </c>
      <c r="L14" s="52">
        <f t="shared" si="4"/>
        <v>3.3981930373917848</v>
      </c>
      <c r="M14" s="52">
        <f t="shared" si="5"/>
        <v>10.819358997973843</v>
      </c>
      <c r="N14" s="60">
        <f t="shared" si="6"/>
        <v>1.5238533799963161</v>
      </c>
      <c r="O14">
        <f t="shared" si="7"/>
        <v>1.5238533799963161</v>
      </c>
      <c r="P14">
        <f t="shared" si="8"/>
        <v>1.610518027199898</v>
      </c>
      <c r="Q14" s="61">
        <f t="shared" si="9"/>
        <v>1.7794998351930664</v>
      </c>
    </row>
    <row r="15" spans="1:17" ht="16.8" customHeight="1" x14ac:dyDescent="0.3">
      <c r="A15" s="50" t="s">
        <v>78</v>
      </c>
      <c r="B15" s="64">
        <v>0.41599999999999998</v>
      </c>
      <c r="C15" s="10">
        <v>1.43</v>
      </c>
      <c r="D15" s="10">
        <v>4.6900000000000004</v>
      </c>
      <c r="E15" s="51">
        <v>16.64</v>
      </c>
      <c r="F15" s="64">
        <v>0.96489999999999998</v>
      </c>
      <c r="G15" s="10">
        <v>1.24</v>
      </c>
      <c r="H15" s="10">
        <v>4.1399999999999997</v>
      </c>
      <c r="I15" s="51">
        <v>16.739999999999998</v>
      </c>
      <c r="J15" s="6">
        <f t="shared" si="2"/>
        <v>2.3194711538461541</v>
      </c>
      <c r="K15" s="52">
        <f t="shared" si="3"/>
        <v>2.8761442307692309</v>
      </c>
      <c r="L15" s="52">
        <f t="shared" si="4"/>
        <v>9.6026105769230767</v>
      </c>
      <c r="M15" s="52">
        <f t="shared" si="5"/>
        <v>38.827947115384617</v>
      </c>
      <c r="N15" s="60">
        <f t="shared" si="6"/>
        <v>2.3194711538461541</v>
      </c>
      <c r="O15">
        <f t="shared" si="7"/>
        <v>2.0112896718665949</v>
      </c>
      <c r="P15">
        <f t="shared" si="8"/>
        <v>2.0474649417746429</v>
      </c>
      <c r="Q15" s="61">
        <f t="shared" si="9"/>
        <v>2.3334102833764794</v>
      </c>
    </row>
    <row r="16" spans="1:17" ht="16.8" customHeight="1" x14ac:dyDescent="0.3">
      <c r="A16" s="50" t="s">
        <v>79</v>
      </c>
      <c r="B16" s="64">
        <v>0.42820000000000003</v>
      </c>
      <c r="C16" s="10">
        <v>1.7</v>
      </c>
      <c r="D16" s="10">
        <v>3.9</v>
      </c>
      <c r="E16" s="51">
        <v>35.68</v>
      </c>
      <c r="F16" s="64">
        <v>0.97230000000000005</v>
      </c>
      <c r="G16" s="10">
        <v>1.7</v>
      </c>
      <c r="H16" s="10">
        <v>3.89</v>
      </c>
      <c r="I16" s="51">
        <v>33.74</v>
      </c>
      <c r="J16" s="6">
        <f t="shared" si="2"/>
        <v>2.2706679121905653</v>
      </c>
      <c r="K16" s="52">
        <f t="shared" si="3"/>
        <v>3.8601354507239609</v>
      </c>
      <c r="L16" s="52">
        <f t="shared" si="4"/>
        <v>8.8328981784212992</v>
      </c>
      <c r="M16" s="52">
        <f t="shared" si="5"/>
        <v>76.612335357309675</v>
      </c>
      <c r="N16" s="60">
        <f t="shared" si="6"/>
        <v>2.2706679121905653</v>
      </c>
      <c r="O16">
        <f t="shared" si="7"/>
        <v>2.2706679121905653</v>
      </c>
      <c r="P16">
        <f t="shared" si="8"/>
        <v>2.264845686774692</v>
      </c>
      <c r="Q16" s="61">
        <f t="shared" si="9"/>
        <v>2.1472067084447781</v>
      </c>
    </row>
    <row r="17" spans="1:17" ht="16.8" customHeight="1" x14ac:dyDescent="0.3">
      <c r="A17" s="50" t="s">
        <v>80</v>
      </c>
      <c r="B17" s="64">
        <v>0.18260000000000001</v>
      </c>
      <c r="C17" s="10">
        <v>0.99</v>
      </c>
      <c r="D17" s="10">
        <v>2.67</v>
      </c>
      <c r="E17" s="51"/>
      <c r="F17" s="64">
        <v>0.78159999999999996</v>
      </c>
      <c r="G17" s="10">
        <v>1.08</v>
      </c>
      <c r="H17" s="10">
        <v>3.34</v>
      </c>
      <c r="I17" s="51">
        <v>10.39</v>
      </c>
      <c r="J17" s="6">
        <f t="shared" si="2"/>
        <v>4.2803943044906898</v>
      </c>
      <c r="K17" s="52">
        <f t="shared" si="3"/>
        <v>4.6228258488499456</v>
      </c>
      <c r="L17" s="52">
        <f t="shared" si="4"/>
        <v>14.296516976998904</v>
      </c>
      <c r="M17" s="52">
        <f t="shared" si="5"/>
        <v>44.473296823658266</v>
      </c>
      <c r="N17" s="60">
        <f t="shared" si="6"/>
        <v>4.2803943044906898</v>
      </c>
      <c r="O17">
        <f t="shared" si="7"/>
        <v>4.6695210594443894</v>
      </c>
      <c r="P17">
        <f t="shared" si="8"/>
        <v>5.3545007404490281</v>
      </c>
      <c r="Q17" s="61"/>
    </row>
    <row r="18" spans="1:17" ht="16.8" customHeight="1" x14ac:dyDescent="0.3">
      <c r="A18" s="50" t="s">
        <v>81</v>
      </c>
      <c r="B18" s="64">
        <v>0.61799999999999999</v>
      </c>
      <c r="C18" s="10">
        <v>0.71</v>
      </c>
      <c r="D18" s="10">
        <v>5.71</v>
      </c>
      <c r="E18" s="51">
        <v>23.04</v>
      </c>
      <c r="F18" s="64">
        <v>0.94599999999999995</v>
      </c>
      <c r="G18" s="10">
        <v>0.94</v>
      </c>
      <c r="H18" s="10">
        <v>5.96</v>
      </c>
      <c r="I18" s="51">
        <v>20.21</v>
      </c>
      <c r="J18" s="6">
        <f t="shared" si="2"/>
        <v>1.5307443365695792</v>
      </c>
      <c r="K18" s="52">
        <f t="shared" si="3"/>
        <v>1.4388996763754043</v>
      </c>
      <c r="L18" s="52">
        <f t="shared" si="4"/>
        <v>9.1232362459546916</v>
      </c>
      <c r="M18" s="52">
        <f t="shared" si="5"/>
        <v>30.936343042071197</v>
      </c>
      <c r="N18" s="60">
        <f t="shared" si="6"/>
        <v>1.5307443365695792</v>
      </c>
      <c r="O18">
        <f t="shared" si="7"/>
        <v>2.0266192625005695</v>
      </c>
      <c r="P18">
        <f t="shared" si="8"/>
        <v>1.5977646665419776</v>
      </c>
      <c r="Q18" s="61">
        <f t="shared" si="9"/>
        <v>1.3427232223121179</v>
      </c>
    </row>
    <row r="19" spans="1:17" ht="16.8" customHeight="1" x14ac:dyDescent="0.3">
      <c r="A19" s="50" t="s">
        <v>82</v>
      </c>
      <c r="B19" s="64">
        <v>0.38300000000000001</v>
      </c>
      <c r="C19" s="10">
        <v>0.74</v>
      </c>
      <c r="D19" s="10">
        <v>6.53</v>
      </c>
      <c r="E19" s="51">
        <v>28.21</v>
      </c>
      <c r="F19" s="64">
        <v>0.85099999999999998</v>
      </c>
      <c r="G19" s="10">
        <v>0.84</v>
      </c>
      <c r="H19" s="10">
        <v>7.54</v>
      </c>
      <c r="I19" s="51">
        <v>33.53</v>
      </c>
      <c r="J19" s="6">
        <f t="shared" si="2"/>
        <v>2.2219321148825064</v>
      </c>
      <c r="K19" s="52">
        <f t="shared" si="3"/>
        <v>1.8664229765013054</v>
      </c>
      <c r="L19" s="52">
        <f t="shared" si="4"/>
        <v>16.753368146214097</v>
      </c>
      <c r="M19" s="52">
        <f t="shared" si="5"/>
        <v>74.501383812010445</v>
      </c>
      <c r="N19" s="60">
        <f t="shared" si="6"/>
        <v>2.2219321148825064</v>
      </c>
      <c r="O19">
        <f t="shared" si="7"/>
        <v>2.5221932114882506</v>
      </c>
      <c r="P19">
        <f t="shared" si="8"/>
        <v>2.5656000223911328</v>
      </c>
      <c r="Q19" s="61">
        <f t="shared" si="9"/>
        <v>2.6409565335700265</v>
      </c>
    </row>
    <row r="20" spans="1:17" ht="16.8" customHeight="1" x14ac:dyDescent="0.3">
      <c r="A20" s="50" t="s">
        <v>89</v>
      </c>
      <c r="B20" s="64">
        <v>0.41909999999999997</v>
      </c>
      <c r="C20" s="10">
        <v>1.01</v>
      </c>
      <c r="D20" s="10">
        <v>2.6</v>
      </c>
      <c r="E20" s="51">
        <v>11.88</v>
      </c>
      <c r="F20" s="64">
        <v>0.90659999999999996</v>
      </c>
      <c r="G20" s="10">
        <v>1.84</v>
      </c>
      <c r="H20" s="10">
        <v>3.95</v>
      </c>
      <c r="I20" s="51">
        <v>16.38</v>
      </c>
      <c r="J20" s="6">
        <f t="shared" si="2"/>
        <v>2.1632068718682893</v>
      </c>
      <c r="K20" s="52">
        <f t="shared" si="3"/>
        <v>3.9803006442376523</v>
      </c>
      <c r="L20" s="52">
        <f t="shared" si="4"/>
        <v>8.5446671438797424</v>
      </c>
      <c r="M20" s="52">
        <f t="shared" si="5"/>
        <v>35.433328561202579</v>
      </c>
      <c r="N20" s="60">
        <f t="shared" si="6"/>
        <v>2.1632068718682893</v>
      </c>
      <c r="O20">
        <f t="shared" si="7"/>
        <v>3.9408917269679726</v>
      </c>
      <c r="P20">
        <f t="shared" si="8"/>
        <v>3.2864104399537468</v>
      </c>
      <c r="Q20" s="61">
        <f t="shared" si="9"/>
        <v>2.9826034142426412</v>
      </c>
    </row>
    <row r="21" spans="1:17" ht="16.8" customHeight="1" x14ac:dyDescent="0.3">
      <c r="A21" s="50" t="s">
        <v>128</v>
      </c>
      <c r="B21" s="64">
        <v>0.25</v>
      </c>
      <c r="C21" s="10">
        <v>0.92</v>
      </c>
      <c r="D21" s="10">
        <v>1.71</v>
      </c>
      <c r="E21" s="51">
        <v>2.87</v>
      </c>
      <c r="F21" s="64">
        <v>0.80900000000000005</v>
      </c>
      <c r="G21" s="10">
        <v>0.74</v>
      </c>
      <c r="H21" s="10">
        <v>1.44</v>
      </c>
      <c r="I21" s="51">
        <v>2.41</v>
      </c>
      <c r="J21" s="6">
        <f t="shared" si="2"/>
        <v>3.2360000000000002</v>
      </c>
      <c r="K21" s="52">
        <f t="shared" si="3"/>
        <v>2.3946400000000003</v>
      </c>
      <c r="L21" s="52">
        <f t="shared" si="4"/>
        <v>4.65984</v>
      </c>
      <c r="M21" s="52">
        <f t="shared" si="5"/>
        <v>7.7987600000000006</v>
      </c>
      <c r="N21" s="60">
        <f t="shared" si="6"/>
        <v>3.2360000000000002</v>
      </c>
      <c r="O21">
        <f t="shared" si="7"/>
        <v>2.6028695652173917</v>
      </c>
      <c r="P21">
        <f t="shared" si="8"/>
        <v>2.7250526315789476</v>
      </c>
      <c r="Q21" s="61">
        <f t="shared" si="9"/>
        <v>2.7173379790940766</v>
      </c>
    </row>
    <row r="22" spans="1:17" ht="16.8" customHeight="1" thickBot="1" x14ac:dyDescent="0.35">
      <c r="A22" s="50" t="s">
        <v>131</v>
      </c>
      <c r="B22" s="64">
        <v>0.71919999999999995</v>
      </c>
      <c r="C22" s="10">
        <v>0.93</v>
      </c>
      <c r="D22" s="10">
        <v>2.17</v>
      </c>
      <c r="E22" s="51">
        <v>5.12</v>
      </c>
      <c r="F22" s="64">
        <v>0.96099999999999997</v>
      </c>
      <c r="G22" s="10">
        <v>1.04</v>
      </c>
      <c r="H22" s="10">
        <v>3.87</v>
      </c>
      <c r="I22" s="51">
        <v>6.9</v>
      </c>
      <c r="J22" s="6">
        <f t="shared" si="2"/>
        <v>1.3362068965517242</v>
      </c>
      <c r="K22" s="52">
        <f t="shared" si="3"/>
        <v>1.3896551724137931</v>
      </c>
      <c r="L22" s="52">
        <f t="shared" si="4"/>
        <v>5.1711206896551731</v>
      </c>
      <c r="M22" s="52">
        <f t="shared" si="5"/>
        <v>9.2198275862068968</v>
      </c>
      <c r="N22" s="60">
        <f t="shared" si="6"/>
        <v>1.3362068965517242</v>
      </c>
      <c r="O22">
        <f t="shared" si="7"/>
        <v>1.4942528735632183</v>
      </c>
      <c r="P22">
        <f t="shared" si="8"/>
        <v>2.383004926108375</v>
      </c>
      <c r="Q22" s="61">
        <f t="shared" si="9"/>
        <v>1.8007475754310345</v>
      </c>
    </row>
    <row r="23" spans="1:17" x14ac:dyDescent="0.3">
      <c r="A23" s="39" t="s">
        <v>193</v>
      </c>
      <c r="B23" s="65">
        <f>AVERAGE(B3:B22)</f>
        <v>0.48182500000000006</v>
      </c>
      <c r="C23" s="40">
        <f t="shared" ref="C23:I23" si="10">AVERAGE(C3:C22)</f>
        <v>1.1080000000000001</v>
      </c>
      <c r="D23" s="40">
        <f t="shared" si="10"/>
        <v>3.2924999999999995</v>
      </c>
      <c r="E23" s="41">
        <f t="shared" si="10"/>
        <v>11.884736842105264</v>
      </c>
      <c r="F23" s="65">
        <f t="shared" si="10"/>
        <v>0.90895000000000015</v>
      </c>
      <c r="G23" s="40">
        <f t="shared" si="10"/>
        <v>1.0985</v>
      </c>
      <c r="H23" s="40">
        <f t="shared" si="10"/>
        <v>3.6905000000000001</v>
      </c>
      <c r="I23" s="41">
        <f t="shared" si="10"/>
        <v>14.711999999999998</v>
      </c>
      <c r="J23" s="53">
        <f>AVERAGE(J3:J22)</f>
        <v>2.1250001393281006</v>
      </c>
      <c r="K23" s="54">
        <f t="shared" ref="K23" si="11">AVERAGE(K3:K22)</f>
        <v>2.3119365752242089</v>
      </c>
      <c r="L23" s="54">
        <f t="shared" ref="L23" si="12">AVERAGE(L3:L22)</f>
        <v>7.8534496681866655</v>
      </c>
      <c r="M23" s="54">
        <f t="shared" ref="M23" si="13">AVERAGE(M3:M22)</f>
        <v>30.602651226319004</v>
      </c>
      <c r="N23" s="53">
        <f t="shared" ref="N23" si="14">AVERAGE(N3:N22)</f>
        <v>2.1250001393281006</v>
      </c>
      <c r="O23" s="54">
        <f t="shared" ref="O23" si="15">AVERAGE(O3:O22)</f>
        <v>2.1555402991940573</v>
      </c>
      <c r="P23" s="54">
        <f t="shared" ref="P23" si="16">AVERAGE(P3:P22)</f>
        <v>2.4231207685629128</v>
      </c>
      <c r="Q23" s="55">
        <f t="shared" ref="Q23" si="17">AVERAGE(Q3:Q22)</f>
        <v>2.5783870367950654</v>
      </c>
    </row>
    <row r="24" spans="1:17" ht="15" thickBot="1" x14ac:dyDescent="0.35">
      <c r="A24" s="42" t="s">
        <v>194</v>
      </c>
      <c r="B24" s="66">
        <f>STDEV(B3:B22)</f>
        <v>0.15583911026912861</v>
      </c>
      <c r="C24" s="43">
        <f t="shared" ref="C24:Q24" si="18">STDEV(C3:C22)</f>
        <v>0.40345351261589546</v>
      </c>
      <c r="D24" s="43">
        <f t="shared" si="18"/>
        <v>1.3463356701959979</v>
      </c>
      <c r="E24" s="44">
        <f t="shared" si="18"/>
        <v>9.1057114972606623</v>
      </c>
      <c r="F24" s="66">
        <f t="shared" si="18"/>
        <v>8.0803585772440872E-2</v>
      </c>
      <c r="G24" s="43">
        <f t="shared" si="18"/>
        <v>0.35868583233212559</v>
      </c>
      <c r="H24" s="43">
        <f t="shared" si="18"/>
        <v>1.7282832217946356</v>
      </c>
      <c r="I24" s="44">
        <f t="shared" si="18"/>
        <v>10.303304324341784</v>
      </c>
      <c r="J24" s="56">
        <f t="shared" si="18"/>
        <v>0.83597439991271971</v>
      </c>
      <c r="K24" s="43">
        <f t="shared" si="18"/>
        <v>1.0308771200131703</v>
      </c>
      <c r="L24" s="43">
        <f t="shared" si="18"/>
        <v>4.8479948148076559</v>
      </c>
      <c r="M24" s="43">
        <f t="shared" si="18"/>
        <v>22.821960014923562</v>
      </c>
      <c r="N24" s="56">
        <f t="shared" si="18"/>
        <v>0.83597439991271971</v>
      </c>
      <c r="O24" s="43">
        <f t="shared" si="18"/>
        <v>0.94061901805547499</v>
      </c>
      <c r="P24" s="43">
        <f t="shared" si="18"/>
        <v>1.2964146025996364</v>
      </c>
      <c r="Q24" s="44">
        <f t="shared" si="18"/>
        <v>1.0238291860653357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BC67-7AB5-4EE5-96C6-BCC54E128D4C}">
  <dimension ref="A1:H53"/>
  <sheetViews>
    <sheetView tabSelected="1" workbookViewId="0">
      <selection activeCell="H15" sqref="H15"/>
    </sheetView>
  </sheetViews>
  <sheetFormatPr defaultRowHeight="14.4" x14ac:dyDescent="0.3"/>
  <cols>
    <col min="1" max="1" width="25.33203125" customWidth="1"/>
    <col min="2" max="2" width="11.5546875" customWidth="1"/>
    <col min="3" max="3" width="12.77734375" customWidth="1"/>
    <col min="4" max="4" width="18.6640625" customWidth="1"/>
    <col min="5" max="5" width="14.33203125" customWidth="1"/>
    <col min="6" max="6" width="14" customWidth="1"/>
    <col min="7" max="7" width="17" customWidth="1"/>
    <col min="8" max="8" width="90.44140625" customWidth="1"/>
  </cols>
  <sheetData>
    <row r="1" spans="1:8" ht="15" thickBot="1" x14ac:dyDescent="0.35">
      <c r="B1" s="23" t="s">
        <v>346</v>
      </c>
    </row>
    <row r="2" spans="1:8" ht="31.8" customHeight="1" x14ac:dyDescent="0.3">
      <c r="A2" s="107" t="s">
        <v>240</v>
      </c>
      <c r="B2" s="108" t="s">
        <v>185</v>
      </c>
      <c r="C2" s="108" t="s">
        <v>208</v>
      </c>
      <c r="D2" s="108" t="s">
        <v>187</v>
      </c>
      <c r="E2" s="109" t="s">
        <v>241</v>
      </c>
      <c r="F2" s="110" t="s">
        <v>242</v>
      </c>
      <c r="G2" s="110" t="s">
        <v>243</v>
      </c>
      <c r="H2" s="118" t="s">
        <v>244</v>
      </c>
    </row>
    <row r="3" spans="1:8" x14ac:dyDescent="0.3">
      <c r="A3" s="111" t="s">
        <v>245</v>
      </c>
      <c r="B3" s="104">
        <v>446104.7</v>
      </c>
      <c r="C3" s="104">
        <v>113854.1</v>
      </c>
      <c r="D3" s="104">
        <v>63311.4</v>
      </c>
      <c r="E3" s="115">
        <v>0.7447816622420701</v>
      </c>
      <c r="F3" s="117">
        <v>0.85807950465440064</v>
      </c>
      <c r="G3" s="105">
        <f t="shared" ref="G3:G53" si="0">IFERROR(C3/D3,"-")</f>
        <v>1.7983191020890392</v>
      </c>
      <c r="H3" s="61" t="s">
        <v>246</v>
      </c>
    </row>
    <row r="4" spans="1:8" x14ac:dyDescent="0.3">
      <c r="A4" s="111" t="s">
        <v>247</v>
      </c>
      <c r="B4" s="106">
        <v>189088.3</v>
      </c>
      <c r="C4" s="106">
        <v>44817.1</v>
      </c>
      <c r="D4" s="106">
        <v>18671.7</v>
      </c>
      <c r="E4" s="115">
        <v>0.76298322000885299</v>
      </c>
      <c r="F4" s="117">
        <v>0.90125407018837234</v>
      </c>
      <c r="G4" s="105">
        <f t="shared" si="0"/>
        <v>2.4002688560763077</v>
      </c>
      <c r="H4" s="61" t="s">
        <v>248</v>
      </c>
    </row>
    <row r="5" spans="1:8" x14ac:dyDescent="0.3">
      <c r="A5" s="111" t="s">
        <v>249</v>
      </c>
      <c r="B5" s="104">
        <v>206721.4</v>
      </c>
      <c r="C5" s="104">
        <v>18123.099999999999</v>
      </c>
      <c r="D5" s="104">
        <v>4755.5</v>
      </c>
      <c r="E5" s="115">
        <v>0.91233079884327406</v>
      </c>
      <c r="F5" s="117">
        <v>0.97699560858237222</v>
      </c>
      <c r="G5" s="105">
        <f t="shared" si="0"/>
        <v>3.8109767637472398</v>
      </c>
      <c r="H5" s="61" t="s">
        <v>250</v>
      </c>
    </row>
    <row r="6" spans="1:8" x14ac:dyDescent="0.3">
      <c r="A6" s="111" t="s">
        <v>251</v>
      </c>
      <c r="B6" s="104">
        <v>13936.6</v>
      </c>
      <c r="C6" s="104">
        <v>17382.5</v>
      </c>
      <c r="D6" s="104">
        <v>1958.4</v>
      </c>
      <c r="E6" s="116">
        <v>-0.247255428153208</v>
      </c>
      <c r="F6" s="117">
        <v>0.85947792144425472</v>
      </c>
      <c r="G6" s="105">
        <f t="shared" si="0"/>
        <v>8.8758680555555554</v>
      </c>
      <c r="H6" s="61" t="s">
        <v>252</v>
      </c>
    </row>
    <row r="7" spans="1:8" x14ac:dyDescent="0.3">
      <c r="A7" s="111" t="s">
        <v>253</v>
      </c>
      <c r="B7" s="104">
        <v>46020.6</v>
      </c>
      <c r="C7" s="104">
        <v>17202.400000000001</v>
      </c>
      <c r="D7" s="104">
        <v>969.3</v>
      </c>
      <c r="E7" s="115">
        <v>0.62620217902417608</v>
      </c>
      <c r="F7" s="117">
        <v>0.97893769312003753</v>
      </c>
      <c r="G7" s="105">
        <f t="shared" si="0"/>
        <v>17.747240276488188</v>
      </c>
      <c r="H7" s="61" t="s">
        <v>254</v>
      </c>
    </row>
    <row r="8" spans="1:8" x14ac:dyDescent="0.3">
      <c r="A8" s="111" t="s">
        <v>255</v>
      </c>
      <c r="B8" s="104">
        <v>22657.200000000001</v>
      </c>
      <c r="C8" s="104">
        <v>7742.9</v>
      </c>
      <c r="D8" s="104">
        <v>1062.2</v>
      </c>
      <c r="E8" s="116">
        <v>0.65825874335751999</v>
      </c>
      <c r="F8" s="117">
        <v>0.95311865543844787</v>
      </c>
      <c r="G8" s="105">
        <f t="shared" si="0"/>
        <v>7.2894935040482016</v>
      </c>
      <c r="H8" s="61" t="s">
        <v>256</v>
      </c>
    </row>
    <row r="9" spans="1:8" x14ac:dyDescent="0.3">
      <c r="A9" s="111" t="s">
        <v>257</v>
      </c>
      <c r="B9" s="104">
        <v>40493.599999999999</v>
      </c>
      <c r="C9" s="104">
        <v>7332.3</v>
      </c>
      <c r="D9" s="104">
        <v>550.79999999999995</v>
      </c>
      <c r="E9" s="115">
        <v>0.81892694154137935</v>
      </c>
      <c r="F9" s="117">
        <v>0.98639785052452733</v>
      </c>
      <c r="G9" s="105">
        <f t="shared" si="0"/>
        <v>13.312091503267975</v>
      </c>
      <c r="H9" s="61" t="s">
        <v>258</v>
      </c>
    </row>
    <row r="10" spans="1:8" x14ac:dyDescent="0.3">
      <c r="A10" s="111" t="s">
        <v>259</v>
      </c>
      <c r="B10" s="104">
        <v>39261.9</v>
      </c>
      <c r="C10" s="104">
        <v>5490.8</v>
      </c>
      <c r="D10" s="104">
        <v>2992.3</v>
      </c>
      <c r="E10" s="115">
        <v>0.86014940693140174</v>
      </c>
      <c r="F10" s="117">
        <v>0.92378616419480464</v>
      </c>
      <c r="G10" s="105">
        <f t="shared" si="0"/>
        <v>1.8349764395281221</v>
      </c>
      <c r="H10" s="61" t="s">
        <v>260</v>
      </c>
    </row>
    <row r="11" spans="1:8" x14ac:dyDescent="0.3">
      <c r="A11" s="111" t="s">
        <v>261</v>
      </c>
      <c r="B11" s="104">
        <v>32623.8</v>
      </c>
      <c r="C11" s="104">
        <v>4192.8999999999996</v>
      </c>
      <c r="D11" s="104">
        <v>82.2</v>
      </c>
      <c r="E11" s="115">
        <v>0.87147726506415557</v>
      </c>
      <c r="F11" s="117">
        <v>0.99748036709396204</v>
      </c>
      <c r="G11" s="105">
        <f t="shared" si="0"/>
        <v>51.008515815085154</v>
      </c>
      <c r="H11" s="61" t="s">
        <v>262</v>
      </c>
    </row>
    <row r="12" spans="1:8" x14ac:dyDescent="0.3">
      <c r="A12" s="111" t="s">
        <v>263</v>
      </c>
      <c r="B12" s="104">
        <v>2881.4</v>
      </c>
      <c r="C12" s="104">
        <v>2897.9</v>
      </c>
      <c r="D12" s="104">
        <v>209.9</v>
      </c>
      <c r="E12" s="116">
        <v>-5.7263830082598943E-3</v>
      </c>
      <c r="F12" s="117">
        <v>0.92715346706462132</v>
      </c>
      <c r="G12" s="105">
        <f t="shared" si="0"/>
        <v>13.806098141972369</v>
      </c>
      <c r="H12" s="61" t="s">
        <v>264</v>
      </c>
    </row>
    <row r="13" spans="1:8" x14ac:dyDescent="0.3">
      <c r="A13" s="111" t="s">
        <v>265</v>
      </c>
      <c r="B13" s="106">
        <v>2788</v>
      </c>
      <c r="C13" s="106">
        <v>1752.9</v>
      </c>
      <c r="D13" s="106">
        <v>15.3</v>
      </c>
      <c r="E13" s="116">
        <v>0.37126972740315634</v>
      </c>
      <c r="F13" s="117">
        <v>0.99451219512195121</v>
      </c>
      <c r="G13" s="105">
        <f t="shared" si="0"/>
        <v>114.56862745098039</v>
      </c>
      <c r="H13" s="61" t="s">
        <v>266</v>
      </c>
    </row>
    <row r="14" spans="1:8" x14ac:dyDescent="0.3">
      <c r="A14" s="111" t="s">
        <v>267</v>
      </c>
      <c r="B14" s="104">
        <v>352722.5</v>
      </c>
      <c r="C14" s="104">
        <v>1131.9000000000001</v>
      </c>
      <c r="D14" s="104">
        <v>2768.7</v>
      </c>
      <c r="E14" s="115">
        <v>0.996790961733374</v>
      </c>
      <c r="F14" s="117">
        <v>0.99215048657230542</v>
      </c>
      <c r="G14" s="105">
        <f t="shared" si="0"/>
        <v>0.40882002383790234</v>
      </c>
      <c r="H14" s="61" t="s">
        <v>268</v>
      </c>
    </row>
    <row r="15" spans="1:8" x14ac:dyDescent="0.3">
      <c r="A15" s="111" t="s">
        <v>269</v>
      </c>
      <c r="B15" s="106">
        <v>8248.9</v>
      </c>
      <c r="C15" s="106">
        <v>608.79999999999995</v>
      </c>
      <c r="D15" s="106">
        <v>141.19999999999999</v>
      </c>
      <c r="E15" s="115">
        <v>0.92619622010207425</v>
      </c>
      <c r="F15" s="117">
        <v>0.98288256616033653</v>
      </c>
      <c r="G15" s="105">
        <f t="shared" si="0"/>
        <v>4.3116147308781869</v>
      </c>
      <c r="H15" s="61" t="s">
        <v>270</v>
      </c>
    </row>
    <row r="16" spans="1:8" x14ac:dyDescent="0.3">
      <c r="A16" s="111" t="s">
        <v>271</v>
      </c>
      <c r="B16" s="104">
        <v>1548</v>
      </c>
      <c r="C16" s="104">
        <v>271.8</v>
      </c>
      <c r="D16" s="104">
        <v>16.2</v>
      </c>
      <c r="E16" s="115">
        <v>0.82441860465116279</v>
      </c>
      <c r="F16" s="117">
        <v>0.98953488372093024</v>
      </c>
      <c r="G16" s="105">
        <f t="shared" si="0"/>
        <v>16.777777777777779</v>
      </c>
      <c r="H16" s="61" t="s">
        <v>272</v>
      </c>
    </row>
    <row r="17" spans="1:8" x14ac:dyDescent="0.3">
      <c r="A17" s="111" t="s">
        <v>273</v>
      </c>
      <c r="B17" s="106">
        <v>216.8</v>
      </c>
      <c r="C17" s="106">
        <v>215</v>
      </c>
      <c r="D17" s="106">
        <v>8.8000000000000007</v>
      </c>
      <c r="E17" s="116">
        <v>8.3025830258303124E-3</v>
      </c>
      <c r="F17" s="117">
        <v>0.95940959409594095</v>
      </c>
      <c r="G17" s="105">
        <f t="shared" si="0"/>
        <v>24.43181818181818</v>
      </c>
      <c r="H17" s="61" t="s">
        <v>274</v>
      </c>
    </row>
    <row r="18" spans="1:8" x14ac:dyDescent="0.3">
      <c r="A18" s="111" t="s">
        <v>275</v>
      </c>
      <c r="B18" s="106">
        <v>376.1</v>
      </c>
      <c r="C18" s="106">
        <v>149.80000000000001</v>
      </c>
      <c r="D18" s="106">
        <v>0.9</v>
      </c>
      <c r="E18" s="115">
        <v>0.60170167508641326</v>
      </c>
      <c r="F18" s="117">
        <v>0.9976070194097314</v>
      </c>
      <c r="G18" s="105">
        <f t="shared" si="0"/>
        <v>166.44444444444446</v>
      </c>
      <c r="H18" s="61" t="s">
        <v>276</v>
      </c>
    </row>
    <row r="19" spans="1:8" x14ac:dyDescent="0.3">
      <c r="A19" s="111" t="s">
        <v>277</v>
      </c>
      <c r="B19" s="104">
        <v>1527.5</v>
      </c>
      <c r="C19" s="104">
        <v>67.2</v>
      </c>
      <c r="D19" s="104">
        <v>4.0999999999999996</v>
      </c>
      <c r="E19" s="115">
        <v>0.95600654664484452</v>
      </c>
      <c r="F19" s="117">
        <v>0.9973158756137479</v>
      </c>
      <c r="G19" s="105">
        <f t="shared" si="0"/>
        <v>16.390243902439025</v>
      </c>
      <c r="H19" s="61" t="s">
        <v>278</v>
      </c>
    </row>
    <row r="20" spans="1:8" x14ac:dyDescent="0.3">
      <c r="A20" s="111" t="s">
        <v>279</v>
      </c>
      <c r="B20" s="104">
        <v>223</v>
      </c>
      <c r="C20" s="104">
        <v>54.8</v>
      </c>
      <c r="D20" s="104">
        <v>22.4</v>
      </c>
      <c r="E20" s="115">
        <v>0.7542600896860987</v>
      </c>
      <c r="F20" s="117">
        <v>0.89955156950672643</v>
      </c>
      <c r="G20" s="105">
        <f t="shared" si="0"/>
        <v>2.4464285714285716</v>
      </c>
      <c r="H20" s="61" t="s">
        <v>280</v>
      </c>
    </row>
    <row r="21" spans="1:8" x14ac:dyDescent="0.3">
      <c r="A21" s="111" t="s">
        <v>281</v>
      </c>
      <c r="B21" s="104">
        <v>182.4</v>
      </c>
      <c r="C21" s="104">
        <v>38.6</v>
      </c>
      <c r="D21" s="104">
        <v>25.4</v>
      </c>
      <c r="E21" s="115">
        <v>0.78837719298245612</v>
      </c>
      <c r="F21" s="117">
        <v>0.86074561403508776</v>
      </c>
      <c r="G21" s="105">
        <f t="shared" si="0"/>
        <v>1.5196850393700789</v>
      </c>
      <c r="H21" s="61" t="s">
        <v>282</v>
      </c>
    </row>
    <row r="22" spans="1:8" x14ac:dyDescent="0.3">
      <c r="A22" s="111" t="s">
        <v>283</v>
      </c>
      <c r="B22" s="104">
        <v>12.7</v>
      </c>
      <c r="C22" s="104">
        <v>35.1</v>
      </c>
      <c r="D22" s="104">
        <v>0.2</v>
      </c>
      <c r="E22" s="116">
        <v>-1.7637795275590555</v>
      </c>
      <c r="F22" s="117">
        <v>0.98425196850393704</v>
      </c>
      <c r="G22" s="105">
        <f t="shared" si="0"/>
        <v>175.5</v>
      </c>
      <c r="H22" s="61" t="s">
        <v>284</v>
      </c>
    </row>
    <row r="23" spans="1:8" x14ac:dyDescent="0.3">
      <c r="A23" s="111" t="s">
        <v>285</v>
      </c>
      <c r="B23" s="104">
        <v>263.2</v>
      </c>
      <c r="C23" s="104">
        <v>23</v>
      </c>
      <c r="D23" s="104">
        <v>0.2</v>
      </c>
      <c r="E23" s="115">
        <v>0.91261398176291797</v>
      </c>
      <c r="F23" s="117">
        <v>0.99924012158054709</v>
      </c>
      <c r="G23" s="105">
        <f t="shared" si="0"/>
        <v>115</v>
      </c>
      <c r="H23" s="61" t="s">
        <v>286</v>
      </c>
    </row>
    <row r="24" spans="1:8" x14ac:dyDescent="0.3">
      <c r="A24" s="111" t="s">
        <v>287</v>
      </c>
      <c r="B24" s="106">
        <v>5.3</v>
      </c>
      <c r="C24" s="106">
        <v>12.7</v>
      </c>
      <c r="D24" s="106">
        <v>1.4</v>
      </c>
      <c r="E24" s="116">
        <v>-1.3962264150943398</v>
      </c>
      <c r="F24" s="117">
        <v>0.73584905660377364</v>
      </c>
      <c r="G24" s="105">
        <f t="shared" si="0"/>
        <v>9.0714285714285712</v>
      </c>
      <c r="H24" s="61" t="s">
        <v>288</v>
      </c>
    </row>
    <row r="25" spans="1:8" x14ac:dyDescent="0.3">
      <c r="A25" s="111" t="s">
        <v>289</v>
      </c>
      <c r="B25" s="106">
        <v>5.6</v>
      </c>
      <c r="C25" s="106">
        <v>9.9</v>
      </c>
      <c r="D25" s="106">
        <v>2.1</v>
      </c>
      <c r="E25" s="116">
        <v>-0.76785714285714302</v>
      </c>
      <c r="F25" s="117">
        <v>0.625</v>
      </c>
      <c r="G25" s="105">
        <f t="shared" si="0"/>
        <v>4.7142857142857144</v>
      </c>
      <c r="H25" s="61" t="s">
        <v>290</v>
      </c>
    </row>
    <row r="26" spans="1:8" x14ac:dyDescent="0.3">
      <c r="A26" s="111" t="s">
        <v>291</v>
      </c>
      <c r="B26" s="104">
        <v>247.1</v>
      </c>
      <c r="C26" s="104">
        <v>9.6</v>
      </c>
      <c r="D26" s="104">
        <v>0.2</v>
      </c>
      <c r="E26" s="115">
        <v>0.96114933225414811</v>
      </c>
      <c r="F26" s="117">
        <v>0.99919061108862806</v>
      </c>
      <c r="G26" s="105">
        <f t="shared" si="0"/>
        <v>47.999999999999993</v>
      </c>
      <c r="H26" s="61" t="s">
        <v>292</v>
      </c>
    </row>
    <row r="27" spans="1:8" x14ac:dyDescent="0.3">
      <c r="A27" s="111" t="s">
        <v>293</v>
      </c>
      <c r="B27" s="106">
        <v>2.5</v>
      </c>
      <c r="C27" s="106">
        <v>5.8</v>
      </c>
      <c r="D27" s="106">
        <v>0.6</v>
      </c>
      <c r="E27" s="116">
        <v>-1.3199999999999998</v>
      </c>
      <c r="F27" s="117">
        <v>0.76</v>
      </c>
      <c r="G27" s="105">
        <f t="shared" si="0"/>
        <v>9.6666666666666661</v>
      </c>
      <c r="H27" s="61" t="s">
        <v>294</v>
      </c>
    </row>
    <row r="28" spans="1:8" x14ac:dyDescent="0.3">
      <c r="A28" s="111" t="s">
        <v>295</v>
      </c>
      <c r="B28" s="106">
        <v>0.2</v>
      </c>
      <c r="C28" s="106">
        <v>5.8</v>
      </c>
      <c r="D28" s="106">
        <v>6.5</v>
      </c>
      <c r="E28" s="116">
        <v>-27.999999999999996</v>
      </c>
      <c r="F28" s="117">
        <v>-31.5</v>
      </c>
      <c r="G28" s="105">
        <f t="shared" si="0"/>
        <v>0.89230769230769225</v>
      </c>
      <c r="H28" s="61" t="s">
        <v>296</v>
      </c>
    </row>
    <row r="29" spans="1:8" x14ac:dyDescent="0.3">
      <c r="A29" s="111" t="s">
        <v>297</v>
      </c>
      <c r="B29" s="104">
        <v>26.9</v>
      </c>
      <c r="C29" s="104">
        <v>4.9000000000000004</v>
      </c>
      <c r="D29" s="104">
        <v>3.3</v>
      </c>
      <c r="E29" s="115">
        <v>0.81784386617100369</v>
      </c>
      <c r="F29" s="117">
        <v>0.87732342007434938</v>
      </c>
      <c r="G29" s="105">
        <f t="shared" si="0"/>
        <v>1.4848484848484851</v>
      </c>
      <c r="H29" s="61" t="s">
        <v>298</v>
      </c>
    </row>
    <row r="30" spans="1:8" x14ac:dyDescent="0.3">
      <c r="A30" s="111" t="s">
        <v>299</v>
      </c>
      <c r="B30" s="106">
        <v>25.5</v>
      </c>
      <c r="C30" s="106">
        <v>2.9</v>
      </c>
      <c r="D30" s="106">
        <v>2</v>
      </c>
      <c r="E30" s="115">
        <v>0.88627450980392153</v>
      </c>
      <c r="F30" s="117">
        <v>0.92156862745098045</v>
      </c>
      <c r="G30" s="105">
        <f t="shared" si="0"/>
        <v>1.45</v>
      </c>
      <c r="H30" s="61" t="s">
        <v>300</v>
      </c>
    </row>
    <row r="31" spans="1:8" x14ac:dyDescent="0.3">
      <c r="A31" s="111" t="s">
        <v>301</v>
      </c>
      <c r="B31" s="106">
        <v>6</v>
      </c>
      <c r="C31" s="106">
        <v>2.5</v>
      </c>
      <c r="D31" s="106">
        <v>0.3</v>
      </c>
      <c r="E31" s="115">
        <v>0.58333333333333326</v>
      </c>
      <c r="F31" s="117">
        <v>0.95</v>
      </c>
      <c r="G31" s="105">
        <f t="shared" si="0"/>
        <v>8.3333333333333339</v>
      </c>
      <c r="H31" s="61" t="s">
        <v>302</v>
      </c>
    </row>
    <row r="32" spans="1:8" x14ac:dyDescent="0.3">
      <c r="A32" s="111" t="s">
        <v>303</v>
      </c>
      <c r="B32" s="106">
        <v>702.3</v>
      </c>
      <c r="C32" s="106">
        <v>2.4</v>
      </c>
      <c r="D32" s="106">
        <v>0.3</v>
      </c>
      <c r="E32" s="115">
        <v>0.99658265698419479</v>
      </c>
      <c r="F32" s="117">
        <v>0.99957283212302439</v>
      </c>
      <c r="G32" s="105">
        <f t="shared" si="0"/>
        <v>8</v>
      </c>
      <c r="H32" s="61" t="s">
        <v>304</v>
      </c>
    </row>
    <row r="33" spans="1:8" x14ac:dyDescent="0.3">
      <c r="A33" s="111" t="s">
        <v>305</v>
      </c>
      <c r="B33" s="104">
        <v>7.9</v>
      </c>
      <c r="C33" s="104">
        <v>1.3</v>
      </c>
      <c r="D33" s="104">
        <v>1.8</v>
      </c>
      <c r="E33" s="115">
        <v>0.83544303797468356</v>
      </c>
      <c r="F33" s="117">
        <v>0.77215189873417722</v>
      </c>
      <c r="G33" s="105">
        <f t="shared" si="0"/>
        <v>0.72222222222222221</v>
      </c>
      <c r="H33" s="61" t="s">
        <v>306</v>
      </c>
    </row>
    <row r="34" spans="1:8" x14ac:dyDescent="0.3">
      <c r="A34" s="111" t="s">
        <v>307</v>
      </c>
      <c r="B34" s="106">
        <v>0.6</v>
      </c>
      <c r="C34" s="106">
        <v>0.5</v>
      </c>
      <c r="D34" s="106">
        <v>0.6</v>
      </c>
      <c r="E34" s="116">
        <v>0.16666666666666663</v>
      </c>
      <c r="F34" s="117">
        <v>0</v>
      </c>
      <c r="G34" s="105">
        <f t="shared" si="0"/>
        <v>0.83333333333333337</v>
      </c>
      <c r="H34" s="61" t="s">
        <v>308</v>
      </c>
    </row>
    <row r="35" spans="1:8" x14ac:dyDescent="0.3">
      <c r="A35" s="111" t="s">
        <v>309</v>
      </c>
      <c r="B35" s="104">
        <v>24.1</v>
      </c>
      <c r="C35" s="104">
        <v>0.4</v>
      </c>
      <c r="D35" s="104">
        <v>0.3</v>
      </c>
      <c r="E35" s="115">
        <v>0.98340248962655596</v>
      </c>
      <c r="F35" s="117">
        <v>0.98755186721991706</v>
      </c>
      <c r="G35" s="105">
        <f t="shared" si="0"/>
        <v>1.3333333333333335</v>
      </c>
      <c r="H35" s="61" t="s">
        <v>310</v>
      </c>
    </row>
    <row r="36" spans="1:8" x14ac:dyDescent="0.3">
      <c r="A36" s="111" t="s">
        <v>311</v>
      </c>
      <c r="B36" s="106">
        <v>2.4</v>
      </c>
      <c r="C36" s="106">
        <v>0.4</v>
      </c>
      <c r="D36" s="106">
        <v>0.4</v>
      </c>
      <c r="E36" s="115">
        <v>0.83333333333333326</v>
      </c>
      <c r="F36" s="117">
        <v>0.83333333333333326</v>
      </c>
      <c r="G36" s="105">
        <f t="shared" si="0"/>
        <v>1</v>
      </c>
      <c r="H36" s="61" t="s">
        <v>312</v>
      </c>
    </row>
    <row r="37" spans="1:8" x14ac:dyDescent="0.3">
      <c r="A37" s="111" t="s">
        <v>313</v>
      </c>
      <c r="B37" s="106">
        <v>1</v>
      </c>
      <c r="C37" s="106">
        <v>0.4</v>
      </c>
      <c r="D37" s="106">
        <v>0.2</v>
      </c>
      <c r="E37" s="115">
        <v>0.6</v>
      </c>
      <c r="F37" s="117">
        <v>0.8</v>
      </c>
      <c r="G37" s="105">
        <f t="shared" si="0"/>
        <v>2</v>
      </c>
      <c r="H37" s="61" t="s">
        <v>314</v>
      </c>
    </row>
    <row r="38" spans="1:8" x14ac:dyDescent="0.3">
      <c r="A38" s="111" t="s">
        <v>315</v>
      </c>
      <c r="B38" s="104">
        <v>3.6</v>
      </c>
      <c r="C38" s="104">
        <v>0.3</v>
      </c>
      <c r="D38" s="104">
        <v>0.2</v>
      </c>
      <c r="E38" s="115">
        <v>0.91666666666666663</v>
      </c>
      <c r="F38" s="117">
        <v>0.94444444444444442</v>
      </c>
      <c r="G38" s="105">
        <f t="shared" si="0"/>
        <v>1.4999999999999998</v>
      </c>
      <c r="H38" s="61" t="s">
        <v>316</v>
      </c>
    </row>
    <row r="39" spans="1:8" x14ac:dyDescent="0.3">
      <c r="A39" s="111" t="s">
        <v>317</v>
      </c>
      <c r="B39" s="106">
        <v>0.1</v>
      </c>
      <c r="C39" s="106">
        <v>0.3</v>
      </c>
      <c r="D39" s="106">
        <v>0.2</v>
      </c>
      <c r="E39" s="116">
        <v>-1.9999999999999996</v>
      </c>
      <c r="F39" s="117">
        <v>-1</v>
      </c>
      <c r="G39" s="105">
        <f t="shared" si="0"/>
        <v>1.4999999999999998</v>
      </c>
      <c r="H39" s="61" t="s">
        <v>318</v>
      </c>
    </row>
    <row r="40" spans="1:8" x14ac:dyDescent="0.3">
      <c r="A40" s="111" t="s">
        <v>319</v>
      </c>
      <c r="B40" s="106">
        <v>861.3</v>
      </c>
      <c r="C40" s="106">
        <v>0.2</v>
      </c>
      <c r="D40" s="106">
        <v>1</v>
      </c>
      <c r="E40" s="115">
        <v>0.99976779287124118</v>
      </c>
      <c r="F40" s="117">
        <v>0.99883896435620578</v>
      </c>
      <c r="G40" s="105">
        <f t="shared" si="0"/>
        <v>0.2</v>
      </c>
      <c r="H40" s="61" t="s">
        <v>320</v>
      </c>
    </row>
    <row r="41" spans="1:8" x14ac:dyDescent="0.3">
      <c r="A41" s="111" t="s">
        <v>321</v>
      </c>
      <c r="B41" s="106">
        <v>220.1</v>
      </c>
      <c r="C41" s="106">
        <v>0.2</v>
      </c>
      <c r="D41" s="106">
        <v>0.2</v>
      </c>
      <c r="E41" s="115">
        <v>0.99909132212630625</v>
      </c>
      <c r="F41" s="117">
        <v>0.99909132212630625</v>
      </c>
      <c r="G41" s="105">
        <f t="shared" si="0"/>
        <v>1</v>
      </c>
      <c r="H41" s="61" t="s">
        <v>322</v>
      </c>
    </row>
    <row r="42" spans="1:8" x14ac:dyDescent="0.3">
      <c r="A42" s="111" t="s">
        <v>323</v>
      </c>
      <c r="B42" s="106">
        <v>34</v>
      </c>
      <c r="C42" s="106">
        <v>0.2</v>
      </c>
      <c r="D42" s="106">
        <v>0.2</v>
      </c>
      <c r="E42" s="115">
        <v>0.99411764705882355</v>
      </c>
      <c r="F42" s="117">
        <v>0.99411764705882355</v>
      </c>
      <c r="G42" s="105">
        <f t="shared" si="0"/>
        <v>1</v>
      </c>
      <c r="H42" s="61" t="s">
        <v>324</v>
      </c>
    </row>
    <row r="43" spans="1:8" x14ac:dyDescent="0.3">
      <c r="A43" s="111" t="s">
        <v>325</v>
      </c>
      <c r="B43" s="106">
        <v>33.299999999999997</v>
      </c>
      <c r="C43" s="106">
        <v>0.2</v>
      </c>
      <c r="D43" s="106">
        <v>0.2</v>
      </c>
      <c r="E43" s="115">
        <v>0.99399399399399402</v>
      </c>
      <c r="F43" s="117">
        <v>0.99399399399399402</v>
      </c>
      <c r="G43" s="105">
        <f t="shared" si="0"/>
        <v>1</v>
      </c>
      <c r="H43" s="61" t="s">
        <v>326</v>
      </c>
    </row>
    <row r="44" spans="1:8" x14ac:dyDescent="0.3">
      <c r="A44" s="111" t="s">
        <v>327</v>
      </c>
      <c r="B44" s="106">
        <v>17.3</v>
      </c>
      <c r="C44" s="106">
        <v>0.2</v>
      </c>
      <c r="D44" s="106">
        <v>0.3</v>
      </c>
      <c r="E44" s="115">
        <v>0.98843930635838151</v>
      </c>
      <c r="F44" s="117">
        <v>0.98265895953757221</v>
      </c>
      <c r="G44" s="105">
        <f t="shared" si="0"/>
        <v>0.66666666666666674</v>
      </c>
      <c r="H44" s="61" t="s">
        <v>328</v>
      </c>
    </row>
    <row r="45" spans="1:8" x14ac:dyDescent="0.3">
      <c r="A45" s="111" t="s">
        <v>329</v>
      </c>
      <c r="B45" s="106">
        <v>2.7</v>
      </c>
      <c r="C45" s="106">
        <v>0.2</v>
      </c>
      <c r="D45" s="106">
        <v>0.2</v>
      </c>
      <c r="E45" s="115">
        <v>0.92592592592592593</v>
      </c>
      <c r="F45" s="117">
        <v>0.92592592592592593</v>
      </c>
      <c r="G45" s="105">
        <f t="shared" si="0"/>
        <v>1</v>
      </c>
      <c r="H45" s="61" t="s">
        <v>330</v>
      </c>
    </row>
    <row r="46" spans="1:8" x14ac:dyDescent="0.3">
      <c r="A46" s="111" t="s">
        <v>331</v>
      </c>
      <c r="B46" s="104">
        <v>2</v>
      </c>
      <c r="C46" s="104">
        <v>0.2</v>
      </c>
      <c r="D46" s="104">
        <v>1</v>
      </c>
      <c r="E46" s="115">
        <v>0.9</v>
      </c>
      <c r="F46" s="117">
        <v>0.5</v>
      </c>
      <c r="G46" s="105">
        <f t="shared" si="0"/>
        <v>0.2</v>
      </c>
      <c r="H46" s="61" t="s">
        <v>274</v>
      </c>
    </row>
    <row r="47" spans="1:8" x14ac:dyDescent="0.3">
      <c r="A47" s="111" t="s">
        <v>332</v>
      </c>
      <c r="B47" s="106">
        <v>1.4</v>
      </c>
      <c r="C47" s="106">
        <v>0.2</v>
      </c>
      <c r="D47" s="106">
        <v>0.4</v>
      </c>
      <c r="E47" s="115">
        <v>0.8571428571428571</v>
      </c>
      <c r="F47" s="117">
        <v>0.71428571428571419</v>
      </c>
      <c r="G47" s="105">
        <f t="shared" si="0"/>
        <v>0.5</v>
      </c>
      <c r="H47" s="61" t="s">
        <v>333</v>
      </c>
    </row>
    <row r="48" spans="1:8" x14ac:dyDescent="0.3">
      <c r="A48" s="111" t="s">
        <v>334</v>
      </c>
      <c r="B48" s="106">
        <v>0.8</v>
      </c>
      <c r="C48" s="106">
        <v>0.2</v>
      </c>
      <c r="D48" s="106">
        <v>0.2</v>
      </c>
      <c r="E48" s="115">
        <v>0.75</v>
      </c>
      <c r="F48" s="117">
        <v>0.75</v>
      </c>
      <c r="G48" s="105">
        <f t="shared" si="0"/>
        <v>1</v>
      </c>
      <c r="H48" s="61" t="s">
        <v>335</v>
      </c>
    </row>
    <row r="49" spans="1:8" x14ac:dyDescent="0.3">
      <c r="A49" s="111" t="s">
        <v>336</v>
      </c>
      <c r="B49" s="106">
        <v>0.2</v>
      </c>
      <c r="C49" s="106">
        <v>0.2</v>
      </c>
      <c r="D49" s="106">
        <v>0.2</v>
      </c>
      <c r="E49" s="115">
        <v>0</v>
      </c>
      <c r="F49" s="117">
        <v>0</v>
      </c>
      <c r="G49" s="105">
        <f t="shared" si="0"/>
        <v>1</v>
      </c>
      <c r="H49" s="61" t="s">
        <v>337</v>
      </c>
    </row>
    <row r="50" spans="1:8" x14ac:dyDescent="0.3">
      <c r="A50" s="111" t="s">
        <v>338</v>
      </c>
      <c r="B50" s="104">
        <v>0.2</v>
      </c>
      <c r="C50" s="104">
        <v>0.2</v>
      </c>
      <c r="D50" s="104">
        <v>0.2</v>
      </c>
      <c r="E50" s="115">
        <v>0</v>
      </c>
      <c r="F50" s="117">
        <v>0</v>
      </c>
      <c r="G50" s="105">
        <f t="shared" si="0"/>
        <v>1</v>
      </c>
      <c r="H50" s="61" t="s">
        <v>339</v>
      </c>
    </row>
    <row r="51" spans="1:8" x14ac:dyDescent="0.3">
      <c r="A51" s="111" t="s">
        <v>340</v>
      </c>
      <c r="B51" s="104">
        <v>0.2</v>
      </c>
      <c r="C51" s="104">
        <v>0.2</v>
      </c>
      <c r="D51" s="104">
        <v>0.2</v>
      </c>
      <c r="E51" s="115">
        <v>0</v>
      </c>
      <c r="F51" s="117">
        <v>0</v>
      </c>
      <c r="G51" s="105">
        <f t="shared" si="0"/>
        <v>1</v>
      </c>
      <c r="H51" s="61" t="s">
        <v>341</v>
      </c>
    </row>
    <row r="52" spans="1:8" x14ac:dyDescent="0.3">
      <c r="A52" s="111" t="s">
        <v>342</v>
      </c>
      <c r="B52" s="104">
        <v>0.2</v>
      </c>
      <c r="C52" s="104">
        <v>0.2</v>
      </c>
      <c r="D52" s="104">
        <v>0.2</v>
      </c>
      <c r="E52" s="115">
        <v>0</v>
      </c>
      <c r="F52" s="117">
        <v>0</v>
      </c>
      <c r="G52" s="105">
        <f t="shared" si="0"/>
        <v>1</v>
      </c>
      <c r="H52" s="61" t="s">
        <v>343</v>
      </c>
    </row>
    <row r="53" spans="1:8" ht="15" thickBot="1" x14ac:dyDescent="0.35">
      <c r="A53" s="112" t="s">
        <v>344</v>
      </c>
      <c r="B53" s="113">
        <v>0.1</v>
      </c>
      <c r="C53" s="113">
        <v>0</v>
      </c>
      <c r="D53" s="113">
        <v>0</v>
      </c>
      <c r="E53" s="119">
        <v>1</v>
      </c>
      <c r="F53" s="120">
        <v>1</v>
      </c>
      <c r="G53" s="114" t="str">
        <f t="shared" si="0"/>
        <v>-</v>
      </c>
      <c r="H53" s="121" t="s">
        <v>345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2413-70E2-43C3-8ED9-A85364D750F3}">
  <dimension ref="A1:H26"/>
  <sheetViews>
    <sheetView workbookViewId="0">
      <selection activeCell="L17" sqref="L17"/>
    </sheetView>
  </sheetViews>
  <sheetFormatPr defaultRowHeight="14.4" x14ac:dyDescent="0.3"/>
  <cols>
    <col min="1" max="2" width="13.6640625" customWidth="1"/>
    <col min="3" max="3" width="27" customWidth="1"/>
    <col min="4" max="5" width="27.21875" customWidth="1"/>
    <col min="6" max="6" width="27.5546875" customWidth="1"/>
    <col min="7" max="7" width="37.109375" customWidth="1"/>
    <col min="8" max="8" width="33.21875" customWidth="1"/>
  </cols>
  <sheetData>
    <row r="1" spans="1:8" x14ac:dyDescent="0.3">
      <c r="A1" s="98"/>
      <c r="B1" s="98" t="s">
        <v>187</v>
      </c>
      <c r="C1" s="98"/>
      <c r="D1" s="98"/>
      <c r="E1" s="98"/>
      <c r="F1" s="98" t="s">
        <v>208</v>
      </c>
      <c r="G1" s="98"/>
      <c r="H1" s="98" t="s">
        <v>186</v>
      </c>
    </row>
    <row r="2" spans="1:8" ht="28.8" x14ac:dyDescent="0.3">
      <c r="A2" s="1" t="s">
        <v>184</v>
      </c>
      <c r="B2" s="1" t="s">
        <v>220</v>
      </c>
      <c r="C2" s="1" t="s">
        <v>209</v>
      </c>
      <c r="D2" s="1" t="s">
        <v>210</v>
      </c>
      <c r="E2" s="98" t="s">
        <v>211</v>
      </c>
      <c r="F2" s="1" t="s">
        <v>209</v>
      </c>
      <c r="G2" s="1" t="s">
        <v>210</v>
      </c>
      <c r="H2" s="98" t="s">
        <v>211</v>
      </c>
    </row>
    <row r="3" spans="1:8" x14ac:dyDescent="0.3">
      <c r="A3" s="100" t="s">
        <v>212</v>
      </c>
      <c r="B3" s="100" t="s">
        <v>221</v>
      </c>
      <c r="C3" s="99">
        <v>2.35E-2</v>
      </c>
      <c r="D3" s="99">
        <v>4.3900000000000002E-2</v>
      </c>
      <c r="E3" s="99">
        <f>SUM(C3:D3)</f>
        <v>6.7400000000000002E-2</v>
      </c>
      <c r="F3" s="99">
        <v>0.12479999999999999</v>
      </c>
      <c r="G3" s="99">
        <v>0.1216</v>
      </c>
      <c r="H3" s="99">
        <f>SUM(F3:G3)</f>
        <v>0.24640000000000001</v>
      </c>
    </row>
    <row r="4" spans="1:8" x14ac:dyDescent="0.3">
      <c r="A4" s="100" t="s">
        <v>213</v>
      </c>
      <c r="B4" s="100" t="s">
        <v>221</v>
      </c>
      <c r="C4" s="99">
        <v>8.0999999999999996E-3</v>
      </c>
      <c r="D4" s="99">
        <v>2.18E-2</v>
      </c>
      <c r="E4" s="99">
        <f t="shared" ref="E4:E23" si="0">SUM(C4:D4)</f>
        <v>2.9899999999999999E-2</v>
      </c>
      <c r="F4" s="99">
        <v>7.4999999999999997E-3</v>
      </c>
      <c r="G4" s="99">
        <v>2.0899999999999998E-2</v>
      </c>
      <c r="H4" s="99">
        <f t="shared" ref="H4:H23" si="1">SUM(F4:G4)</f>
        <v>2.8399999999999998E-2</v>
      </c>
    </row>
    <row r="5" spans="1:8" x14ac:dyDescent="0.3">
      <c r="A5" s="8" t="s">
        <v>10</v>
      </c>
      <c r="B5" s="8" t="s">
        <v>222</v>
      </c>
      <c r="C5" s="99">
        <v>2.3300000000000001E-2</v>
      </c>
      <c r="D5" s="99">
        <v>3.5700000000000003E-2</v>
      </c>
      <c r="E5" s="99">
        <f t="shared" si="0"/>
        <v>5.9000000000000004E-2</v>
      </c>
      <c r="F5" s="99">
        <v>7.3800000000000004E-2</v>
      </c>
      <c r="G5" s="99">
        <v>7.7299999999999994E-2</v>
      </c>
      <c r="H5" s="99">
        <f t="shared" si="1"/>
        <v>0.15110000000000001</v>
      </c>
    </row>
    <row r="6" spans="1:8" x14ac:dyDescent="0.3">
      <c r="A6" s="8" t="s">
        <v>11</v>
      </c>
      <c r="B6" s="8" t="s">
        <v>222</v>
      </c>
      <c r="C6" s="99">
        <v>3.8600000000000002E-2</v>
      </c>
      <c r="D6" s="99">
        <v>3.8800000000000001E-2</v>
      </c>
      <c r="E6" s="99">
        <f t="shared" si="0"/>
        <v>7.7399999999999997E-2</v>
      </c>
      <c r="F6" s="99">
        <v>5.3999999999999999E-2</v>
      </c>
      <c r="G6" s="99">
        <v>5.2499999999999998E-2</v>
      </c>
      <c r="H6" s="99">
        <f t="shared" si="1"/>
        <v>0.1065</v>
      </c>
    </row>
    <row r="7" spans="1:8" x14ac:dyDescent="0.3">
      <c r="A7" s="8" t="s">
        <v>12</v>
      </c>
      <c r="B7" s="8" t="s">
        <v>222</v>
      </c>
      <c r="C7" s="99">
        <v>9.7000000000000003E-3</v>
      </c>
      <c r="D7" s="99">
        <v>5.1200000000000002E-2</v>
      </c>
      <c r="E7" s="99">
        <f t="shared" si="0"/>
        <v>6.0900000000000003E-2</v>
      </c>
      <c r="F7" s="99">
        <v>1.26E-2</v>
      </c>
      <c r="G7" s="99">
        <v>4.5100000000000001E-2</v>
      </c>
      <c r="H7" s="99">
        <f t="shared" si="1"/>
        <v>5.7700000000000001E-2</v>
      </c>
    </row>
    <row r="8" spans="1:8" x14ac:dyDescent="0.3">
      <c r="A8" s="100" t="s">
        <v>214</v>
      </c>
      <c r="B8" s="8" t="s">
        <v>222</v>
      </c>
      <c r="C8" s="99">
        <v>7.0000000000000001E-3</v>
      </c>
      <c r="D8" s="99">
        <v>6.3299999999999995E-2</v>
      </c>
      <c r="E8" s="99">
        <f t="shared" si="0"/>
        <v>7.0300000000000001E-2</v>
      </c>
      <c r="F8" s="99">
        <v>2.3199999999999998E-2</v>
      </c>
      <c r="G8" s="99">
        <v>0.22539999999999999</v>
      </c>
      <c r="H8" s="99">
        <f t="shared" si="1"/>
        <v>0.24859999999999999</v>
      </c>
    </row>
    <row r="9" spans="1:8" x14ac:dyDescent="0.3">
      <c r="A9" s="8" t="s">
        <v>13</v>
      </c>
      <c r="B9" s="8" t="s">
        <v>222</v>
      </c>
      <c r="C9" s="99">
        <v>1.3599999999999999E-2</v>
      </c>
      <c r="D9" s="99">
        <v>3.5200000000000002E-2</v>
      </c>
      <c r="E9" s="99">
        <f t="shared" si="0"/>
        <v>4.8800000000000003E-2</v>
      </c>
      <c r="F9" s="99">
        <v>2.0500000000000001E-2</v>
      </c>
      <c r="G9" s="99">
        <v>4.8099999999999997E-2</v>
      </c>
      <c r="H9" s="99">
        <f t="shared" si="1"/>
        <v>6.8599999999999994E-2</v>
      </c>
    </row>
    <row r="10" spans="1:8" x14ac:dyDescent="0.3">
      <c r="A10" s="8" t="s">
        <v>14</v>
      </c>
      <c r="B10" s="8" t="s">
        <v>222</v>
      </c>
      <c r="C10" s="99">
        <v>1.6400000000000001E-2</v>
      </c>
      <c r="D10" s="99">
        <v>7.3400000000000007E-2</v>
      </c>
      <c r="E10" s="99">
        <f t="shared" si="0"/>
        <v>8.9800000000000005E-2</v>
      </c>
      <c r="F10" s="99">
        <v>4.1200000000000001E-2</v>
      </c>
      <c r="G10" s="99">
        <v>0.2296</v>
      </c>
      <c r="H10" s="99">
        <f t="shared" si="1"/>
        <v>0.27079999999999999</v>
      </c>
    </row>
    <row r="11" spans="1:8" x14ac:dyDescent="0.3">
      <c r="A11" s="8" t="s">
        <v>15</v>
      </c>
      <c r="B11" s="8" t="s">
        <v>222</v>
      </c>
      <c r="C11" s="99">
        <v>8.6999999999999994E-3</v>
      </c>
      <c r="D11" s="99">
        <v>2.9000000000000001E-2</v>
      </c>
      <c r="E11" s="99">
        <f t="shared" si="0"/>
        <v>3.7699999999999997E-2</v>
      </c>
      <c r="F11" s="99">
        <v>1.61E-2</v>
      </c>
      <c r="G11" s="99">
        <v>4.1799999999999997E-2</v>
      </c>
      <c r="H11" s="99">
        <f t="shared" si="1"/>
        <v>5.7899999999999993E-2</v>
      </c>
    </row>
    <row r="12" spans="1:8" x14ac:dyDescent="0.3">
      <c r="A12" s="8" t="s">
        <v>16</v>
      </c>
      <c r="B12" s="8" t="s">
        <v>222</v>
      </c>
      <c r="C12" s="99">
        <v>3.5000000000000001E-3</v>
      </c>
      <c r="D12" s="99">
        <v>4.3700000000000003E-2</v>
      </c>
      <c r="E12" s="99">
        <f t="shared" si="0"/>
        <v>4.7200000000000006E-2</v>
      </c>
      <c r="F12" s="99">
        <v>3.5999999999999999E-3</v>
      </c>
      <c r="G12" s="99">
        <v>3.1300000000000001E-2</v>
      </c>
      <c r="H12" s="99">
        <f t="shared" si="1"/>
        <v>3.49E-2</v>
      </c>
    </row>
    <row r="13" spans="1:8" x14ac:dyDescent="0.3">
      <c r="A13" s="100" t="s">
        <v>218</v>
      </c>
      <c r="B13" s="8" t="s">
        <v>222</v>
      </c>
      <c r="C13" s="99">
        <v>7.7999999999999996E-3</v>
      </c>
      <c r="D13" s="99">
        <v>2.0299999999999999E-2</v>
      </c>
      <c r="E13" s="99">
        <f t="shared" si="0"/>
        <v>2.81E-2</v>
      </c>
      <c r="F13" s="99">
        <v>8.6999999999999994E-3</v>
      </c>
      <c r="G13" s="99">
        <v>4.0300000000000002E-2</v>
      </c>
      <c r="H13" s="99">
        <f t="shared" si="1"/>
        <v>4.9000000000000002E-2</v>
      </c>
    </row>
    <row r="14" spans="1:8" x14ac:dyDescent="0.3">
      <c r="A14" s="100" t="s">
        <v>78</v>
      </c>
      <c r="B14" s="8" t="s">
        <v>222</v>
      </c>
      <c r="C14" s="99">
        <v>1.7899999999999999E-2</v>
      </c>
      <c r="D14" s="99">
        <v>4.2599999999999999E-2</v>
      </c>
      <c r="E14" s="99">
        <f t="shared" si="0"/>
        <v>6.0499999999999998E-2</v>
      </c>
      <c r="F14" s="99">
        <v>1.9699999999999999E-2</v>
      </c>
      <c r="G14" s="99">
        <v>5.2999999999999999E-2</v>
      </c>
      <c r="H14" s="99">
        <f t="shared" si="1"/>
        <v>7.2700000000000001E-2</v>
      </c>
    </row>
    <row r="15" spans="1:8" x14ac:dyDescent="0.3">
      <c r="A15" s="100" t="s">
        <v>215</v>
      </c>
      <c r="B15" s="100" t="s">
        <v>221</v>
      </c>
      <c r="C15" s="99">
        <v>9.1000000000000004E-3</v>
      </c>
      <c r="D15" s="99">
        <v>3.9199999999999999E-2</v>
      </c>
      <c r="E15" s="99">
        <f t="shared" si="0"/>
        <v>4.8299999999999996E-2</v>
      </c>
      <c r="F15" s="99">
        <v>0.02</v>
      </c>
      <c r="G15" s="99">
        <v>3.3500000000000002E-2</v>
      </c>
      <c r="H15" s="99">
        <f t="shared" si="1"/>
        <v>5.3500000000000006E-2</v>
      </c>
    </row>
    <row r="16" spans="1:8" x14ac:dyDescent="0.3">
      <c r="A16" s="100" t="s">
        <v>79</v>
      </c>
      <c r="B16" s="8" t="s">
        <v>222</v>
      </c>
      <c r="C16" s="99">
        <v>6.0000000000000001E-3</v>
      </c>
      <c r="D16" s="99">
        <v>9.049999999999999E-3</v>
      </c>
      <c r="E16" s="99">
        <f t="shared" si="0"/>
        <v>1.5049999999999999E-2</v>
      </c>
      <c r="F16" s="99">
        <v>1.8950000000000002E-2</v>
      </c>
      <c r="G16" s="99">
        <v>2.93E-2</v>
      </c>
      <c r="H16" s="99">
        <f t="shared" si="1"/>
        <v>4.8250000000000001E-2</v>
      </c>
    </row>
    <row r="17" spans="1:8" x14ac:dyDescent="0.3">
      <c r="A17" s="100" t="s">
        <v>216</v>
      </c>
      <c r="B17" s="100" t="s">
        <v>221</v>
      </c>
      <c r="C17" s="99">
        <v>0.01</v>
      </c>
      <c r="D17" s="99">
        <v>1.34E-2</v>
      </c>
      <c r="E17" s="99">
        <f t="shared" si="0"/>
        <v>2.3400000000000001E-2</v>
      </c>
      <c r="F17" s="99">
        <v>2.8500000000000001E-2</v>
      </c>
      <c r="G17" s="99">
        <v>7.3999999999999996E-2</v>
      </c>
      <c r="H17" s="99">
        <f t="shared" si="1"/>
        <v>0.10249999999999999</v>
      </c>
    </row>
    <row r="18" spans="1:8" x14ac:dyDescent="0.3">
      <c r="A18" s="100" t="s">
        <v>219</v>
      </c>
      <c r="B18" s="100" t="s">
        <v>221</v>
      </c>
      <c r="C18" s="99">
        <v>5.7000000000000002E-3</v>
      </c>
      <c r="D18" s="99">
        <v>1.3599999999999999E-2</v>
      </c>
      <c r="E18" s="99">
        <f t="shared" si="0"/>
        <v>1.9299999999999998E-2</v>
      </c>
      <c r="F18" s="99">
        <v>1.5699999999999999E-2</v>
      </c>
      <c r="G18" s="99">
        <v>3.9E-2</v>
      </c>
      <c r="H18" s="99">
        <f t="shared" si="1"/>
        <v>5.4699999999999999E-2</v>
      </c>
    </row>
    <row r="19" spans="1:8" x14ac:dyDescent="0.3">
      <c r="A19" s="100" t="s">
        <v>80</v>
      </c>
      <c r="B19" s="8" t="s">
        <v>222</v>
      </c>
      <c r="C19" s="99">
        <v>6.7000000000000002E-3</v>
      </c>
      <c r="D19" s="99">
        <v>1.8499999999999999E-2</v>
      </c>
      <c r="E19" s="99">
        <f t="shared" si="0"/>
        <v>2.52E-2</v>
      </c>
      <c r="F19" s="99">
        <v>1.9200000000000002E-2</v>
      </c>
      <c r="G19" s="99">
        <v>3.8699999999999998E-2</v>
      </c>
      <c r="H19" s="99">
        <f t="shared" si="1"/>
        <v>5.79E-2</v>
      </c>
    </row>
    <row r="20" spans="1:8" x14ac:dyDescent="0.3">
      <c r="A20" s="100" t="s">
        <v>217</v>
      </c>
      <c r="B20" s="8" t="s">
        <v>222</v>
      </c>
      <c r="C20" s="99">
        <v>7.3000000000000001E-3</v>
      </c>
      <c r="D20" s="99">
        <v>2.7400000000000001E-2</v>
      </c>
      <c r="E20" s="99">
        <f t="shared" si="0"/>
        <v>3.4700000000000002E-2</v>
      </c>
      <c r="F20" s="99">
        <v>1.06E-2</v>
      </c>
      <c r="G20" s="99">
        <v>3.0300000000000001E-2</v>
      </c>
      <c r="H20" s="99">
        <f t="shared" si="1"/>
        <v>4.0899999999999999E-2</v>
      </c>
    </row>
    <row r="21" spans="1:8" x14ac:dyDescent="0.3">
      <c r="A21" s="100" t="s">
        <v>128</v>
      </c>
      <c r="B21" s="8" t="s">
        <v>222</v>
      </c>
      <c r="C21" s="99">
        <v>7.7999999999999996E-3</v>
      </c>
      <c r="D21" s="99">
        <v>1.3599999999999999E-2</v>
      </c>
      <c r="E21" s="99">
        <f t="shared" si="0"/>
        <v>2.1399999999999999E-2</v>
      </c>
      <c r="F21" s="99">
        <v>1.6799999999999999E-2</v>
      </c>
      <c r="G21" s="99">
        <v>4.8500000000000001E-2</v>
      </c>
      <c r="H21" s="99">
        <f t="shared" si="1"/>
        <v>6.5299999999999997E-2</v>
      </c>
    </row>
    <row r="22" spans="1:8" x14ac:dyDescent="0.3">
      <c r="A22" s="100" t="s">
        <v>81</v>
      </c>
      <c r="B22" s="8" t="s">
        <v>222</v>
      </c>
      <c r="C22" s="99">
        <v>3.3999999999999998E-3</v>
      </c>
      <c r="D22" s="99">
        <v>4.19E-2</v>
      </c>
      <c r="E22" s="99">
        <f t="shared" si="0"/>
        <v>4.53E-2</v>
      </c>
      <c r="F22" s="99">
        <v>4.8999999999999998E-3</v>
      </c>
      <c r="G22" s="99">
        <v>8.5400000000000004E-2</v>
      </c>
      <c r="H22" s="99">
        <f t="shared" si="1"/>
        <v>9.0300000000000005E-2</v>
      </c>
    </row>
    <row r="23" spans="1:8" x14ac:dyDescent="0.3">
      <c r="A23" s="100" t="s">
        <v>82</v>
      </c>
      <c r="B23" s="8" t="s">
        <v>222</v>
      </c>
      <c r="C23" s="99">
        <v>3.5999999999999999E-3</v>
      </c>
      <c r="D23" s="99">
        <v>2.4500000000000001E-2</v>
      </c>
      <c r="E23" s="99">
        <f t="shared" si="0"/>
        <v>2.81E-2</v>
      </c>
      <c r="F23" s="99">
        <v>1.03E-2</v>
      </c>
      <c r="G23" s="99">
        <v>3.9300000000000002E-2</v>
      </c>
      <c r="H23" s="99">
        <f t="shared" si="1"/>
        <v>4.9600000000000005E-2</v>
      </c>
    </row>
    <row r="24" spans="1:8" x14ac:dyDescent="0.3">
      <c r="E24" s="99"/>
      <c r="F24" s="11"/>
    </row>
    <row r="25" spans="1:8" x14ac:dyDescent="0.3">
      <c r="A25" s="99"/>
      <c r="B25" s="11"/>
      <c r="E25" s="99"/>
      <c r="F25" s="11"/>
    </row>
    <row r="26" spans="1:8" x14ac:dyDescent="0.3">
      <c r="A26" s="99"/>
      <c r="B26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D661-39CE-4DB5-B8AA-1A87B02015F6}">
  <dimension ref="A1:I10"/>
  <sheetViews>
    <sheetView workbookViewId="0">
      <selection activeCell="O28" sqref="O28"/>
    </sheetView>
  </sheetViews>
  <sheetFormatPr defaultRowHeight="14.4" x14ac:dyDescent="0.3"/>
  <cols>
    <col min="1" max="1" width="16.6640625" customWidth="1"/>
    <col min="2" max="2" width="9" bestFit="1" customWidth="1"/>
    <col min="3" max="3" width="10" bestFit="1" customWidth="1"/>
    <col min="4" max="4" width="9" bestFit="1" customWidth="1"/>
    <col min="5" max="6" width="10" bestFit="1" customWidth="1"/>
    <col min="7" max="7" width="9" bestFit="1" customWidth="1"/>
    <col min="8" max="9" width="10" bestFit="1" customWidth="1"/>
  </cols>
  <sheetData>
    <row r="1" spans="1:9" ht="120" thickBot="1" x14ac:dyDescent="0.35">
      <c r="A1" t="s">
        <v>231</v>
      </c>
      <c r="B1" s="102" t="s">
        <v>223</v>
      </c>
      <c r="C1" s="101" t="s">
        <v>224</v>
      </c>
      <c r="D1" s="101" t="s">
        <v>225</v>
      </c>
      <c r="E1" s="101" t="s">
        <v>226</v>
      </c>
      <c r="F1" s="101" t="s">
        <v>227</v>
      </c>
      <c r="G1" s="101" t="s">
        <v>228</v>
      </c>
      <c r="H1" s="101" t="s">
        <v>229</v>
      </c>
      <c r="I1" s="101" t="s">
        <v>230</v>
      </c>
    </row>
    <row r="2" spans="1:9" ht="15" thickTop="1" x14ac:dyDescent="0.3">
      <c r="A2" s="103" t="s">
        <v>232</v>
      </c>
      <c r="B2">
        <v>0.33020156404890411</v>
      </c>
      <c r="C2">
        <v>0.31077794263426267</v>
      </c>
      <c r="D2">
        <v>0.67942708652037886</v>
      </c>
      <c r="F2">
        <v>1.1006718801630135</v>
      </c>
      <c r="G2">
        <v>0.20637597753056505</v>
      </c>
      <c r="H2">
        <v>0.7201927117116016</v>
      </c>
      <c r="I2">
        <v>0.80584905511934923</v>
      </c>
    </row>
    <row r="3" spans="1:9" x14ac:dyDescent="0.3">
      <c r="A3" s="103" t="s">
        <v>233</v>
      </c>
      <c r="B3">
        <v>1.0509820707832469</v>
      </c>
      <c r="C3">
        <v>0.43216105851073056</v>
      </c>
      <c r="D3">
        <v>1.4896119761745374</v>
      </c>
      <c r="E3">
        <v>0.7985833975916774</v>
      </c>
      <c r="F3">
        <v>0.48001584963657906</v>
      </c>
      <c r="G3">
        <v>1.1520380391277898</v>
      </c>
      <c r="H3">
        <v>1.0116105254039518</v>
      </c>
      <c r="I3">
        <v>1.0280132185653854</v>
      </c>
    </row>
    <row r="4" spans="1:9" x14ac:dyDescent="0.3">
      <c r="A4" s="103" t="s">
        <v>234</v>
      </c>
      <c r="B4">
        <v>0.6087032446947841</v>
      </c>
      <c r="C4">
        <v>0.56777264974801289</v>
      </c>
      <c r="D4">
        <v>0.81371917505591318</v>
      </c>
      <c r="E4">
        <v>0.62899335285127689</v>
      </c>
      <c r="G4">
        <v>0.34944075158404275</v>
      </c>
      <c r="H4">
        <v>0.65473105644964213</v>
      </c>
      <c r="I4">
        <v>0.73624106739273887</v>
      </c>
    </row>
    <row r="5" spans="1:9" x14ac:dyDescent="0.3">
      <c r="A5" s="103" t="s">
        <v>235</v>
      </c>
      <c r="B5">
        <v>0.52932863791589557</v>
      </c>
      <c r="C5">
        <v>0.45082090278398201</v>
      </c>
      <c r="D5">
        <v>0.84944792515505885</v>
      </c>
      <c r="E5">
        <v>0.57628521063424121</v>
      </c>
      <c r="F5">
        <v>9.1473842957816062E-2</v>
      </c>
      <c r="G5">
        <v>0.20044702978582302</v>
      </c>
      <c r="H5">
        <v>0.42106287835814526</v>
      </c>
      <c r="I5">
        <v>0.50580794646396088</v>
      </c>
    </row>
    <row r="6" spans="1:9" x14ac:dyDescent="0.3">
      <c r="A6" s="103" t="s">
        <v>237</v>
      </c>
      <c r="B6">
        <v>1.3284270284583894</v>
      </c>
      <c r="C6">
        <v>1.1642312064923239</v>
      </c>
      <c r="D6">
        <v>1.4583741699981787</v>
      </c>
      <c r="E6">
        <v>0.41251155094234204</v>
      </c>
      <c r="F6">
        <v>0.78345217039437054</v>
      </c>
      <c r="G6">
        <v>0.45834616771371334</v>
      </c>
      <c r="H6">
        <v>1.6257421792711726</v>
      </c>
      <c r="I6">
        <v>1.40434260238841</v>
      </c>
    </row>
    <row r="7" spans="1:9" x14ac:dyDescent="0.3">
      <c r="A7" s="103" t="s">
        <v>238</v>
      </c>
      <c r="B7">
        <v>0.45611258225714446</v>
      </c>
      <c r="C7">
        <v>0.69965980812385742</v>
      </c>
      <c r="D7">
        <v>0.82463832806635884</v>
      </c>
      <c r="E7">
        <v>0.8479812648661208</v>
      </c>
      <c r="F7">
        <v>0.20429392562170159</v>
      </c>
      <c r="G7">
        <v>0.37189571657894616</v>
      </c>
      <c r="H7">
        <v>0.9922384327057715</v>
      </c>
      <c r="I7">
        <v>0.62865946614935375</v>
      </c>
    </row>
    <row r="8" spans="1:9" x14ac:dyDescent="0.3">
      <c r="A8" s="103" t="s">
        <v>239</v>
      </c>
      <c r="B8">
        <v>1.0989255830073774</v>
      </c>
      <c r="C8">
        <v>1.8633955537951183</v>
      </c>
      <c r="D8">
        <v>0.78835965737485769</v>
      </c>
      <c r="E8">
        <v>0.43001435856810416</v>
      </c>
      <c r="F8">
        <v>0.15636885766112879</v>
      </c>
      <c r="H8">
        <v>2.0186785166113781</v>
      </c>
      <c r="I8">
        <v>0.94193621400632344</v>
      </c>
    </row>
    <row r="9" spans="1:9" x14ac:dyDescent="0.3">
      <c r="A9" s="103" t="s">
        <v>236</v>
      </c>
      <c r="B9">
        <v>0.54834369068358513</v>
      </c>
      <c r="C9">
        <v>0.66107295174504788</v>
      </c>
      <c r="D9">
        <v>0.62005017331143852</v>
      </c>
      <c r="E9">
        <v>0.33103175838629095</v>
      </c>
      <c r="F9">
        <v>0.31903632912499497</v>
      </c>
      <c r="G9">
        <v>0.46374209269240346</v>
      </c>
      <c r="H9">
        <v>0.64084688719890304</v>
      </c>
      <c r="I9">
        <v>0.49840065031146513</v>
      </c>
    </row>
    <row r="10" spans="1:9" x14ac:dyDescent="0.3">
      <c r="A10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N=150 DCS runs</vt:lpstr>
      <vt:lpstr>DLD vs. Ficoll comparison</vt:lpstr>
      <vt:lpstr>Expansion</vt:lpstr>
      <vt:lpstr>Cytokine information</vt:lpstr>
      <vt:lpstr>CD69+</vt:lpstr>
      <vt:lpstr>T-cell phenotype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Skelley</dc:creator>
  <cp:lastModifiedBy>Alison Skelley</cp:lastModifiedBy>
  <dcterms:created xsi:type="dcterms:W3CDTF">2026-02-27T20:29:45Z</dcterms:created>
  <dcterms:modified xsi:type="dcterms:W3CDTF">2026-03-17T00:04:39Z</dcterms:modified>
</cp:coreProperties>
</file>