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defaultThemeVersion="202300"/>
  <mc:AlternateContent xmlns:mc="http://schemas.openxmlformats.org/markup-compatibility/2006">
    <mc:Choice Requires="x15">
      <x15ac:absPath xmlns:x15ac="http://schemas.microsoft.com/office/spreadsheetml/2010/11/ac" url="/Users/vojtechettler/Library/Mobile Documents/com~apple~CloudDocs/Documents/@VĚDA/publikace/ESA - Tsumeb fire soils/R2/"/>
    </mc:Choice>
  </mc:AlternateContent>
  <xr:revisionPtr revIDLastSave="0" documentId="13_ncr:1_{E4249BC5-C991-6D4E-87E6-4DCE1459FE37}" xr6:coauthVersionLast="47" xr6:coauthVersionMax="47" xr10:uidLastSave="{00000000-0000-0000-0000-000000000000}"/>
  <bookViews>
    <workbookView xWindow="0" yWindow="660" windowWidth="29400" windowHeight="16760" activeTab="5" xr2:uid="{0B7417D1-332C-4849-B65D-1FA8331F4FDA}"/>
  </bookViews>
  <sheets>
    <sheet name="intro page" sheetId="1" r:id="rId1"/>
    <sheet name="total concentrations" sheetId="2" r:id="rId2"/>
    <sheet name="water extracts" sheetId="5" r:id="rId3"/>
    <sheet name="enrichment factors" sheetId="4" r:id="rId4"/>
    <sheet name="Pb isotopes" sheetId="3" r:id="rId5"/>
    <sheet name="correlations"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1" i="3" l="1"/>
  <c r="T22" i="3"/>
  <c r="E19" i="4"/>
  <c r="F19" i="4"/>
  <c r="G19" i="4"/>
  <c r="H19" i="4"/>
  <c r="I19" i="4"/>
  <c r="J19" i="4"/>
  <c r="K19" i="4"/>
  <c r="L19" i="4"/>
  <c r="M19" i="4"/>
  <c r="N19" i="4"/>
  <c r="D19" i="4"/>
  <c r="E13" i="4"/>
  <c r="F13" i="4"/>
  <c r="G13" i="4"/>
  <c r="H13" i="4"/>
  <c r="I13" i="4"/>
  <c r="J13" i="4"/>
  <c r="K13" i="4"/>
  <c r="L13" i="4"/>
  <c r="M13" i="4"/>
  <c r="N13" i="4"/>
  <c r="D13" i="4"/>
  <c r="E18" i="4" l="1"/>
  <c r="F18" i="4"/>
  <c r="G18" i="4"/>
  <c r="H18" i="4"/>
  <c r="I18" i="4"/>
  <c r="J18" i="4"/>
  <c r="K18" i="4"/>
  <c r="L18" i="4"/>
  <c r="M18" i="4"/>
  <c r="N18" i="4"/>
  <c r="D18" i="4"/>
  <c r="E12" i="4"/>
  <c r="F12" i="4"/>
  <c r="G12" i="4"/>
  <c r="H12" i="4"/>
  <c r="I12" i="4"/>
  <c r="J12" i="4"/>
  <c r="K12" i="4"/>
  <c r="L12" i="4"/>
  <c r="M12" i="4"/>
  <c r="N12" i="4"/>
  <c r="D12" i="4"/>
  <c r="N74" i="2" l="1"/>
  <c r="K74" i="2"/>
  <c r="J74" i="2"/>
  <c r="N73" i="2"/>
  <c r="K73" i="2"/>
  <c r="J73" i="2"/>
  <c r="N72" i="2"/>
  <c r="K72" i="2"/>
  <c r="J72" i="2"/>
  <c r="N71" i="2"/>
  <c r="K71" i="2"/>
  <c r="J71" i="2"/>
  <c r="N55" i="2"/>
  <c r="K55" i="2"/>
  <c r="J55" i="2"/>
  <c r="N54" i="2"/>
  <c r="K54" i="2"/>
  <c r="J54" i="2"/>
  <c r="N53" i="2"/>
  <c r="K53" i="2"/>
  <c r="J53" i="2"/>
  <c r="N52" i="2"/>
  <c r="K52" i="2"/>
  <c r="J52" i="2"/>
  <c r="N36" i="2"/>
  <c r="K36" i="2"/>
  <c r="J36" i="2"/>
  <c r="N35" i="2"/>
  <c r="K35" i="2"/>
  <c r="J35" i="2"/>
  <c r="N34" i="2"/>
  <c r="K34" i="2"/>
  <c r="J34" i="2"/>
  <c r="N33" i="2"/>
  <c r="K33" i="2"/>
  <c r="J33" i="2"/>
</calcChain>
</file>

<file path=xl/sharedStrings.xml><?xml version="1.0" encoding="utf-8"?>
<sst xmlns="http://schemas.openxmlformats.org/spreadsheetml/2006/main" count="781" uniqueCount="230">
  <si>
    <t>Supplementary Information</t>
  </si>
  <si>
    <t>of trace elements in smelter-affected semiarid soils</t>
  </si>
  <si>
    <t xml:space="preserve">1. Institute of Geochemistry, Mineralogy and Mineral Resources, Faculty of Science, Charles University, Albertov 6, 128 00 Prague 2, Czech Republic (*corresponding author, E-mail: ettler@natur.cuni.cz) </t>
  </si>
  <si>
    <t xml:space="preserve">2. Department of Soil Science and Soil Protection, Faculty of Agrobiology, Food and Natural Resources, Czech University of Life Sciences Prague, Kamýcká 129, 165 00 Prague 6, Czech Republic </t>
  </si>
  <si>
    <t>3. Remote Sensing and Pedometrics Laboratory, Research Institute for Soil and Water Conservation, Žabovřeská 250, 156 00 Prague 5, Czech Republic</t>
  </si>
  <si>
    <t>4. Czech Geological Survey, Geologická 6, 152 00 Prague 5, Czech Republic</t>
  </si>
  <si>
    <t>5. Department of Geology, Faculty of Science, Palacký University in Olomouc, 17. listopadu 12, 771 46 Olomouc, Czech Republic</t>
  </si>
  <si>
    <t>6. Department of Civil, Mining and Process Engineering, Namibia University of Science and Technology, Windhoek, Namibia</t>
  </si>
  <si>
    <r>
      <t>Vojtěch Ettler</t>
    </r>
    <r>
      <rPr>
        <vertAlign val="superscript"/>
        <sz val="14"/>
        <color theme="1"/>
        <rFont val="Aptos Narrow"/>
        <scheme val="minor"/>
      </rPr>
      <t>1</t>
    </r>
    <r>
      <rPr>
        <sz val="14"/>
        <color theme="1"/>
        <rFont val="Aptos Narrow"/>
        <scheme val="minor"/>
      </rPr>
      <t>*, Martin Mihaljevič</t>
    </r>
    <r>
      <rPr>
        <vertAlign val="superscript"/>
        <sz val="14"/>
        <color theme="1"/>
        <rFont val="Aptos Narrow"/>
        <scheme val="minor"/>
      </rPr>
      <t>1</t>
    </r>
    <r>
      <rPr>
        <sz val="14"/>
        <color theme="1"/>
        <rFont val="Aptos Narrow"/>
        <scheme val="minor"/>
      </rPr>
      <t>, Tereza Zádorová</t>
    </r>
    <r>
      <rPr>
        <vertAlign val="superscript"/>
        <sz val="14"/>
        <color theme="1"/>
        <rFont val="Aptos Narrow"/>
        <scheme val="minor"/>
      </rPr>
      <t>2</t>
    </r>
    <r>
      <rPr>
        <sz val="14"/>
        <color theme="1"/>
        <rFont val="Aptos Narrow"/>
        <scheme val="minor"/>
      </rPr>
      <t>, Daniel Žížala</t>
    </r>
    <r>
      <rPr>
        <vertAlign val="superscript"/>
        <sz val="14"/>
        <color theme="1"/>
        <rFont val="Aptos Narrow"/>
        <scheme val="minor"/>
      </rPr>
      <t>3</t>
    </r>
    <r>
      <rPr>
        <sz val="14"/>
        <color theme="1"/>
        <rFont val="Aptos Narrow"/>
        <scheme val="minor"/>
      </rPr>
      <t>,</t>
    </r>
  </si>
  <si>
    <r>
      <t>Aleš Vaněk</t>
    </r>
    <r>
      <rPr>
        <vertAlign val="superscript"/>
        <sz val="14"/>
        <color theme="1"/>
        <rFont val="Aptos Narrow"/>
        <scheme val="minor"/>
      </rPr>
      <t>2</t>
    </r>
    <r>
      <rPr>
        <sz val="14"/>
        <color theme="1"/>
        <rFont val="Aptos Narrow"/>
        <scheme val="minor"/>
      </rPr>
      <t>, Vít Penížek</t>
    </r>
    <r>
      <rPr>
        <vertAlign val="superscript"/>
        <sz val="14"/>
        <color theme="1"/>
        <rFont val="Aptos Narrow"/>
        <scheme val="minor"/>
      </rPr>
      <t>2</t>
    </r>
    <r>
      <rPr>
        <sz val="14"/>
        <color theme="1"/>
        <rFont val="Aptos Narrow"/>
        <scheme val="minor"/>
      </rPr>
      <t>, Bohdan Kříbek</t>
    </r>
    <r>
      <rPr>
        <vertAlign val="superscript"/>
        <sz val="14"/>
        <color theme="1"/>
        <rFont val="Aptos Narrow"/>
        <scheme val="minor"/>
      </rPr>
      <t>4</t>
    </r>
    <r>
      <rPr>
        <sz val="14"/>
        <color theme="1"/>
        <rFont val="Aptos Narrow"/>
        <scheme val="minor"/>
      </rPr>
      <t>, Ondra Sracek</t>
    </r>
    <r>
      <rPr>
        <vertAlign val="superscript"/>
        <sz val="14"/>
        <color theme="1"/>
        <rFont val="Aptos Narrow"/>
        <scheme val="minor"/>
      </rPr>
      <t>5</t>
    </r>
    <r>
      <rPr>
        <sz val="14"/>
        <color theme="1"/>
        <rFont val="Aptos Narrow"/>
        <scheme val="minor"/>
      </rPr>
      <t xml:space="preserve"> &amp; Ben Mapani</t>
    </r>
    <r>
      <rPr>
        <vertAlign val="superscript"/>
        <sz val="14"/>
        <color theme="1"/>
        <rFont val="Aptos Narrow"/>
        <scheme val="minor"/>
      </rPr>
      <t>6</t>
    </r>
  </si>
  <si>
    <t>Code</t>
  </si>
  <si>
    <t>pH</t>
  </si>
  <si>
    <t>Corg</t>
  </si>
  <si>
    <t>Cinorg</t>
  </si>
  <si>
    <t>Stot</t>
  </si>
  <si>
    <t>As</t>
  </si>
  <si>
    <t>Cd</t>
  </si>
  <si>
    <t>Co</t>
  </si>
  <si>
    <t>Cr</t>
  </si>
  <si>
    <t>Cu</t>
  </si>
  <si>
    <t>Hg</t>
  </si>
  <si>
    <t>Ni</t>
  </si>
  <si>
    <t>Pb</t>
  </si>
  <si>
    <t>Sb</t>
  </si>
  <si>
    <t>Ti</t>
  </si>
  <si>
    <t>V</t>
  </si>
  <si>
    <t>Zn</t>
  </si>
  <si>
    <t>(%)</t>
  </si>
  <si>
    <t>mg/kg</t>
  </si>
  <si>
    <t>TB-1G</t>
  </si>
  <si>
    <t>grass</t>
  </si>
  <si>
    <t>ND</t>
  </si>
  <si>
    <t>˂0.01</t>
  </si>
  <si>
    <t>TB-2G</t>
  </si>
  <si>
    <t>TB-3G</t>
  </si>
  <si>
    <t>TB-4G</t>
  </si>
  <si>
    <t>TB-5G</t>
  </si>
  <si>
    <t>TB-6G</t>
  </si>
  <si>
    <t>TB-7-9-G</t>
  </si>
  <si>
    <t>TB-10-12-G</t>
  </si>
  <si>
    <t>min</t>
  </si>
  <si>
    <t>max</t>
  </si>
  <si>
    <t>median</t>
  </si>
  <si>
    <t>mean</t>
  </si>
  <si>
    <t>TB-1O</t>
  </si>
  <si>
    <t>litter</t>
  </si>
  <si>
    <t>TB-2O</t>
  </si>
  <si>
    <t>TB-3O</t>
  </si>
  <si>
    <t>TB-4O</t>
  </si>
  <si>
    <t>TB-5O</t>
  </si>
  <si>
    <t>TB-6O</t>
  </si>
  <si>
    <t>TB-7O</t>
  </si>
  <si>
    <t>burned litter</t>
  </si>
  <si>
    <t>TB-8O</t>
  </si>
  <si>
    <t>TB-9O</t>
  </si>
  <si>
    <t>TB-10O</t>
  </si>
  <si>
    <t>TB-11O</t>
  </si>
  <si>
    <t>TB-12O</t>
  </si>
  <si>
    <t>TB-1A</t>
  </si>
  <si>
    <t>topsoil</t>
  </si>
  <si>
    <t>TB-2A</t>
  </si>
  <si>
    <t>TB-3A</t>
  </si>
  <si>
    <t>TB-4A</t>
  </si>
  <si>
    <t>TB-5A</t>
  </si>
  <si>
    <t>TB-6A</t>
  </si>
  <si>
    <t>topsoil (char)</t>
  </si>
  <si>
    <t>TB-7A</t>
  </si>
  <si>
    <t>TB-8A</t>
  </si>
  <si>
    <t>TB-9A</t>
  </si>
  <si>
    <t>TB-10A</t>
  </si>
  <si>
    <t>TB-11A</t>
  </si>
  <si>
    <t>TB-12A</t>
  </si>
  <si>
    <t>TB-1B</t>
  </si>
  <si>
    <t>TB-2B</t>
  </si>
  <si>
    <t>TB-3B</t>
  </si>
  <si>
    <t>TB-4B</t>
  </si>
  <si>
    <t>TB-5B</t>
  </si>
  <si>
    <t>TB-6B</t>
  </si>
  <si>
    <t>TB-7B</t>
  </si>
  <si>
    <t>TB-8B</t>
  </si>
  <si>
    <t>TB-9B</t>
  </si>
  <si>
    <t>TB-10B</t>
  </si>
  <si>
    <t>TB-11B</t>
  </si>
  <si>
    <t>TB-12B</t>
  </si>
  <si>
    <t>TB-1OB</t>
  </si>
  <si>
    <t>bedrock</t>
  </si>
  <si>
    <t>TB-2OB</t>
  </si>
  <si>
    <t>TB-3OB</t>
  </si>
  <si>
    <t>TB-6OB</t>
  </si>
  <si>
    <t>TB-12OB</t>
  </si>
  <si>
    <t>206Pb/207Pb</t>
  </si>
  <si>
    <t>208Pb/206Pb</t>
  </si>
  <si>
    <t>subsoil</t>
  </si>
  <si>
    <t>This study:</t>
  </si>
  <si>
    <t>Mean</t>
  </si>
  <si>
    <t>SD</t>
  </si>
  <si>
    <t>Sample</t>
  </si>
  <si>
    <t>Table S4. Elemental concentrations and pH values in grass, litter, topsoils, subsoils, and bedrocks from the burned and unburned sites. ND – not determined.</t>
  </si>
  <si>
    <t>gasoline</t>
  </si>
  <si>
    <t>Tsumeb ores</t>
  </si>
  <si>
    <t>aerosols South Africa</t>
  </si>
  <si>
    <t>Namib desert dusts</t>
  </si>
  <si>
    <t>this study</t>
  </si>
  <si>
    <t>Tsumeb slags</t>
  </si>
  <si>
    <t>Tsumeb tailings</t>
  </si>
  <si>
    <t xml:space="preserve">T 21   </t>
  </si>
  <si>
    <t xml:space="preserve">T 22   </t>
  </si>
  <si>
    <t xml:space="preserve">T 23   </t>
  </si>
  <si>
    <t>Cu slag T2</t>
  </si>
  <si>
    <t>T 23 B</t>
  </si>
  <si>
    <t>Cu slag T19</t>
  </si>
  <si>
    <t xml:space="preserve">Pb slag T18-2    </t>
  </si>
  <si>
    <t xml:space="preserve">Pb slag T 17-2    </t>
  </si>
  <si>
    <t>Tsumeb gasoline (2012)</t>
  </si>
  <si>
    <t>Namib desert</t>
  </si>
  <si>
    <t>Windhoek</t>
  </si>
  <si>
    <t>East London</t>
  </si>
  <si>
    <t>Pretoria</t>
  </si>
  <si>
    <t>Cape Town</t>
  </si>
  <si>
    <t>28/T1</t>
  </si>
  <si>
    <t>28/T2</t>
  </si>
  <si>
    <t>28/T3</t>
  </si>
  <si>
    <t>28/T4</t>
  </si>
  <si>
    <t>Tsumeb smelter materials</t>
  </si>
  <si>
    <t>cooling flue gas residue T9</t>
  </si>
  <si>
    <t>bag housed dust T16</t>
  </si>
  <si>
    <t>roaster flue dust T7</t>
  </si>
  <si>
    <t>boiler dust T8</t>
  </si>
  <si>
    <t>Huab fine dust</t>
  </si>
  <si>
    <t>Huab bulk dust</t>
  </si>
  <si>
    <t>Omaruru bulk dust</t>
  </si>
  <si>
    <t>Kuiseb bulk dust</t>
  </si>
  <si>
    <t>Tsumeb dust</t>
  </si>
  <si>
    <t>TD009</t>
  </si>
  <si>
    <t>dust wipes TD005</t>
  </si>
  <si>
    <t>TD017</t>
  </si>
  <si>
    <t>TD023</t>
  </si>
  <si>
    <t>TD029</t>
  </si>
  <si>
    <t>TD031</t>
  </si>
  <si>
    <t>TD033</t>
  </si>
  <si>
    <t>TD047</t>
  </si>
  <si>
    <t>TD051</t>
  </si>
  <si>
    <t>TD059</t>
  </si>
  <si>
    <t>TD062</t>
  </si>
  <si>
    <t>TD063</t>
  </si>
  <si>
    <t>TD066</t>
  </si>
  <si>
    <t>TD068</t>
  </si>
  <si>
    <t>TD069</t>
  </si>
  <si>
    <t>TD070</t>
  </si>
  <si>
    <t>TD074</t>
  </si>
  <si>
    <t>TD076</t>
  </si>
  <si>
    <t>TD078</t>
  </si>
  <si>
    <t>TD084</t>
  </si>
  <si>
    <t>TD085</t>
  </si>
  <si>
    <t>TD091</t>
  </si>
  <si>
    <t>Other studies:</t>
  </si>
  <si>
    <t>https://doi.org/10.1016/S0016-7037(00)00436-1</t>
  </si>
  <si>
    <t>https://doi.org/10.1038/s43247-022-00464-z</t>
  </si>
  <si>
    <t>https://doi.org/10.1016/j.envpol.2020.114235</t>
  </si>
  <si>
    <t>https://doi.org/10.1007/s11270-015-2440-4</t>
  </si>
  <si>
    <t>https://doi.org/10.1007/s001260050203</t>
  </si>
  <si>
    <t>unburned litter</t>
  </si>
  <si>
    <t>unburned topsoil</t>
  </si>
  <si>
    <t>burned topsoil</t>
  </si>
  <si>
    <t>unburned subsoil</t>
  </si>
  <si>
    <t>burned subsoil</t>
  </si>
  <si>
    <t>%</t>
  </si>
  <si>
    <t>no data</t>
  </si>
  <si>
    <t>200 (cereals)</t>
  </si>
  <si>
    <t>5000 (pH&gt;6.5)</t>
  </si>
  <si>
    <t>500 (sheep)</t>
  </si>
  <si>
    <t xml:space="preserve">       As(3)</t>
  </si>
  <si>
    <t xml:space="preserve">       As(5)</t>
  </si>
  <si>
    <t xml:space="preserve">       Cr(3)</t>
  </si>
  <si>
    <t xml:space="preserve">       Cr(6)</t>
  </si>
  <si>
    <t xml:space="preserve"> si_goethite</t>
  </si>
  <si>
    <t>si_ferrihydrite</t>
  </si>
  <si>
    <t>FeOOH</t>
  </si>
  <si>
    <t>Fe(OH)3</t>
  </si>
  <si>
    <t>PHREEQC results</t>
  </si>
  <si>
    <t>LOD</t>
  </si>
  <si>
    <t>Table S6. Enrichment factors of individual trace elements for unburned and burned samples with respect to bedrock for the 2023 fire event based on Me/Ti molar ratios.</t>
  </si>
  <si>
    <t>Eh</t>
  </si>
  <si>
    <t>EC</t>
  </si>
  <si>
    <t>std units</t>
  </si>
  <si>
    <t>mV</t>
  </si>
  <si>
    <t>uS/cm</t>
  </si>
  <si>
    <t>large tables</t>
  </si>
  <si>
    <t>Table S4</t>
  </si>
  <si>
    <t>Table S5</t>
  </si>
  <si>
    <t>Table S6</t>
  </si>
  <si>
    <t>Table S7</t>
  </si>
  <si>
    <r>
      <t>WHO drinking water</t>
    </r>
    <r>
      <rPr>
        <vertAlign val="superscript"/>
        <sz val="12"/>
        <color theme="1"/>
        <rFont val="Aptos Narrow (Základní text)"/>
        <charset val="238"/>
      </rPr>
      <t>2</t>
    </r>
  </si>
  <si>
    <r>
      <t>CCME irrigation</t>
    </r>
    <r>
      <rPr>
        <vertAlign val="superscript"/>
        <sz val="12"/>
        <color theme="1"/>
        <rFont val="Aptos Narrow (Základní text)"/>
        <charset val="238"/>
      </rPr>
      <t>3</t>
    </r>
  </si>
  <si>
    <r>
      <t>CCME livestock</t>
    </r>
    <r>
      <rPr>
        <vertAlign val="superscript"/>
        <sz val="12"/>
        <color theme="1"/>
        <rFont val="Aptos Narrow (Základní text)"/>
        <charset val="238"/>
      </rPr>
      <t>3</t>
    </r>
  </si>
  <si>
    <r>
      <t>Kamona et al. (1999)</t>
    </r>
    <r>
      <rPr>
        <vertAlign val="superscript"/>
        <sz val="12"/>
        <color theme="1"/>
        <rFont val="Aptos Narrow (Základní text)"/>
        <charset val="238"/>
      </rPr>
      <t>4</t>
    </r>
  </si>
  <si>
    <r>
      <t>Mihaljevič et al. (2015)</t>
    </r>
    <r>
      <rPr>
        <vertAlign val="superscript"/>
        <sz val="12"/>
        <color theme="1"/>
        <rFont val="Aptos Narrow (Základní text)"/>
        <charset val="238"/>
      </rPr>
      <t>5</t>
    </r>
  </si>
  <si>
    <r>
      <t>Bollhöfer and Rosman (2000)</t>
    </r>
    <r>
      <rPr>
        <vertAlign val="superscript"/>
        <sz val="12"/>
        <color theme="1"/>
        <rFont val="Aptos Narrow (Základní text)"/>
        <charset val="238"/>
      </rPr>
      <t>6</t>
    </r>
  </si>
  <si>
    <r>
      <t>Gili et al. (2022)</t>
    </r>
    <r>
      <rPr>
        <vertAlign val="superscript"/>
        <sz val="12"/>
        <color theme="1"/>
        <rFont val="Aptos Narrow (Základní text)"/>
        <charset val="238"/>
      </rPr>
      <t>7</t>
    </r>
  </si>
  <si>
    <r>
      <t>Fry et al. (2020)</t>
    </r>
    <r>
      <rPr>
        <vertAlign val="superscript"/>
        <sz val="12"/>
        <color theme="1"/>
        <rFont val="Aptos Narrow (Základní text)"/>
        <charset val="238"/>
      </rPr>
      <t>8</t>
    </r>
  </si>
  <si>
    <t>Table S7. Lead isotopic compositions in grass, litter, topsoil, subsoil, and bedrocks from the burned and unburned sites. Additional tables summarize potential Pb sources (with indication if taken from the literature, see References secton in the Electronic Supplementary Information text file).</t>
  </si>
  <si>
    <t>Wildland fire impacts on temporal and spatial patterns</t>
  </si>
  <si>
    <t>Tsumeb ore mining signature</t>
  </si>
  <si>
    <t>median:</t>
  </si>
  <si>
    <t>South African aerosols signature</t>
  </si>
  <si>
    <t>Table S5. Trace elements concentration in water extracts (ug/L), % leaching (of the total soil concentration), and PHREEQC-calculated redox speciation of As and Cr (mol/L) and saturation indices for Fe (oxyhydr)oxides (WHO and CCME guidelines: see References secton in the Electronic Supplementary Information text file).</t>
  </si>
  <si>
    <t>ug/L</t>
  </si>
  <si>
    <t>mol/L</t>
  </si>
  <si>
    <t>As leach</t>
  </si>
  <si>
    <t>Cd leach</t>
  </si>
  <si>
    <t>Co leach</t>
  </si>
  <si>
    <t>Cr leach</t>
  </si>
  <si>
    <t>Cu leach</t>
  </si>
  <si>
    <t>Ni leach</t>
  </si>
  <si>
    <t>Pb leach</t>
  </si>
  <si>
    <t>Sb leach</t>
  </si>
  <si>
    <t>V leach</t>
  </si>
  <si>
    <t>Zn leach</t>
  </si>
  <si>
    <t>As tot</t>
  </si>
  <si>
    <t>Cd tot</t>
  </si>
  <si>
    <t>Co tot</t>
  </si>
  <si>
    <t>Cr tot</t>
  </si>
  <si>
    <t>Cu tot</t>
  </si>
  <si>
    <t>Ni tot</t>
  </si>
  <si>
    <t>Pb tot</t>
  </si>
  <si>
    <t>Sb tot</t>
  </si>
  <si>
    <t>V tot</t>
  </si>
  <si>
    <t>Zn tot</t>
  </si>
  <si>
    <t>soil pH</t>
  </si>
  <si>
    <t>Table S8. Correlation matrix for trace element leaching data, soil properties, and total trace element concentrations in soil (Spearman correlation coefficients, statistically significant values are in bold and correspond to p-values &lt; 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</si>
</sst>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6" x14ac:knownFonts="1">
    <font>
      <sz val="12"/>
      <color theme="1"/>
      <name val="Aptos Narrow"/>
      <family val="2"/>
      <charset val="238"/>
      <scheme val="minor"/>
    </font>
    <font>
      <b/>
      <sz val="12"/>
      <color theme="1"/>
      <name val="Aptos Narrow"/>
      <scheme val="minor"/>
    </font>
    <font>
      <b/>
      <sz val="18"/>
      <color theme="1"/>
      <name val="Aptos Narrow"/>
      <scheme val="minor"/>
    </font>
    <font>
      <sz val="12"/>
      <color theme="1"/>
      <name val="Aptos Narrow"/>
      <scheme val="minor"/>
    </font>
    <font>
      <sz val="14"/>
      <color theme="1"/>
      <name val="Aptos Narrow"/>
      <scheme val="minor"/>
    </font>
    <font>
      <vertAlign val="superscript"/>
      <sz val="14"/>
      <color theme="1"/>
      <name val="Aptos Narrow"/>
      <scheme val="minor"/>
    </font>
    <font>
      <vertAlign val="superscript"/>
      <sz val="12"/>
      <color theme="1"/>
      <name val="Aptos Narrow"/>
      <scheme val="minor"/>
    </font>
    <font>
      <sz val="12"/>
      <color rgb="FF000000"/>
      <name val="Aptos Narrow"/>
      <family val="2"/>
      <charset val="238"/>
      <scheme val="minor"/>
    </font>
    <font>
      <b/>
      <i/>
      <sz val="12"/>
      <color theme="1"/>
      <name val="Aptos Narrow"/>
      <scheme val="minor"/>
    </font>
    <font>
      <b/>
      <sz val="12"/>
      <color theme="1"/>
      <name val="Aptos Narrow"/>
      <family val="2"/>
      <scheme val="minor"/>
    </font>
    <font>
      <b/>
      <sz val="12"/>
      <color rgb="FF0070C0"/>
      <name val="Aptos Narrow"/>
      <family val="2"/>
      <scheme val="minor"/>
    </font>
    <font>
      <vertAlign val="superscript"/>
      <sz val="12"/>
      <color theme="1"/>
      <name val="Aptos Narrow (Základní text)"/>
      <charset val="238"/>
    </font>
    <font>
      <b/>
      <sz val="12"/>
      <color rgb="FF000000"/>
      <name val="Aptos Narrow"/>
      <scheme val="minor"/>
    </font>
    <font>
      <sz val="12"/>
      <name val="Aptos Narrow"/>
      <scheme val="minor"/>
    </font>
    <font>
      <b/>
      <sz val="12"/>
      <name val="Aptos Narrow"/>
      <scheme val="minor"/>
    </font>
    <font>
      <b/>
      <i/>
      <sz val="12"/>
      <name val="Aptos Narrow"/>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9">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6" fillId="0" borderId="0" xfId="0" applyFont="1" applyAlignment="1">
      <alignment horizontal="left" vertical="center"/>
    </xf>
    <xf numFmtId="0" fontId="3" fillId="0" borderId="0" xfId="0" applyFont="1"/>
    <xf numFmtId="2" fontId="0" fillId="0" borderId="0" xfId="0" applyNumberFormat="1" applyAlignment="1">
      <alignment horizontal="left"/>
    </xf>
    <xf numFmtId="164" fontId="0" fillId="0" borderId="0" xfId="0" applyNumberFormat="1" applyAlignment="1">
      <alignment horizontal="left"/>
    </xf>
    <xf numFmtId="165" fontId="0" fillId="0" borderId="0" xfId="0" applyNumberFormat="1" applyAlignment="1">
      <alignment horizontal="left"/>
    </xf>
    <xf numFmtId="0" fontId="0" fillId="0" borderId="0" xfId="0" applyAlignment="1">
      <alignment horizontal="left"/>
    </xf>
    <xf numFmtId="2" fontId="7" fillId="0" borderId="0" xfId="0" applyNumberFormat="1" applyFont="1" applyAlignment="1">
      <alignment horizontal="left"/>
    </xf>
    <xf numFmtId="4" fontId="0" fillId="0" borderId="0" xfId="0" applyNumberFormat="1" applyAlignment="1">
      <alignment horizontal="left"/>
    </xf>
    <xf numFmtId="1" fontId="0" fillId="0" borderId="0" xfId="0" applyNumberFormat="1" applyAlignment="1">
      <alignment horizontal="left"/>
    </xf>
    <xf numFmtId="0" fontId="1" fillId="0" borderId="0" xfId="0" applyFont="1"/>
    <xf numFmtId="0" fontId="8" fillId="0" borderId="0" xfId="0" applyFont="1"/>
    <xf numFmtId="2" fontId="8" fillId="0" borderId="0" xfId="0" applyNumberFormat="1" applyFont="1" applyAlignment="1">
      <alignment horizontal="left"/>
    </xf>
    <xf numFmtId="165" fontId="3" fillId="0" borderId="0" xfId="0" applyNumberFormat="1" applyFont="1" applyAlignment="1">
      <alignment horizontal="left"/>
    </xf>
    <xf numFmtId="0" fontId="3" fillId="0" borderId="0" xfId="0" applyFont="1" applyAlignment="1">
      <alignment horizontal="left"/>
    </xf>
    <xf numFmtId="165" fontId="3" fillId="0" borderId="0" xfId="0" applyNumberFormat="1" applyFont="1"/>
    <xf numFmtId="2" fontId="3" fillId="0" borderId="0" xfId="0" applyNumberFormat="1" applyFont="1" applyAlignment="1">
      <alignment horizontal="left"/>
    </xf>
    <xf numFmtId="164" fontId="0" fillId="0" borderId="0" xfId="0" applyNumberFormat="1"/>
    <xf numFmtId="164" fontId="8" fillId="0" borderId="0" xfId="0" applyNumberFormat="1" applyFont="1" applyAlignment="1">
      <alignment horizontal="left"/>
    </xf>
    <xf numFmtId="0" fontId="9" fillId="0" borderId="0" xfId="0" applyFont="1" applyAlignment="1">
      <alignment horizontal="left"/>
    </xf>
    <xf numFmtId="0" fontId="9" fillId="0" borderId="0" xfId="0" applyFont="1"/>
    <xf numFmtId="0" fontId="10" fillId="0" borderId="0" xfId="0" applyFont="1" applyAlignment="1">
      <alignment horizontal="left"/>
    </xf>
    <xf numFmtId="2" fontId="10" fillId="0" borderId="0" xfId="0" applyNumberFormat="1" applyFont="1" applyAlignment="1">
      <alignment horizontal="left"/>
    </xf>
    <xf numFmtId="0" fontId="0" fillId="0" borderId="0" xfId="0" applyAlignment="1">
      <alignment horizontal="center"/>
    </xf>
    <xf numFmtId="2" fontId="0" fillId="0" borderId="0" xfId="0" applyNumberFormat="1" applyAlignment="1">
      <alignment horizontal="center"/>
    </xf>
    <xf numFmtId="0" fontId="8" fillId="0" borderId="0" xfId="0" applyFont="1" applyAlignment="1">
      <alignment horizontal="left"/>
    </xf>
    <xf numFmtId="1" fontId="0" fillId="0" borderId="0" xfId="0" applyNumberFormat="1"/>
    <xf numFmtId="11" fontId="0" fillId="0" borderId="0" xfId="0" applyNumberFormat="1" applyAlignment="1">
      <alignment horizontal="center"/>
    </xf>
    <xf numFmtId="165" fontId="1" fillId="0" borderId="0" xfId="0" applyNumberFormat="1" applyFont="1"/>
    <xf numFmtId="2" fontId="1" fillId="0" borderId="0" xfId="0" applyNumberFormat="1" applyFont="1" applyAlignment="1">
      <alignment horizontal="left"/>
    </xf>
    <xf numFmtId="2" fontId="12" fillId="0" borderId="0" xfId="0" applyNumberFormat="1" applyFont="1" applyAlignment="1">
      <alignment horizontal="left"/>
    </xf>
    <xf numFmtId="0" fontId="13" fillId="0" borderId="0" xfId="0" applyFont="1" applyAlignment="1">
      <alignment horizontal="left"/>
    </xf>
    <xf numFmtId="2" fontId="13" fillId="0" borderId="0" xfId="0" applyNumberFormat="1" applyFont="1" applyAlignment="1">
      <alignment horizontal="left"/>
    </xf>
    <xf numFmtId="2" fontId="14" fillId="0" borderId="0" xfId="0" applyNumberFormat="1" applyFont="1" applyAlignment="1">
      <alignment horizontal="left"/>
    </xf>
    <xf numFmtId="0" fontId="15" fillId="0" borderId="0" xfId="0" applyFont="1" applyAlignment="1">
      <alignment horizontal="left"/>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A5AE6-A02F-7E44-8F01-3A17039F394B}">
  <dimension ref="B3:B27"/>
  <sheetViews>
    <sheetView workbookViewId="0">
      <selection activeCell="L6" sqref="L6"/>
    </sheetView>
  </sheetViews>
  <sheetFormatPr baseColWidth="10" defaultRowHeight="16" x14ac:dyDescent="0.2"/>
  <sheetData>
    <row r="3" spans="2:2" x14ac:dyDescent="0.2">
      <c r="B3" s="1" t="s">
        <v>0</v>
      </c>
    </row>
    <row r="4" spans="2:2" x14ac:dyDescent="0.2">
      <c r="B4" s="1"/>
    </row>
    <row r="5" spans="2:2" x14ac:dyDescent="0.2">
      <c r="B5" s="1"/>
    </row>
    <row r="6" spans="2:2" ht="24" x14ac:dyDescent="0.2">
      <c r="B6" s="2" t="s">
        <v>201</v>
      </c>
    </row>
    <row r="7" spans="2:2" ht="24" x14ac:dyDescent="0.2">
      <c r="B7" s="2" t="s">
        <v>1</v>
      </c>
    </row>
    <row r="8" spans="2:2" ht="24" x14ac:dyDescent="0.2">
      <c r="B8" s="2"/>
    </row>
    <row r="9" spans="2:2" x14ac:dyDescent="0.2">
      <c r="B9" s="3"/>
    </row>
    <row r="10" spans="2:2" x14ac:dyDescent="0.2">
      <c r="B10" s="1"/>
    </row>
    <row r="11" spans="2:2" ht="21" x14ac:dyDescent="0.2">
      <c r="B11" s="4" t="s">
        <v>8</v>
      </c>
    </row>
    <row r="12" spans="2:2" ht="21" x14ac:dyDescent="0.2">
      <c r="B12" s="4" t="s">
        <v>9</v>
      </c>
    </row>
    <row r="13" spans="2:2" ht="19" x14ac:dyDescent="0.2">
      <c r="B13" s="5"/>
    </row>
    <row r="14" spans="2:2" ht="19" x14ac:dyDescent="0.2">
      <c r="B14" s="5"/>
    </row>
    <row r="15" spans="2:2" x14ac:dyDescent="0.2">
      <c r="B15" s="3" t="s">
        <v>2</v>
      </c>
    </row>
    <row r="16" spans="2:2" x14ac:dyDescent="0.2">
      <c r="B16" s="3" t="s">
        <v>3</v>
      </c>
    </row>
    <row r="17" spans="2:2" x14ac:dyDescent="0.2">
      <c r="B17" s="3" t="s">
        <v>4</v>
      </c>
    </row>
    <row r="18" spans="2:2" x14ac:dyDescent="0.2">
      <c r="B18" s="3" t="s">
        <v>5</v>
      </c>
    </row>
    <row r="19" spans="2:2" x14ac:dyDescent="0.2">
      <c r="B19" s="3" t="s">
        <v>6</v>
      </c>
    </row>
    <row r="20" spans="2:2" x14ac:dyDescent="0.2">
      <c r="B20" s="3" t="s">
        <v>7</v>
      </c>
    </row>
    <row r="21" spans="2:2" x14ac:dyDescent="0.2">
      <c r="B21" s="6"/>
    </row>
    <row r="23" spans="2:2" x14ac:dyDescent="0.2">
      <c r="B23" s="1" t="s">
        <v>187</v>
      </c>
    </row>
    <row r="24" spans="2:2" x14ac:dyDescent="0.2">
      <c r="B24" t="s">
        <v>188</v>
      </c>
    </row>
    <row r="25" spans="2:2" x14ac:dyDescent="0.2">
      <c r="B25" t="s">
        <v>189</v>
      </c>
    </row>
    <row r="26" spans="2:2" x14ac:dyDescent="0.2">
      <c r="B26" t="s">
        <v>190</v>
      </c>
    </row>
    <row r="27" spans="2:2" x14ac:dyDescent="0.2">
      <c r="B27" t="s">
        <v>191</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2A7A4-6A40-A846-B2FD-EDEAC6BEBB17}">
  <dimension ref="B2:S82"/>
  <sheetViews>
    <sheetView topLeftCell="A25" workbookViewId="0">
      <selection activeCell="B76" sqref="B76:S76"/>
    </sheetView>
  </sheetViews>
  <sheetFormatPr baseColWidth="10" defaultRowHeight="16" x14ac:dyDescent="0.2"/>
  <sheetData>
    <row r="2" spans="2:19" x14ac:dyDescent="0.2">
      <c r="B2" s="14" t="s">
        <v>97</v>
      </c>
    </row>
    <row r="4" spans="2:19" x14ac:dyDescent="0.2">
      <c r="B4" s="14" t="s">
        <v>10</v>
      </c>
      <c r="C4" s="14"/>
      <c r="D4" s="33" t="s">
        <v>11</v>
      </c>
      <c r="E4" s="33" t="s">
        <v>12</v>
      </c>
      <c r="F4" s="33" t="s">
        <v>13</v>
      </c>
      <c r="G4" s="33" t="s">
        <v>14</v>
      </c>
      <c r="H4" s="33" t="s">
        <v>15</v>
      </c>
      <c r="I4" s="33" t="s">
        <v>16</v>
      </c>
      <c r="J4" s="33" t="s">
        <v>17</v>
      </c>
      <c r="K4" s="33" t="s">
        <v>18</v>
      </c>
      <c r="L4" s="33" t="s">
        <v>19</v>
      </c>
      <c r="M4" s="33" t="s">
        <v>20</v>
      </c>
      <c r="N4" s="33" t="s">
        <v>21</v>
      </c>
      <c r="O4" s="33" t="s">
        <v>22</v>
      </c>
      <c r="P4" s="33" t="s">
        <v>23</v>
      </c>
      <c r="Q4" s="33" t="s">
        <v>24</v>
      </c>
      <c r="R4" s="33" t="s">
        <v>25</v>
      </c>
      <c r="S4" s="33" t="s">
        <v>26</v>
      </c>
    </row>
    <row r="5" spans="2:19" x14ac:dyDescent="0.2">
      <c r="D5" s="7"/>
      <c r="E5" s="7" t="s">
        <v>27</v>
      </c>
      <c r="F5" s="7" t="s">
        <v>27</v>
      </c>
      <c r="G5" s="7" t="s">
        <v>27</v>
      </c>
      <c r="H5" s="7" t="s">
        <v>28</v>
      </c>
      <c r="I5" s="7" t="s">
        <v>28</v>
      </c>
      <c r="J5" s="7" t="s">
        <v>28</v>
      </c>
      <c r="K5" s="7" t="s">
        <v>28</v>
      </c>
      <c r="L5" s="7" t="s">
        <v>28</v>
      </c>
      <c r="M5" s="7" t="s">
        <v>28</v>
      </c>
      <c r="N5" s="7" t="s">
        <v>28</v>
      </c>
      <c r="O5" s="7" t="s">
        <v>28</v>
      </c>
      <c r="P5" s="7" t="s">
        <v>28</v>
      </c>
      <c r="Q5" s="7" t="s">
        <v>28</v>
      </c>
      <c r="R5" s="7" t="s">
        <v>28</v>
      </c>
      <c r="S5" s="7" t="s">
        <v>28</v>
      </c>
    </row>
    <row r="6" spans="2:19" x14ac:dyDescent="0.2">
      <c r="B6" t="s">
        <v>29</v>
      </c>
      <c r="C6" t="s">
        <v>30</v>
      </c>
      <c r="D6" s="7" t="s">
        <v>31</v>
      </c>
      <c r="E6" s="8">
        <v>42.130200000000002</v>
      </c>
      <c r="F6" s="7" t="s">
        <v>32</v>
      </c>
      <c r="G6" s="7">
        <v>9.8339999999999997E-2</v>
      </c>
      <c r="H6" s="7">
        <v>6.4665847919257411</v>
      </c>
      <c r="I6" s="7">
        <v>0.45071735436493232</v>
      </c>
      <c r="J6" s="7">
        <v>0.67051939574843278</v>
      </c>
      <c r="K6" s="8">
        <v>48.16636519770249</v>
      </c>
      <c r="L6" s="8">
        <v>10.958813092039531</v>
      </c>
      <c r="M6" s="9">
        <v>2.8683066368103027E-2</v>
      </c>
      <c r="N6" s="8">
        <v>21.68860729020647</v>
      </c>
      <c r="O6" s="7">
        <v>7.0775389897459107</v>
      </c>
      <c r="P6" s="7">
        <v>0.41239568333529908</v>
      </c>
      <c r="Q6" s="8">
        <v>42.997208016436559</v>
      </c>
      <c r="R6" s="7">
        <v>0.46332114094499399</v>
      </c>
      <c r="S6" s="8">
        <v>32.975803475732825</v>
      </c>
    </row>
    <row r="7" spans="2:19" x14ac:dyDescent="0.2">
      <c r="B7" t="s">
        <v>33</v>
      </c>
      <c r="C7" t="s">
        <v>30</v>
      </c>
      <c r="D7" s="7" t="s">
        <v>31</v>
      </c>
      <c r="E7" s="8">
        <v>42.896500000000003</v>
      </c>
      <c r="F7" s="7" t="s">
        <v>32</v>
      </c>
      <c r="G7" s="7">
        <v>0.12230000000000001</v>
      </c>
      <c r="H7" s="7">
        <v>8.9526522779416258</v>
      </c>
      <c r="I7" s="7">
        <v>0.44160835380896435</v>
      </c>
      <c r="J7" s="7">
        <v>0.55376839916881893</v>
      </c>
      <c r="K7" s="8">
        <v>41.647345849821974</v>
      </c>
      <c r="L7" s="8">
        <v>12.030677832539487</v>
      </c>
      <c r="M7" s="9">
        <v>4.8705965280532837E-2</v>
      </c>
      <c r="N7" s="8">
        <v>18.554727810388876</v>
      </c>
      <c r="O7" s="7">
        <v>9.7043612817394731</v>
      </c>
      <c r="P7" s="7">
        <v>0.45170057616669429</v>
      </c>
      <c r="Q7" s="8">
        <v>40.324582051128779</v>
      </c>
      <c r="R7" s="7">
        <v>0.46422708518153244</v>
      </c>
      <c r="S7" s="8">
        <v>57.186084458122643</v>
      </c>
    </row>
    <row r="8" spans="2:19" x14ac:dyDescent="0.2">
      <c r="B8" t="s">
        <v>34</v>
      </c>
      <c r="C8" t="s">
        <v>30</v>
      </c>
      <c r="D8" s="7" t="s">
        <v>31</v>
      </c>
      <c r="E8" s="8">
        <v>42.523200000000003</v>
      </c>
      <c r="F8" s="7" t="s">
        <v>32</v>
      </c>
      <c r="G8" s="7">
        <v>9.0020000000000003E-2</v>
      </c>
      <c r="H8" s="7">
        <v>4.5662315331951744</v>
      </c>
      <c r="I8" s="7">
        <v>0.51280065811263587</v>
      </c>
      <c r="J8" s="7">
        <v>0.44224867348904073</v>
      </c>
      <c r="K8" s="8">
        <v>29.459802236312189</v>
      </c>
      <c r="L8" s="8">
        <v>10.460993208827531</v>
      </c>
      <c r="M8" s="9">
        <v>3.4345399588346481E-2</v>
      </c>
      <c r="N8" s="8">
        <v>15.261792991851376</v>
      </c>
      <c r="O8" s="7">
        <v>4.1572666118987991</v>
      </c>
      <c r="P8" s="7">
        <v>0.26824071320454879</v>
      </c>
      <c r="Q8" s="8">
        <v>26.344898514560491</v>
      </c>
      <c r="R8" s="7">
        <v>0.14298368036175363</v>
      </c>
      <c r="S8" s="8">
        <v>54.589041953299684</v>
      </c>
    </row>
    <row r="9" spans="2:19" x14ac:dyDescent="0.2">
      <c r="B9" t="s">
        <v>35</v>
      </c>
      <c r="C9" t="s">
        <v>30</v>
      </c>
      <c r="D9" s="7" t="s">
        <v>31</v>
      </c>
      <c r="E9" s="8">
        <v>43.6693</v>
      </c>
      <c r="F9" s="7" t="s">
        <v>32</v>
      </c>
      <c r="G9" s="7">
        <v>0.39190000000000003</v>
      </c>
      <c r="H9" s="7">
        <v>3.549014940308779</v>
      </c>
      <c r="I9" s="7">
        <v>0.33428139764197384</v>
      </c>
      <c r="J9" s="7">
        <v>0.39868865922185143</v>
      </c>
      <c r="K9" s="8">
        <v>23.698169558002764</v>
      </c>
      <c r="L9" s="7">
        <v>7.3412353813225302</v>
      </c>
      <c r="M9" s="9">
        <v>1.693585142493248E-2</v>
      </c>
      <c r="N9" s="8">
        <v>11.622645686120578</v>
      </c>
      <c r="O9" s="7">
        <v>3.5029003672172037</v>
      </c>
      <c r="P9" s="7">
        <v>0.16977420865797441</v>
      </c>
      <c r="Q9" s="8">
        <v>24.760985462985698</v>
      </c>
      <c r="R9" s="7">
        <v>0.29070084504596538</v>
      </c>
      <c r="S9" s="8">
        <v>64.87608800086376</v>
      </c>
    </row>
    <row r="10" spans="2:19" x14ac:dyDescent="0.2">
      <c r="B10" t="s">
        <v>36</v>
      </c>
      <c r="C10" t="s">
        <v>30</v>
      </c>
      <c r="D10" s="7" t="s">
        <v>31</v>
      </c>
      <c r="E10" s="8">
        <v>42.782200000000003</v>
      </c>
      <c r="F10" s="7" t="s">
        <v>32</v>
      </c>
      <c r="G10" s="7">
        <v>0.1045</v>
      </c>
      <c r="H10" s="7">
        <v>3.3238286706089495</v>
      </c>
      <c r="I10" s="7">
        <v>0.31296215654471371</v>
      </c>
      <c r="J10" s="7">
        <v>0.38834423636789239</v>
      </c>
      <c r="K10" s="8">
        <v>26.019099038646964</v>
      </c>
      <c r="L10" s="7">
        <v>5.9120242476101943</v>
      </c>
      <c r="M10" s="9">
        <v>2.7707900851964951E-2</v>
      </c>
      <c r="N10" s="8">
        <v>11.648575312460965</v>
      </c>
      <c r="O10" s="7">
        <v>4.2878610085839588</v>
      </c>
      <c r="P10" s="7">
        <v>0.15732474411013947</v>
      </c>
      <c r="Q10" s="8">
        <v>29.599667804410331</v>
      </c>
      <c r="R10" s="7">
        <v>0.41859194205089573</v>
      </c>
      <c r="S10" s="8">
        <v>69.1566234426964</v>
      </c>
    </row>
    <row r="11" spans="2:19" x14ac:dyDescent="0.2">
      <c r="B11" t="s">
        <v>37</v>
      </c>
      <c r="C11" t="s">
        <v>30</v>
      </c>
      <c r="D11" s="7" t="s">
        <v>31</v>
      </c>
      <c r="E11" s="8">
        <v>43.621200000000002</v>
      </c>
      <c r="F11" s="7" t="s">
        <v>32</v>
      </c>
      <c r="G11" s="7">
        <v>9.2420000000000002E-2</v>
      </c>
      <c r="H11" s="7">
        <v>2.7009932012192968</v>
      </c>
      <c r="I11" s="7">
        <v>0.16096961225487599</v>
      </c>
      <c r="J11" s="7">
        <v>0.19741096672830763</v>
      </c>
      <c r="K11" s="8">
        <v>10.420856298074073</v>
      </c>
      <c r="L11" s="7">
        <v>4.82896226386117</v>
      </c>
      <c r="M11" s="9">
        <v>1.751130074262619E-2</v>
      </c>
      <c r="N11" s="7">
        <v>5.235229754642063</v>
      </c>
      <c r="O11" s="7">
        <v>1.1248469913058941</v>
      </c>
      <c r="P11" s="7">
        <v>0.11788491743629642</v>
      </c>
      <c r="Q11" s="8">
        <v>23.366886134487871</v>
      </c>
      <c r="R11" s="7">
        <v>9.2202157343205915E-2</v>
      </c>
      <c r="S11" s="8">
        <v>28.197752800445851</v>
      </c>
    </row>
    <row r="12" spans="2:19" x14ac:dyDescent="0.2">
      <c r="B12" t="s">
        <v>38</v>
      </c>
      <c r="C12" t="s">
        <v>30</v>
      </c>
      <c r="D12" s="7" t="s">
        <v>31</v>
      </c>
      <c r="E12" s="8">
        <v>42.297499999999999</v>
      </c>
      <c r="F12" s="7" t="s">
        <v>32</v>
      </c>
      <c r="G12" s="7">
        <v>0.1038</v>
      </c>
      <c r="H12" s="7">
        <v>3.9073727636764222</v>
      </c>
      <c r="I12" s="7">
        <v>7.2489124100241484E-2</v>
      </c>
      <c r="J12" s="7">
        <v>0.24463252014414402</v>
      </c>
      <c r="K12" s="8">
        <v>16.289159244917386</v>
      </c>
      <c r="L12" s="7">
        <v>4.6673695780797413</v>
      </c>
      <c r="M12" s="9">
        <v>2.2715600207448006E-2</v>
      </c>
      <c r="N12" s="7">
        <v>9.0209587149411377</v>
      </c>
      <c r="O12" s="7">
        <v>1.6986147385605261</v>
      </c>
      <c r="P12" s="7">
        <v>0.23417887291023726</v>
      </c>
      <c r="Q12" s="8">
        <v>38.436071715635052</v>
      </c>
      <c r="R12" s="7">
        <v>0.28283446286090047</v>
      </c>
      <c r="S12" s="8">
        <v>26.679178119471079</v>
      </c>
    </row>
    <row r="13" spans="2:19" x14ac:dyDescent="0.2">
      <c r="B13" t="s">
        <v>39</v>
      </c>
      <c r="C13" t="s">
        <v>30</v>
      </c>
      <c r="D13" s="7" t="s">
        <v>31</v>
      </c>
      <c r="E13" s="8">
        <v>41.929400000000001</v>
      </c>
      <c r="F13" s="7" t="s">
        <v>32</v>
      </c>
      <c r="G13" s="7">
        <v>0.1142</v>
      </c>
      <c r="H13" s="7">
        <v>4.023043528846741</v>
      </c>
      <c r="I13" s="7">
        <v>0.1456740887632316</v>
      </c>
      <c r="J13" s="7">
        <v>0.46730886989956488</v>
      </c>
      <c r="K13" s="8">
        <v>36.487186760102077</v>
      </c>
      <c r="L13" s="7">
        <v>6.1123744123355186</v>
      </c>
      <c r="M13" s="9">
        <v>1.0086099617183208E-2</v>
      </c>
      <c r="N13" s="8">
        <v>18.458187679643089</v>
      </c>
      <c r="O13" s="7">
        <v>1.939523685939184</v>
      </c>
      <c r="P13" s="7">
        <v>0.41342335590069912</v>
      </c>
      <c r="Q13" s="8">
        <v>44.646501636830116</v>
      </c>
      <c r="R13" s="7">
        <v>0.46562459334841738</v>
      </c>
      <c r="S13" s="8">
        <v>64.527159580078404</v>
      </c>
    </row>
    <row r="14" spans="2:19" x14ac:dyDescent="0.2">
      <c r="B14" s="10" t="s">
        <v>40</v>
      </c>
      <c r="D14" s="7"/>
      <c r="E14" s="8">
        <v>41.929400000000001</v>
      </c>
      <c r="F14" s="7" t="s">
        <v>31</v>
      </c>
      <c r="G14" s="7">
        <v>9.0020000000000003E-2</v>
      </c>
      <c r="H14" s="7">
        <v>2.7009932012192968</v>
      </c>
      <c r="I14" s="7">
        <v>7.2489124100241484E-2</v>
      </c>
      <c r="J14" s="7">
        <v>0.19741096672830763</v>
      </c>
      <c r="K14" s="8">
        <v>10.420856298074073</v>
      </c>
      <c r="L14" s="7">
        <v>4.6673695780797413</v>
      </c>
      <c r="M14" s="9">
        <v>1.0086099617183208E-2</v>
      </c>
      <c r="N14" s="7">
        <v>5.235229754642063</v>
      </c>
      <c r="O14" s="7">
        <v>1.1248469913058941</v>
      </c>
      <c r="P14" s="7">
        <v>0.11788491743629642</v>
      </c>
      <c r="Q14" s="8">
        <v>23.366886134487871</v>
      </c>
      <c r="R14" s="7">
        <v>9.2202157343205915E-2</v>
      </c>
      <c r="S14" s="8">
        <v>26.679178119471079</v>
      </c>
    </row>
    <row r="15" spans="2:19" x14ac:dyDescent="0.2">
      <c r="B15" s="10" t="s">
        <v>41</v>
      </c>
      <c r="D15" s="7"/>
      <c r="E15" s="8">
        <v>43.6693</v>
      </c>
      <c r="F15" s="7" t="s">
        <v>31</v>
      </c>
      <c r="G15" s="7">
        <v>0.39190000000000003</v>
      </c>
      <c r="H15" s="7">
        <v>8.9526522779416258</v>
      </c>
      <c r="I15" s="7">
        <v>0.51280065811263587</v>
      </c>
      <c r="J15" s="7">
        <v>0.67051939574843278</v>
      </c>
      <c r="K15" s="8">
        <v>48.16636519770249</v>
      </c>
      <c r="L15" s="8">
        <v>12.030677832539487</v>
      </c>
      <c r="M15" s="9">
        <v>4.8705965280532837E-2</v>
      </c>
      <c r="N15" s="8">
        <v>21.68860729020647</v>
      </c>
      <c r="O15" s="7">
        <v>9.7043612817394731</v>
      </c>
      <c r="P15" s="7">
        <v>0.45170057616669429</v>
      </c>
      <c r="Q15" s="8">
        <v>44.646501636830116</v>
      </c>
      <c r="R15" s="7">
        <v>0.46562459334841738</v>
      </c>
      <c r="S15" s="8">
        <v>69.1566234426964</v>
      </c>
    </row>
    <row r="16" spans="2:19" x14ac:dyDescent="0.2">
      <c r="B16" s="10" t="s">
        <v>42</v>
      </c>
      <c r="D16" s="7"/>
      <c r="E16" s="8">
        <v>42.652700000000003</v>
      </c>
      <c r="F16" s="7" t="s">
        <v>31</v>
      </c>
      <c r="G16" s="7">
        <v>0.10414999999999999</v>
      </c>
      <c r="H16" s="7">
        <v>3.9652081462615816</v>
      </c>
      <c r="I16" s="7">
        <v>0.32362177709334378</v>
      </c>
      <c r="J16" s="7">
        <v>0.42046866635544611</v>
      </c>
      <c r="K16" s="8">
        <v>27.739450637479578</v>
      </c>
      <c r="L16" s="7">
        <v>6.7268048968290248</v>
      </c>
      <c r="M16" s="9">
        <v>2.5211750529706478E-2</v>
      </c>
      <c r="N16" s="8">
        <v>13.455184152156171</v>
      </c>
      <c r="O16" s="7">
        <v>3.8300834895580014</v>
      </c>
      <c r="P16" s="7">
        <v>0.25120979305739299</v>
      </c>
      <c r="Q16" s="8">
        <v>34.017869760022691</v>
      </c>
      <c r="R16" s="7">
        <v>0.35464639354843053</v>
      </c>
      <c r="S16" s="8">
        <v>55.88756320571116</v>
      </c>
    </row>
    <row r="17" spans="2:19" x14ac:dyDescent="0.2">
      <c r="B17" s="10" t="s">
        <v>43</v>
      </c>
      <c r="D17" s="7"/>
      <c r="E17" s="8">
        <v>42.731187499999997</v>
      </c>
      <c r="F17" s="7" t="s">
        <v>31</v>
      </c>
      <c r="G17" s="7">
        <v>0.13968500000000003</v>
      </c>
      <c r="H17" s="7">
        <v>4.6862152134653421</v>
      </c>
      <c r="I17" s="7">
        <v>0.30393784319894612</v>
      </c>
      <c r="J17" s="7">
        <v>0.42036521509600661</v>
      </c>
      <c r="K17" s="8">
        <v>29.023498022947493</v>
      </c>
      <c r="L17" s="7">
        <v>7.7890562520769633</v>
      </c>
      <c r="M17" s="9">
        <v>2.5836398010142148E-2</v>
      </c>
      <c r="N17" s="8">
        <v>13.93634065503182</v>
      </c>
      <c r="O17" s="7">
        <v>4.186614209373869</v>
      </c>
      <c r="P17" s="7">
        <v>0.27811538396523611</v>
      </c>
      <c r="Q17" s="8">
        <v>33.809600167059358</v>
      </c>
      <c r="R17" s="7">
        <v>0.32756073839220812</v>
      </c>
      <c r="S17" s="8">
        <v>49.773466478838841</v>
      </c>
    </row>
    <row r="19" spans="2:19" x14ac:dyDescent="0.2">
      <c r="B19" s="14" t="s">
        <v>10</v>
      </c>
      <c r="C19" s="14"/>
      <c r="D19" s="33" t="s">
        <v>11</v>
      </c>
      <c r="E19" s="33" t="s">
        <v>12</v>
      </c>
      <c r="F19" s="33" t="s">
        <v>13</v>
      </c>
      <c r="G19" s="33" t="s">
        <v>14</v>
      </c>
      <c r="H19" s="33" t="s">
        <v>15</v>
      </c>
      <c r="I19" s="33" t="s">
        <v>16</v>
      </c>
      <c r="J19" s="34" t="s">
        <v>17</v>
      </c>
      <c r="K19" s="34" t="s">
        <v>18</v>
      </c>
      <c r="L19" s="33" t="s">
        <v>19</v>
      </c>
      <c r="M19" s="33" t="s">
        <v>20</v>
      </c>
      <c r="N19" s="33" t="s">
        <v>21</v>
      </c>
      <c r="O19" s="33" t="s">
        <v>22</v>
      </c>
      <c r="P19" s="33" t="s">
        <v>23</v>
      </c>
      <c r="Q19" s="33" t="s">
        <v>24</v>
      </c>
      <c r="R19" s="33" t="s">
        <v>25</v>
      </c>
      <c r="S19" s="33" t="s">
        <v>26</v>
      </c>
    </row>
    <row r="20" spans="2:19" x14ac:dyDescent="0.2">
      <c r="D20" s="7"/>
      <c r="E20" s="7" t="s">
        <v>27</v>
      </c>
      <c r="F20" s="7" t="s">
        <v>27</v>
      </c>
      <c r="G20" s="7" t="s">
        <v>27</v>
      </c>
      <c r="H20" s="7" t="s">
        <v>28</v>
      </c>
      <c r="I20" s="7" t="s">
        <v>28</v>
      </c>
      <c r="J20" s="11" t="s">
        <v>28</v>
      </c>
      <c r="K20" s="11" t="s">
        <v>28</v>
      </c>
      <c r="L20" s="7" t="s">
        <v>28</v>
      </c>
      <c r="M20" s="7" t="s">
        <v>28</v>
      </c>
      <c r="N20" s="7" t="s">
        <v>28</v>
      </c>
      <c r="O20" s="7" t="s">
        <v>28</v>
      </c>
      <c r="P20" s="7" t="s">
        <v>28</v>
      </c>
      <c r="Q20" s="7" t="s">
        <v>28</v>
      </c>
      <c r="R20" s="7" t="s">
        <v>28</v>
      </c>
      <c r="S20" s="7" t="s">
        <v>28</v>
      </c>
    </row>
    <row r="21" spans="2:19" x14ac:dyDescent="0.2">
      <c r="B21" t="s">
        <v>44</v>
      </c>
      <c r="C21" t="s">
        <v>45</v>
      </c>
      <c r="D21" s="7">
        <v>6.48</v>
      </c>
      <c r="E21" s="8">
        <v>35.2395</v>
      </c>
      <c r="F21" s="7">
        <v>1.2977000000000001</v>
      </c>
      <c r="G21" s="7">
        <v>0.1605</v>
      </c>
      <c r="H21" s="8">
        <v>18.297916062351245</v>
      </c>
      <c r="I21" s="7">
        <v>0.42145475464286808</v>
      </c>
      <c r="J21" s="12">
        <v>2.0080364975550298</v>
      </c>
      <c r="K21" s="8">
        <v>33.725061672765499</v>
      </c>
      <c r="L21" s="8">
        <v>21.172335870692976</v>
      </c>
      <c r="M21" s="9">
        <v>3.6655399948358536E-2</v>
      </c>
      <c r="N21" s="8">
        <v>11.180751474086271</v>
      </c>
      <c r="O21" s="8">
        <v>12.217999837877977</v>
      </c>
      <c r="P21" s="7">
        <v>2.9386450096716081</v>
      </c>
      <c r="Q21" s="13">
        <v>514.69441153329149</v>
      </c>
      <c r="R21" s="7">
        <v>2.103380965297994</v>
      </c>
      <c r="S21" s="8">
        <v>35.349326845619835</v>
      </c>
    </row>
    <row r="22" spans="2:19" x14ac:dyDescent="0.2">
      <c r="B22" t="s">
        <v>46</v>
      </c>
      <c r="C22" t="s">
        <v>45</v>
      </c>
      <c r="D22" s="7">
        <v>6.133</v>
      </c>
      <c r="E22" s="8">
        <v>40.539099999999998</v>
      </c>
      <c r="F22" s="7">
        <v>0.31240000000000001</v>
      </c>
      <c r="G22" s="7">
        <v>0.92469999999999997</v>
      </c>
      <c r="H22" s="7">
        <v>9.9172568601781528</v>
      </c>
      <c r="I22" s="7">
        <v>0.25591169085365256</v>
      </c>
      <c r="J22" s="12">
        <v>0.64958857693989025</v>
      </c>
      <c r="K22" s="12">
        <v>5.8692842176391968</v>
      </c>
      <c r="L22" s="8">
        <v>14.406425487083126</v>
      </c>
      <c r="M22" s="9">
        <v>1.1776999570429325E-2</v>
      </c>
      <c r="N22" s="12">
        <v>3.1391866547561809</v>
      </c>
      <c r="O22" s="7">
        <v>7.2410973017889155</v>
      </c>
      <c r="P22" s="7">
        <v>0.85101014991536239</v>
      </c>
      <c r="Q22" s="13">
        <v>242.66373879620684</v>
      </c>
      <c r="R22" s="7">
        <v>4.2172603757130694E-2</v>
      </c>
      <c r="S22" s="8">
        <v>23.813793973142261</v>
      </c>
    </row>
    <row r="23" spans="2:19" x14ac:dyDescent="0.2">
      <c r="B23" t="s">
        <v>47</v>
      </c>
      <c r="C23" t="s">
        <v>45</v>
      </c>
      <c r="D23" s="7">
        <v>6.2869999999999999</v>
      </c>
      <c r="E23" s="8">
        <v>33.084899999999998</v>
      </c>
      <c r="F23" s="7">
        <v>0.43469999999999998</v>
      </c>
      <c r="G23" s="7">
        <v>0.31850000000000001</v>
      </c>
      <c r="H23" s="8">
        <v>11.494089623241173</v>
      </c>
      <c r="I23" s="7">
        <v>0.53163687175250596</v>
      </c>
      <c r="J23" s="12">
        <v>1.1041014662149067</v>
      </c>
      <c r="K23" s="8">
        <v>20.570988009733551</v>
      </c>
      <c r="L23" s="8">
        <v>27.10383615002975</v>
      </c>
      <c r="M23" s="9">
        <v>1.5241799876093864E-2</v>
      </c>
      <c r="N23" s="12">
        <v>8.6864301514138056</v>
      </c>
      <c r="O23" s="8">
        <v>13.369819211573041</v>
      </c>
      <c r="P23" s="7">
        <v>1.6184792422006975</v>
      </c>
      <c r="Q23" s="13">
        <v>417.81747242459937</v>
      </c>
      <c r="R23" s="7">
        <v>1.0288014117141573</v>
      </c>
      <c r="S23" s="8">
        <v>51.533946640562725</v>
      </c>
    </row>
    <row r="24" spans="2:19" x14ac:dyDescent="0.2">
      <c r="B24" t="s">
        <v>48</v>
      </c>
      <c r="C24" t="s">
        <v>45</v>
      </c>
      <c r="D24" s="7">
        <v>6.1210000000000004</v>
      </c>
      <c r="E24" s="8">
        <v>22.061</v>
      </c>
      <c r="F24" s="7">
        <v>3.1800000000000002E-2</v>
      </c>
      <c r="G24" s="7">
        <v>4.9849999999999998E-2</v>
      </c>
      <c r="H24" s="8">
        <v>12.242723442427362</v>
      </c>
      <c r="I24" s="7">
        <v>0.71918608802673101</v>
      </c>
      <c r="J24" s="12">
        <v>3.3483380640836131</v>
      </c>
      <c r="K24" s="13">
        <v>103.32670523353246</v>
      </c>
      <c r="L24" s="8">
        <v>22.217381583354321</v>
      </c>
      <c r="M24" s="9">
        <v>2.7288999408483505E-2</v>
      </c>
      <c r="N24" s="8">
        <v>32.996450114541737</v>
      </c>
      <c r="O24" s="8">
        <v>19.059209916169927</v>
      </c>
      <c r="P24" s="7">
        <v>1.1608430239948526</v>
      </c>
      <c r="Q24" s="13">
        <v>820.76093021041743</v>
      </c>
      <c r="R24" s="8">
        <v>16.919336444756713</v>
      </c>
      <c r="S24" s="8">
        <v>34.06070581770387</v>
      </c>
    </row>
    <row r="25" spans="2:19" x14ac:dyDescent="0.2">
      <c r="B25" t="s">
        <v>49</v>
      </c>
      <c r="C25" t="s">
        <v>45</v>
      </c>
      <c r="D25" s="7">
        <v>5.8019999999999996</v>
      </c>
      <c r="E25" s="8">
        <v>30.9374</v>
      </c>
      <c r="F25" s="7" t="s">
        <v>32</v>
      </c>
      <c r="G25" s="7">
        <v>7.9320000000000002E-2</v>
      </c>
      <c r="H25" s="8">
        <v>12.654757380498754</v>
      </c>
      <c r="I25" s="7">
        <v>1.0603747719446981</v>
      </c>
      <c r="J25" s="12">
        <v>2.4162929555324619</v>
      </c>
      <c r="K25" s="8">
        <v>29.896299961874028</v>
      </c>
      <c r="L25" s="8">
        <v>30.061602253233815</v>
      </c>
      <c r="M25" s="9">
        <v>3.0013000592589378E-2</v>
      </c>
      <c r="N25" s="8">
        <v>11.56110148239504</v>
      </c>
      <c r="O25" s="8">
        <v>21.717313550303988</v>
      </c>
      <c r="P25" s="7">
        <v>1.7218838568910662</v>
      </c>
      <c r="Q25" s="13">
        <v>679.25062265970155</v>
      </c>
      <c r="R25" s="8">
        <v>10.749540888406115</v>
      </c>
      <c r="S25" s="8">
        <v>39.586125247488319</v>
      </c>
    </row>
    <row r="26" spans="2:19" x14ac:dyDescent="0.2">
      <c r="B26" t="s">
        <v>50</v>
      </c>
      <c r="C26" t="s">
        <v>45</v>
      </c>
      <c r="D26" s="7">
        <v>6.431</v>
      </c>
      <c r="E26" s="8">
        <v>37.042400000000001</v>
      </c>
      <c r="F26" s="7">
        <v>0.67849999999999999</v>
      </c>
      <c r="G26" s="7">
        <v>0.11119999999999999</v>
      </c>
      <c r="H26" s="8">
        <v>11.664131194696537</v>
      </c>
      <c r="I26" s="7">
        <v>0.82986270342812907</v>
      </c>
      <c r="J26" s="12">
        <v>1.7528509257059324</v>
      </c>
      <c r="K26" s="8">
        <v>44.947487128264065</v>
      </c>
      <c r="L26" s="8">
        <v>22.134791748440485</v>
      </c>
      <c r="M26" s="9">
        <v>3.3586900681257248E-2</v>
      </c>
      <c r="N26" s="8">
        <v>15.186522222646612</v>
      </c>
      <c r="O26" s="8">
        <v>17.424538016929567</v>
      </c>
      <c r="P26" s="7">
        <v>1.9638314362502796</v>
      </c>
      <c r="Q26" s="13">
        <v>497.13223657896725</v>
      </c>
      <c r="R26" s="7">
        <v>4.2729901658614908</v>
      </c>
      <c r="S26" s="8">
        <v>38.401045149307272</v>
      </c>
    </row>
    <row r="27" spans="2:19" x14ac:dyDescent="0.2">
      <c r="B27" t="s">
        <v>51</v>
      </c>
      <c r="C27" t="s">
        <v>52</v>
      </c>
      <c r="D27" s="7">
        <v>7.85</v>
      </c>
      <c r="E27" s="8">
        <v>20.653500000000001</v>
      </c>
      <c r="F27" s="7">
        <v>0.41959999999999997</v>
      </c>
      <c r="G27" s="7">
        <v>3.5779999999999999E-2</v>
      </c>
      <c r="H27" s="8">
        <v>10.991502182668709</v>
      </c>
      <c r="I27" s="7">
        <v>0.50165364212156272</v>
      </c>
      <c r="J27" s="8">
        <v>13.364931127562867</v>
      </c>
      <c r="K27" s="8">
        <v>62.0785517361616</v>
      </c>
      <c r="L27" s="8">
        <v>39.989042623921605</v>
      </c>
      <c r="M27" s="9">
        <v>6.8753799423575401E-3</v>
      </c>
      <c r="N27" s="8">
        <v>22.020457390125827</v>
      </c>
      <c r="O27" s="8">
        <v>23.062768594757156</v>
      </c>
      <c r="P27" s="7">
        <v>1.4766685352170839</v>
      </c>
      <c r="Q27" s="13">
        <v>778.3845169967085</v>
      </c>
      <c r="R27" s="8">
        <v>11.58058070906705</v>
      </c>
      <c r="S27" s="13">
        <v>421.41552123037036</v>
      </c>
    </row>
    <row r="28" spans="2:19" x14ac:dyDescent="0.2">
      <c r="B28" t="s">
        <v>53</v>
      </c>
      <c r="C28" t="s">
        <v>52</v>
      </c>
      <c r="D28" s="7">
        <v>7.76</v>
      </c>
      <c r="E28" s="7">
        <v>7.8284000000000002</v>
      </c>
      <c r="F28" s="7">
        <v>4.8500000000000001E-2</v>
      </c>
      <c r="G28" s="7">
        <v>1.7500000000000002E-2</v>
      </c>
      <c r="H28" s="8">
        <v>13.099653585878297</v>
      </c>
      <c r="I28" s="7">
        <v>1.2071879796385141</v>
      </c>
      <c r="J28" s="12">
        <v>3.3451923998411082</v>
      </c>
      <c r="K28" s="8">
        <v>71.452422501024714</v>
      </c>
      <c r="L28" s="8">
        <v>35.239032829627995</v>
      </c>
      <c r="M28" s="9">
        <v>2.0463999360799789E-2</v>
      </c>
      <c r="N28" s="8">
        <v>25.987093973187456</v>
      </c>
      <c r="O28" s="8">
        <v>53.66341754586459</v>
      </c>
      <c r="P28" s="7">
        <v>1.4993366331358993</v>
      </c>
      <c r="Q28" s="13">
        <v>1043.4776953090657</v>
      </c>
      <c r="R28" s="8">
        <v>24.363899460101386</v>
      </c>
      <c r="S28" s="8">
        <v>65.518673183542631</v>
      </c>
    </row>
    <row r="29" spans="2:19" x14ac:dyDescent="0.2">
      <c r="B29" t="s">
        <v>54</v>
      </c>
      <c r="C29" t="s">
        <v>52</v>
      </c>
      <c r="D29" s="7">
        <v>7.8029999999999999</v>
      </c>
      <c r="E29" s="7">
        <v>5.8174999999999999</v>
      </c>
      <c r="F29" s="7">
        <v>0.14019999999999999</v>
      </c>
      <c r="G29" s="7">
        <v>2.9260000000000001E-2</v>
      </c>
      <c r="H29" s="7">
        <v>9.3477918351326075</v>
      </c>
      <c r="I29" s="7">
        <v>0.93290854300175163</v>
      </c>
      <c r="J29" s="12">
        <v>3.7869292204662512</v>
      </c>
      <c r="K29" s="13">
        <v>164.95560394376898</v>
      </c>
      <c r="L29" s="8">
        <v>25.025696072765136</v>
      </c>
      <c r="M29" s="9">
        <v>5.5688298307359219E-3</v>
      </c>
      <c r="N29" s="8">
        <v>52.124587379039468</v>
      </c>
      <c r="O29" s="8">
        <v>31.266079258031404</v>
      </c>
      <c r="P29" s="7">
        <v>1.3687127387002507</v>
      </c>
      <c r="Q29" s="13">
        <v>1204.3384331103543</v>
      </c>
      <c r="R29" s="8">
        <v>26.692320176274833</v>
      </c>
      <c r="S29" s="8">
        <v>70.909155422521593</v>
      </c>
    </row>
    <row r="30" spans="2:19" x14ac:dyDescent="0.2">
      <c r="B30" t="s">
        <v>55</v>
      </c>
      <c r="C30" t="s">
        <v>45</v>
      </c>
      <c r="D30" s="7">
        <v>6.07</v>
      </c>
      <c r="E30" s="8">
        <v>36.306800000000003</v>
      </c>
      <c r="F30" s="7">
        <v>3.2099999999999997E-2</v>
      </c>
      <c r="G30" s="7">
        <v>4.8280000000000003E-2</v>
      </c>
      <c r="H30" s="7">
        <v>5.8771492046316283</v>
      </c>
      <c r="I30" s="7">
        <v>0.33690205928449135</v>
      </c>
      <c r="J30" s="12">
        <v>1.0021039320410834</v>
      </c>
      <c r="K30" s="8">
        <v>43.317536236348658</v>
      </c>
      <c r="L30" s="8">
        <v>12.863281588881254</v>
      </c>
      <c r="M30" s="9">
        <v>1.3139000162482262E-2</v>
      </c>
      <c r="N30" s="8">
        <v>16.11000705605548</v>
      </c>
      <c r="O30" s="7">
        <v>8.1660072178010772</v>
      </c>
      <c r="P30" s="7">
        <v>0.83539393202613366</v>
      </c>
      <c r="Q30" s="13">
        <v>372.21106847438028</v>
      </c>
      <c r="R30" s="7">
        <v>5.0138581598671603</v>
      </c>
      <c r="S30" s="8">
        <v>64.334675747233604</v>
      </c>
    </row>
    <row r="31" spans="2:19" x14ac:dyDescent="0.2">
      <c r="B31" t="s">
        <v>56</v>
      </c>
      <c r="C31" t="s">
        <v>45</v>
      </c>
      <c r="D31" s="7">
        <v>7.1950000000000003</v>
      </c>
      <c r="E31" s="8">
        <v>13.775499999999999</v>
      </c>
      <c r="F31" s="7">
        <v>0.61799999999999999</v>
      </c>
      <c r="G31" s="7">
        <v>6.4750000000000002E-2</v>
      </c>
      <c r="H31" s="7">
        <v>8.2215117353577511</v>
      </c>
      <c r="I31" s="7">
        <v>0.51780330728224622</v>
      </c>
      <c r="J31" s="12">
        <v>2.3793375860243597</v>
      </c>
      <c r="K31" s="8">
        <v>82.378372464929669</v>
      </c>
      <c r="L31" s="8">
        <v>19.22956160341796</v>
      </c>
      <c r="M31" s="9">
        <v>2.872450090944767E-2</v>
      </c>
      <c r="N31" s="8">
        <v>25.411669697846889</v>
      </c>
      <c r="O31" s="8">
        <v>17.234916786579536</v>
      </c>
      <c r="P31" s="7">
        <v>2.3213882170495315</v>
      </c>
      <c r="Q31" s="13">
        <v>1161.6814160174936</v>
      </c>
      <c r="R31" s="8">
        <v>18.873017108536271</v>
      </c>
      <c r="S31" s="8">
        <v>30.262977953673964</v>
      </c>
    </row>
    <row r="32" spans="2:19" x14ac:dyDescent="0.2">
      <c r="B32" t="s">
        <v>57</v>
      </c>
      <c r="C32" t="s">
        <v>45</v>
      </c>
      <c r="D32" s="7">
        <v>6.7279999999999998</v>
      </c>
      <c r="E32" s="8">
        <v>14.295999999999999</v>
      </c>
      <c r="F32" s="7">
        <v>0.41639999999999999</v>
      </c>
      <c r="G32" s="7">
        <v>4.4810000000000003E-2</v>
      </c>
      <c r="H32" s="7">
        <v>7.7715821489985393</v>
      </c>
      <c r="I32" s="7">
        <v>0.39158677904421157</v>
      </c>
      <c r="J32" s="12">
        <v>2.9524949967795044</v>
      </c>
      <c r="K32" s="8">
        <v>91.99096122371698</v>
      </c>
      <c r="L32" s="8">
        <v>16.239172110239419</v>
      </c>
      <c r="M32" s="9">
        <v>1.8450599163770676E-2</v>
      </c>
      <c r="N32" s="8">
        <v>33.275171292708642</v>
      </c>
      <c r="O32" s="8">
        <v>14.17624508078589</v>
      </c>
      <c r="P32" s="7">
        <v>1.9426714027145822</v>
      </c>
      <c r="Q32" s="13">
        <v>1147.9389417393852</v>
      </c>
      <c r="R32" s="8">
        <v>16.857940745956899</v>
      </c>
      <c r="S32" s="8">
        <v>29.832796917890597</v>
      </c>
    </row>
    <row r="33" spans="2:19" x14ac:dyDescent="0.2">
      <c r="B33" s="10" t="s">
        <v>40</v>
      </c>
      <c r="D33" s="7">
        <v>5.8019999999999996</v>
      </c>
      <c r="E33" s="7">
        <v>5.8174999999999999</v>
      </c>
      <c r="F33" s="7" t="s">
        <v>32</v>
      </c>
      <c r="G33" s="7">
        <v>1.7500000000000002E-2</v>
      </c>
      <c r="H33" s="7">
        <v>5.8771492046316283</v>
      </c>
      <c r="I33" s="7">
        <v>0.25591169085365256</v>
      </c>
      <c r="J33" s="7">
        <f>MIN(J21:J32)</f>
        <v>0.64958857693989025</v>
      </c>
      <c r="K33" s="7">
        <f>MIN(K21:K32)</f>
        <v>5.8692842176391968</v>
      </c>
      <c r="L33" s="8">
        <v>12.863281588881254</v>
      </c>
      <c r="M33" s="9">
        <v>5.5688298307359219E-3</v>
      </c>
      <c r="N33" s="7">
        <f t="shared" ref="N33" si="0">MIN(N21:N32)</f>
        <v>3.1391866547561809</v>
      </c>
      <c r="O33" s="7">
        <v>7.2410973017889155</v>
      </c>
      <c r="P33" s="7">
        <v>0.83539393202613366</v>
      </c>
      <c r="Q33" s="13">
        <v>242.66373879620684</v>
      </c>
      <c r="R33" s="7">
        <v>4.2172603757130694E-2</v>
      </c>
      <c r="S33" s="8">
        <v>23.813793973142261</v>
      </c>
    </row>
    <row r="34" spans="2:19" x14ac:dyDescent="0.2">
      <c r="B34" s="10" t="s">
        <v>41</v>
      </c>
      <c r="D34" s="7">
        <v>7.85</v>
      </c>
      <c r="E34" s="8">
        <v>40.539099999999998</v>
      </c>
      <c r="F34" s="7">
        <v>1.2977000000000001</v>
      </c>
      <c r="G34" s="7">
        <v>0.92469999999999997</v>
      </c>
      <c r="H34" s="8">
        <v>18.297916062351245</v>
      </c>
      <c r="I34" s="7">
        <v>1.2071879796385141</v>
      </c>
      <c r="J34" s="8">
        <f>MAX(J21:J32)</f>
        <v>13.364931127562867</v>
      </c>
      <c r="K34" s="13">
        <f>MAX(K21:K32)</f>
        <v>164.95560394376898</v>
      </c>
      <c r="L34" s="8">
        <v>39.989042623921605</v>
      </c>
      <c r="M34" s="9">
        <v>3.6655399948358536E-2</v>
      </c>
      <c r="N34" s="8">
        <f t="shared" ref="N34" si="1">MAX(N21:N32)</f>
        <v>52.124587379039468</v>
      </c>
      <c r="O34" s="8">
        <v>53.66341754586459</v>
      </c>
      <c r="P34" s="7">
        <v>2.9386450096716081</v>
      </c>
      <c r="Q34" s="13">
        <v>1204.3384331103543</v>
      </c>
      <c r="R34" s="8">
        <v>26.692320176274833</v>
      </c>
      <c r="S34" s="13">
        <v>421.41552123037036</v>
      </c>
    </row>
    <row r="35" spans="2:19" x14ac:dyDescent="0.2">
      <c r="B35" s="10" t="s">
        <v>42</v>
      </c>
      <c r="D35" s="7">
        <v>6.4555000000000007</v>
      </c>
      <c r="E35" s="8">
        <v>26.499200000000002</v>
      </c>
      <c r="F35" s="7">
        <v>0.41639999999999999</v>
      </c>
      <c r="G35" s="7">
        <v>5.7300000000000004E-2</v>
      </c>
      <c r="H35" s="8">
        <v>11.242795902954942</v>
      </c>
      <c r="I35" s="7">
        <v>0.52472008951737603</v>
      </c>
      <c r="J35" s="7">
        <f>MEDIAN(J21:J32)</f>
        <v>2.3978152707784108</v>
      </c>
      <c r="K35" s="8">
        <f>MEDIAN(K21:K32)</f>
        <v>53.513019432212829</v>
      </c>
      <c r="L35" s="8">
        <v>22.176086665897401</v>
      </c>
      <c r="M35" s="9">
        <v>1.9457299262285233E-2</v>
      </c>
      <c r="N35" s="8">
        <f t="shared" ref="N35" si="2">MEDIAN(N21:N32)</f>
        <v>19.065232223090653</v>
      </c>
      <c r="O35" s="8">
        <v>17.329727401754553</v>
      </c>
      <c r="P35" s="7">
        <v>1.5589079376682984</v>
      </c>
      <c r="Q35" s="13">
        <v>728.81756982820502</v>
      </c>
      <c r="R35" s="8">
        <v>11.165060798736583</v>
      </c>
      <c r="S35" s="8">
        <v>38.993585198397795</v>
      </c>
    </row>
    <row r="36" spans="2:19" x14ac:dyDescent="0.2">
      <c r="B36" s="10" t="s">
        <v>43</v>
      </c>
      <c r="D36" s="7">
        <v>6.7216666666666649</v>
      </c>
      <c r="E36" s="8">
        <v>24.798500000000001</v>
      </c>
      <c r="F36" s="7">
        <v>0.40271818181818192</v>
      </c>
      <c r="G36" s="7">
        <v>0.15703750000000002</v>
      </c>
      <c r="H36" s="8">
        <v>10.965005438005063</v>
      </c>
      <c r="I36" s="7">
        <v>0.64220576591844691</v>
      </c>
      <c r="J36" s="7">
        <f>AVERAGE(J21:J32)</f>
        <v>3.1758498123955845</v>
      </c>
      <c r="K36" s="8">
        <f>AVERAGE(K21:K32)</f>
        <v>62.875772860813299</v>
      </c>
      <c r="L36" s="8">
        <v>23.80684666014065</v>
      </c>
      <c r="M36" s="9">
        <v>2.0648784120567143E-2</v>
      </c>
      <c r="N36" s="8">
        <f t="shared" ref="N36" si="3">AVERAGE(N21:N32)</f>
        <v>21.473285740733619</v>
      </c>
      <c r="O36" s="8">
        <v>19.883284359871922</v>
      </c>
      <c r="P36" s="7">
        <v>1.6415720148139457</v>
      </c>
      <c r="Q36" s="13">
        <v>740.02929032088105</v>
      </c>
      <c r="R36" s="8">
        <v>11.541486569966432</v>
      </c>
      <c r="S36" s="8">
        <v>75.418228677421425</v>
      </c>
    </row>
    <row r="37" spans="2:19" x14ac:dyDescent="0.2">
      <c r="D37" s="7"/>
      <c r="E37" s="7"/>
      <c r="F37" s="7"/>
      <c r="G37" s="7"/>
      <c r="H37" s="7"/>
      <c r="I37" s="7"/>
      <c r="J37" s="7"/>
      <c r="K37" s="7"/>
      <c r="L37" s="7"/>
      <c r="M37" s="7"/>
      <c r="N37" s="7"/>
      <c r="O37" s="7"/>
      <c r="P37" s="7"/>
      <c r="Q37" s="13"/>
      <c r="R37" s="7"/>
      <c r="S37" s="8"/>
    </row>
    <row r="38" spans="2:19" x14ac:dyDescent="0.2">
      <c r="B38" s="14" t="s">
        <v>10</v>
      </c>
      <c r="C38" s="14"/>
      <c r="D38" s="33" t="s">
        <v>11</v>
      </c>
      <c r="E38" s="33" t="s">
        <v>12</v>
      </c>
      <c r="F38" s="33" t="s">
        <v>13</v>
      </c>
      <c r="G38" s="33" t="s">
        <v>14</v>
      </c>
      <c r="H38" s="33" t="s">
        <v>15</v>
      </c>
      <c r="I38" s="33" t="s">
        <v>16</v>
      </c>
      <c r="J38" s="34" t="s">
        <v>17</v>
      </c>
      <c r="K38" s="34" t="s">
        <v>18</v>
      </c>
      <c r="L38" s="33" t="s">
        <v>19</v>
      </c>
      <c r="M38" s="33" t="s">
        <v>20</v>
      </c>
      <c r="N38" s="33" t="s">
        <v>21</v>
      </c>
      <c r="O38" s="33" t="s">
        <v>22</v>
      </c>
      <c r="P38" s="33" t="s">
        <v>23</v>
      </c>
      <c r="Q38" s="33" t="s">
        <v>24</v>
      </c>
      <c r="R38" s="33" t="s">
        <v>25</v>
      </c>
      <c r="S38" s="33" t="s">
        <v>26</v>
      </c>
    </row>
    <row r="39" spans="2:19" x14ac:dyDescent="0.2">
      <c r="D39" s="7"/>
      <c r="E39" s="7" t="s">
        <v>27</v>
      </c>
      <c r="F39" s="7" t="s">
        <v>27</v>
      </c>
      <c r="G39" s="7" t="s">
        <v>27</v>
      </c>
      <c r="H39" s="7" t="s">
        <v>28</v>
      </c>
      <c r="I39" s="7" t="s">
        <v>28</v>
      </c>
      <c r="J39" s="11" t="s">
        <v>28</v>
      </c>
      <c r="K39" s="11" t="s">
        <v>28</v>
      </c>
      <c r="L39" s="7" t="s">
        <v>28</v>
      </c>
      <c r="M39" s="7" t="s">
        <v>28</v>
      </c>
      <c r="N39" s="7" t="s">
        <v>28</v>
      </c>
      <c r="O39" s="7" t="s">
        <v>28</v>
      </c>
      <c r="P39" s="7" t="s">
        <v>28</v>
      </c>
      <c r="Q39" s="7" t="s">
        <v>28</v>
      </c>
      <c r="R39" s="7" t="s">
        <v>28</v>
      </c>
      <c r="S39" s="7" t="s">
        <v>28</v>
      </c>
    </row>
    <row r="40" spans="2:19" x14ac:dyDescent="0.2">
      <c r="B40" t="s">
        <v>58</v>
      </c>
      <c r="C40" t="s">
        <v>59</v>
      </c>
      <c r="D40" s="7">
        <v>8.2720000000000002</v>
      </c>
      <c r="E40" s="7">
        <v>4.4390000000000001</v>
      </c>
      <c r="F40" s="7">
        <v>2.6619999999999999</v>
      </c>
      <c r="G40" s="7" t="s">
        <v>32</v>
      </c>
      <c r="H40" s="7">
        <v>9.7401231293339716</v>
      </c>
      <c r="I40" s="7">
        <v>0.76609308342475424</v>
      </c>
      <c r="J40" s="12">
        <v>3.0963441043289408</v>
      </c>
      <c r="K40" s="8">
        <v>15.919019346762148</v>
      </c>
      <c r="L40" s="8">
        <v>24.127434545220346</v>
      </c>
      <c r="M40" s="9">
        <v>2.1457400172948837E-2</v>
      </c>
      <c r="N40" s="12">
        <v>6.9462937945571159</v>
      </c>
      <c r="O40" s="8">
        <v>28.337426442265127</v>
      </c>
      <c r="P40" s="7">
        <v>5.5802917321855725</v>
      </c>
      <c r="Q40" s="13">
        <v>1328.6182003156659</v>
      </c>
      <c r="R40" s="7">
        <v>8.3739666890960294</v>
      </c>
      <c r="S40" s="8">
        <v>42.865490586834987</v>
      </c>
    </row>
    <row r="41" spans="2:19" x14ac:dyDescent="0.2">
      <c r="B41" t="s">
        <v>60</v>
      </c>
      <c r="C41" t="s">
        <v>59</v>
      </c>
      <c r="D41" s="7">
        <v>7.91</v>
      </c>
      <c r="E41" s="7">
        <v>4.2699999999999996</v>
      </c>
      <c r="F41" s="7">
        <v>2.3563999999999998</v>
      </c>
      <c r="G41" s="7" t="s">
        <v>32</v>
      </c>
      <c r="H41" s="8">
        <v>10.056254375161904</v>
      </c>
      <c r="I41" s="7">
        <v>0.97885271199753632</v>
      </c>
      <c r="J41" s="12">
        <v>2.8383082481999788</v>
      </c>
      <c r="K41" s="8">
        <v>13.106814103968571</v>
      </c>
      <c r="L41" s="8">
        <v>25.054066057498851</v>
      </c>
      <c r="M41" s="9">
        <v>2.2440500557422638E-2</v>
      </c>
      <c r="N41" s="12">
        <v>5.6525381784564566</v>
      </c>
      <c r="O41" s="8">
        <v>34.656958372394932</v>
      </c>
      <c r="P41" s="7">
        <v>3.7914363480735713</v>
      </c>
      <c r="Q41" s="13">
        <v>1130.1317219826415</v>
      </c>
      <c r="R41" s="7">
        <v>7.2101376594813429</v>
      </c>
      <c r="S41" s="8">
        <v>43.285850027388761</v>
      </c>
    </row>
    <row r="42" spans="2:19" x14ac:dyDescent="0.2">
      <c r="B42" t="s">
        <v>61</v>
      </c>
      <c r="C42" t="s">
        <v>59</v>
      </c>
      <c r="D42" s="7">
        <v>8.0640000000000001</v>
      </c>
      <c r="E42" s="7">
        <v>4.4478999999999997</v>
      </c>
      <c r="F42" s="7">
        <v>2.3578999999999999</v>
      </c>
      <c r="G42" s="7" t="s">
        <v>32</v>
      </c>
      <c r="H42" s="8">
        <v>12.186026294900776</v>
      </c>
      <c r="I42" s="7">
        <v>1.1480516696276775</v>
      </c>
      <c r="J42" s="12">
        <v>3.0826947708223718</v>
      </c>
      <c r="K42" s="8">
        <v>13.696134263150965</v>
      </c>
      <c r="L42" s="8">
        <v>29.332004001027492</v>
      </c>
      <c r="M42" s="9">
        <v>2.6088900864124298E-2</v>
      </c>
      <c r="N42" s="12">
        <v>5.8901703646715724</v>
      </c>
      <c r="O42" s="8">
        <v>40.745265823240203</v>
      </c>
      <c r="P42" s="7">
        <v>4.1173225997737397</v>
      </c>
      <c r="Q42" s="13">
        <v>1232.0730248532288</v>
      </c>
      <c r="R42" s="7">
        <v>7.3938605244600977</v>
      </c>
      <c r="S42" s="8">
        <v>41.386699833150402</v>
      </c>
    </row>
    <row r="43" spans="2:19" x14ac:dyDescent="0.2">
      <c r="B43" t="s">
        <v>62</v>
      </c>
      <c r="C43" t="s">
        <v>59</v>
      </c>
      <c r="D43" s="7">
        <v>7.2229999999999999</v>
      </c>
      <c r="E43" s="7">
        <v>1.2647999999999999</v>
      </c>
      <c r="F43" s="7" t="s">
        <v>32</v>
      </c>
      <c r="G43" s="7" t="s">
        <v>32</v>
      </c>
      <c r="H43" s="8">
        <v>20.105584868241909</v>
      </c>
      <c r="I43" s="7">
        <v>0.8411058680182617</v>
      </c>
      <c r="J43" s="12">
        <v>4.8040865960334367</v>
      </c>
      <c r="K43" s="8">
        <v>25.398920139189212</v>
      </c>
      <c r="L43" s="8">
        <v>24.513824410085512</v>
      </c>
      <c r="M43" s="9">
        <v>2.994149923324585E-2</v>
      </c>
      <c r="N43" s="12">
        <v>9.9133818936386149</v>
      </c>
      <c r="O43" s="8">
        <v>31.670993762035842</v>
      </c>
      <c r="P43" s="7">
        <v>1.2408404142177176</v>
      </c>
      <c r="Q43" s="13">
        <v>1530.8507737319642</v>
      </c>
      <c r="R43" s="8">
        <v>34.287170687863295</v>
      </c>
      <c r="S43" s="8">
        <v>34.564303291436907</v>
      </c>
    </row>
    <row r="44" spans="2:19" x14ac:dyDescent="0.2">
      <c r="B44" t="s">
        <v>63</v>
      </c>
      <c r="C44" t="s">
        <v>59</v>
      </c>
      <c r="D44" s="7">
        <v>8.02</v>
      </c>
      <c r="E44" s="7">
        <v>3.8268</v>
      </c>
      <c r="F44" s="7">
        <v>0.42009999999999997</v>
      </c>
      <c r="G44" s="7" t="s">
        <v>32</v>
      </c>
      <c r="H44" s="8">
        <v>26.163773137993402</v>
      </c>
      <c r="I44" s="7">
        <v>2.2613082568015686</v>
      </c>
      <c r="J44" s="12">
        <v>4.8315374628901209</v>
      </c>
      <c r="K44" s="8">
        <v>25.568626636668181</v>
      </c>
      <c r="L44" s="8">
        <v>47.144331853330776</v>
      </c>
      <c r="M44" s="9">
        <v>4.2378000915050507E-2</v>
      </c>
      <c r="N44" s="8">
        <v>10.191511181833873</v>
      </c>
      <c r="O44" s="8">
        <v>67.439586686633419</v>
      </c>
      <c r="P44" s="7">
        <v>6.3993489452905896</v>
      </c>
      <c r="Q44" s="13">
        <v>1454.2571838387335</v>
      </c>
      <c r="R44" s="8">
        <v>30.789700107504927</v>
      </c>
      <c r="S44" s="8">
        <v>64.345510262272569</v>
      </c>
    </row>
    <row r="45" spans="2:19" x14ac:dyDescent="0.2">
      <c r="B45" t="s">
        <v>64</v>
      </c>
      <c r="C45" t="s">
        <v>65</v>
      </c>
      <c r="D45" s="7">
        <v>6.94</v>
      </c>
      <c r="E45" s="8">
        <v>60.002899999999997</v>
      </c>
      <c r="F45" s="7">
        <v>0.3322</v>
      </c>
      <c r="G45" s="7">
        <v>0.1148</v>
      </c>
      <c r="H45" s="7">
        <v>6.0926945165336113</v>
      </c>
      <c r="I45" s="7">
        <v>0.91444199521200931</v>
      </c>
      <c r="J45" s="12">
        <v>1.4004294705973683</v>
      </c>
      <c r="K45" s="8">
        <v>28.673717909082175</v>
      </c>
      <c r="L45" s="8">
        <v>20.287950854817709</v>
      </c>
      <c r="M45" s="9">
        <v>3.8278300315141678E-2</v>
      </c>
      <c r="N45" s="8">
        <v>11.743428203595183</v>
      </c>
      <c r="O45" s="8">
        <v>17.452317853597769</v>
      </c>
      <c r="P45" s="7">
        <v>3.8421347802434322</v>
      </c>
      <c r="Q45" s="13">
        <v>342.1209677820778</v>
      </c>
      <c r="R45" s="7">
        <v>2.8774109044301843</v>
      </c>
      <c r="S45" s="8">
        <v>14.983648738659825</v>
      </c>
    </row>
    <row r="46" spans="2:19" x14ac:dyDescent="0.2">
      <c r="B46" t="s">
        <v>66</v>
      </c>
      <c r="C46" t="s">
        <v>59</v>
      </c>
      <c r="D46" s="7">
        <v>8.2940000000000005</v>
      </c>
      <c r="E46" s="7">
        <v>3.3033999999999999</v>
      </c>
      <c r="F46" s="7">
        <v>1.1116999999999999</v>
      </c>
      <c r="G46" s="7" t="s">
        <v>32</v>
      </c>
      <c r="H46" s="7">
        <v>6.777494180829553</v>
      </c>
      <c r="I46" s="7">
        <v>1.3912958033827443</v>
      </c>
      <c r="J46" s="12">
        <v>1.7878048411974146</v>
      </c>
      <c r="K46" s="8">
        <v>12.512215759463958</v>
      </c>
      <c r="L46" s="8">
        <v>25.4624950812393</v>
      </c>
      <c r="M46" s="9">
        <v>1.1521399952471256E-2</v>
      </c>
      <c r="N46" s="12">
        <v>5.0225786100071259</v>
      </c>
      <c r="O46" s="8">
        <v>57.430549158616174</v>
      </c>
      <c r="P46" s="7">
        <v>3.2590169953748731</v>
      </c>
      <c r="Q46" s="13">
        <v>1145.802318256287</v>
      </c>
      <c r="R46" s="8">
        <v>20.896088297754837</v>
      </c>
      <c r="S46" s="8">
        <v>65.538105288563912</v>
      </c>
    </row>
    <row r="47" spans="2:19" x14ac:dyDescent="0.2">
      <c r="B47" t="s">
        <v>67</v>
      </c>
      <c r="C47" t="s">
        <v>59</v>
      </c>
      <c r="D47" s="7">
        <v>8.0960000000000001</v>
      </c>
      <c r="E47" s="7">
        <v>2.8754</v>
      </c>
      <c r="F47" s="7">
        <v>1.9699999999999999E-2</v>
      </c>
      <c r="G47" s="7" t="s">
        <v>32</v>
      </c>
      <c r="H47" s="8">
        <v>12.193231682330785</v>
      </c>
      <c r="I47" s="7">
        <v>1.1144001318035142</v>
      </c>
      <c r="J47" s="12">
        <v>3.0994511803865095</v>
      </c>
      <c r="K47" s="8">
        <v>19.450484613799222</v>
      </c>
      <c r="L47" s="8">
        <v>28.319438525138359</v>
      </c>
      <c r="M47" s="9">
        <v>3.2457500696182251E-2</v>
      </c>
      <c r="N47" s="12">
        <v>7.9116977798181551</v>
      </c>
      <c r="O47" s="8">
        <v>54.428899009151557</v>
      </c>
      <c r="P47" s="7">
        <v>0.85005584055169203</v>
      </c>
      <c r="Q47" s="13">
        <v>1164.158869631839</v>
      </c>
      <c r="R47" s="8">
        <v>26.414326478880369</v>
      </c>
      <c r="S47" s="8">
        <v>49.923002497850462</v>
      </c>
    </row>
    <row r="48" spans="2:19" x14ac:dyDescent="0.2">
      <c r="B48" t="s">
        <v>68</v>
      </c>
      <c r="C48" t="s">
        <v>59</v>
      </c>
      <c r="D48" s="7">
        <v>7.8209999999999997</v>
      </c>
      <c r="E48" s="7">
        <v>2.7130000000000001</v>
      </c>
      <c r="F48" s="7">
        <v>1.3100000000000001E-2</v>
      </c>
      <c r="G48" s="7" t="s">
        <v>32</v>
      </c>
      <c r="H48" s="7">
        <v>9.034510390177843</v>
      </c>
      <c r="I48" s="7">
        <v>0.8426514395811503</v>
      </c>
      <c r="J48" s="12">
        <v>2.8333238365828111</v>
      </c>
      <c r="K48" s="8">
        <v>19.615307447354841</v>
      </c>
      <c r="L48" s="8">
        <v>19.029784709985492</v>
      </c>
      <c r="M48" s="9">
        <v>1.2817800045013428E-2</v>
      </c>
      <c r="N48" s="12">
        <v>7.2813338901254703</v>
      </c>
      <c r="O48" s="8">
        <v>34.254140029543578</v>
      </c>
      <c r="P48" s="7">
        <v>0.69817717602140783</v>
      </c>
      <c r="Q48" s="13">
        <v>1227.841524238549</v>
      </c>
      <c r="R48" s="8">
        <v>26.002827484943445</v>
      </c>
      <c r="S48" s="8">
        <v>52.496458006903779</v>
      </c>
    </row>
    <row r="49" spans="2:19" x14ac:dyDescent="0.2">
      <c r="B49" t="s">
        <v>69</v>
      </c>
      <c r="C49" t="s">
        <v>59</v>
      </c>
      <c r="D49" s="7">
        <v>8.34</v>
      </c>
      <c r="E49" s="7">
        <v>1.9076</v>
      </c>
      <c r="F49" s="7">
        <v>1.0322</v>
      </c>
      <c r="G49" s="7" t="s">
        <v>32</v>
      </c>
      <c r="H49" s="7">
        <v>8.6833654597721797</v>
      </c>
      <c r="I49" s="7">
        <v>0.47150102061578997</v>
      </c>
      <c r="J49" s="12">
        <v>2.4947702907035367</v>
      </c>
      <c r="K49" s="8">
        <v>17.73129287284916</v>
      </c>
      <c r="L49" s="8">
        <v>13.485786883793383</v>
      </c>
      <c r="M49" s="9">
        <v>1.4406399801373482E-2</v>
      </c>
      <c r="N49" s="12">
        <v>6.1483492876450345</v>
      </c>
      <c r="O49" s="8">
        <v>21.648879288770399</v>
      </c>
      <c r="P49" s="7">
        <v>2.7025450924639962</v>
      </c>
      <c r="Q49" s="13">
        <v>1815.0463812744808</v>
      </c>
      <c r="R49" s="8">
        <v>25.853839899360928</v>
      </c>
      <c r="S49" s="8">
        <v>25.794314922427169</v>
      </c>
    </row>
    <row r="50" spans="2:19" x14ac:dyDescent="0.2">
      <c r="B50" t="s">
        <v>70</v>
      </c>
      <c r="C50" t="s">
        <v>59</v>
      </c>
      <c r="D50" s="7">
        <v>7.6470000000000002</v>
      </c>
      <c r="E50" s="7">
        <v>5.4682000000000004</v>
      </c>
      <c r="F50" s="7">
        <v>0.77839999999999998</v>
      </c>
      <c r="G50" s="7">
        <v>1.917E-2</v>
      </c>
      <c r="H50" s="7">
        <v>7.5616218339148507</v>
      </c>
      <c r="I50" s="7">
        <v>0.46917740063319358</v>
      </c>
      <c r="J50" s="12">
        <v>2.0102264069984606</v>
      </c>
      <c r="K50" s="8">
        <v>15.299423993763559</v>
      </c>
      <c r="L50" s="8">
        <v>13.411192811519953</v>
      </c>
      <c r="M50" s="9">
        <v>2.5414099916815758E-2</v>
      </c>
      <c r="N50" s="12">
        <v>5.2586335266956663</v>
      </c>
      <c r="O50" s="8">
        <v>20.009525088318398</v>
      </c>
      <c r="P50" s="7">
        <v>2.4430103267212182</v>
      </c>
      <c r="Q50" s="13">
        <v>1450.2974100077568</v>
      </c>
      <c r="R50" s="8">
        <v>22.405124487263922</v>
      </c>
      <c r="S50" s="8">
        <v>28.567665119624731</v>
      </c>
    </row>
    <row r="51" spans="2:19" x14ac:dyDescent="0.2">
      <c r="B51" t="s">
        <v>71</v>
      </c>
      <c r="C51" t="s">
        <v>59</v>
      </c>
      <c r="D51" s="7">
        <v>7.9829999999999997</v>
      </c>
      <c r="E51" s="7">
        <v>2.6055999999999999</v>
      </c>
      <c r="F51" s="7">
        <v>0.3412</v>
      </c>
      <c r="G51" s="7" t="s">
        <v>32</v>
      </c>
      <c r="H51" s="7">
        <v>7.551524733640596</v>
      </c>
      <c r="I51" s="7">
        <v>0.40442365143464526</v>
      </c>
      <c r="J51" s="12">
        <v>2.5024447374140815</v>
      </c>
      <c r="K51" s="8">
        <v>15.858579894543798</v>
      </c>
      <c r="L51" s="8">
        <v>13.528137234374844</v>
      </c>
      <c r="M51" s="9">
        <v>1.7095400020480156E-2</v>
      </c>
      <c r="N51" s="12">
        <v>5.668989518253305</v>
      </c>
      <c r="O51" s="8">
        <v>20.568127122292942</v>
      </c>
      <c r="P51" s="7">
        <v>1.8577140601193487</v>
      </c>
      <c r="Q51" s="13">
        <v>1850.3918396499416</v>
      </c>
      <c r="R51" s="8">
        <v>24.800302003305951</v>
      </c>
      <c r="S51" s="8">
        <v>30.352698331973439</v>
      </c>
    </row>
    <row r="52" spans="2:19" x14ac:dyDescent="0.2">
      <c r="B52" s="10" t="s">
        <v>40</v>
      </c>
      <c r="D52" s="7">
        <v>6.94</v>
      </c>
      <c r="E52" s="7">
        <v>1.2647999999999999</v>
      </c>
      <c r="F52" s="7" t="s">
        <v>32</v>
      </c>
      <c r="G52" s="7" t="s">
        <v>32</v>
      </c>
      <c r="H52" s="7">
        <v>6.0926945165336113</v>
      </c>
      <c r="I52" s="7">
        <v>0.40442365143464526</v>
      </c>
      <c r="J52" s="7">
        <f t="shared" ref="J52:K52" si="4">MIN(J40:J51)</f>
        <v>1.4004294705973683</v>
      </c>
      <c r="K52" s="8">
        <f t="shared" si="4"/>
        <v>12.512215759463958</v>
      </c>
      <c r="L52" s="8">
        <v>13.411192811519953</v>
      </c>
      <c r="M52" s="9">
        <v>1.1521399952471256E-2</v>
      </c>
      <c r="N52" s="7">
        <f t="shared" ref="N52" si="5">MIN(N40:N51)</f>
        <v>5.0225786100071259</v>
      </c>
      <c r="O52" s="8">
        <v>17.452317853597769</v>
      </c>
      <c r="P52" s="7">
        <v>0.69817717602140783</v>
      </c>
      <c r="Q52" s="13">
        <v>342.1209677820778</v>
      </c>
      <c r="R52" s="7">
        <v>2.8774109044301843</v>
      </c>
      <c r="S52" s="8">
        <v>14.983648738659825</v>
      </c>
    </row>
    <row r="53" spans="2:19" x14ac:dyDescent="0.2">
      <c r="B53" s="10" t="s">
        <v>41</v>
      </c>
      <c r="D53" s="7">
        <v>8.34</v>
      </c>
      <c r="E53" s="8">
        <v>60.002899999999997</v>
      </c>
      <c r="F53" s="7">
        <v>2.6619999999999999</v>
      </c>
      <c r="G53" s="7">
        <v>0.1148</v>
      </c>
      <c r="H53" s="8">
        <v>26.163773137993402</v>
      </c>
      <c r="I53" s="7">
        <v>2.2613082568015686</v>
      </c>
      <c r="J53" s="7">
        <f t="shared" ref="J53:K53" si="6">MAX(J40:J51)</f>
        <v>4.8315374628901209</v>
      </c>
      <c r="K53" s="8">
        <f t="shared" si="6"/>
        <v>28.673717909082175</v>
      </c>
      <c r="L53" s="8">
        <v>47.144331853330776</v>
      </c>
      <c r="M53" s="9">
        <v>4.2378000915050507E-2</v>
      </c>
      <c r="N53" s="8">
        <f t="shared" ref="N53" si="7">MAX(N40:N51)</f>
        <v>11.743428203595183</v>
      </c>
      <c r="O53" s="8">
        <v>67.439586686633419</v>
      </c>
      <c r="P53" s="7">
        <v>6.3993489452905896</v>
      </c>
      <c r="Q53" s="13">
        <v>1850.3918396499416</v>
      </c>
      <c r="R53" s="8">
        <v>34.287170687863295</v>
      </c>
      <c r="S53" s="8">
        <v>65.538105288563912</v>
      </c>
    </row>
    <row r="54" spans="2:19" x14ac:dyDescent="0.2">
      <c r="B54" s="10" t="s">
        <v>42</v>
      </c>
      <c r="D54" s="7">
        <v>8.0015000000000001</v>
      </c>
      <c r="E54" s="7">
        <v>3.5651000000000002</v>
      </c>
      <c r="F54" s="7">
        <v>0.77839999999999998</v>
      </c>
      <c r="G54" s="7">
        <v>6.6984999999999989E-2</v>
      </c>
      <c r="H54" s="7">
        <v>9.3873167597559082</v>
      </c>
      <c r="I54" s="7">
        <v>0.87854671739657975</v>
      </c>
      <c r="J54" s="7">
        <f t="shared" ref="J54:K54" si="8">MEDIAN(J40:J51)</f>
        <v>2.8358160423913947</v>
      </c>
      <c r="K54" s="8">
        <f t="shared" si="8"/>
        <v>16.825156109805654</v>
      </c>
      <c r="L54" s="8">
        <v>24.320629477652929</v>
      </c>
      <c r="M54" s="9">
        <v>2.3927300237119198E-2</v>
      </c>
      <c r="N54" s="7">
        <f t="shared" ref="N54" si="9">MEDIAN(N40:N51)</f>
        <v>6.5473215411010752</v>
      </c>
      <c r="O54" s="8">
        <v>32.962566895789706</v>
      </c>
      <c r="P54" s="7">
        <v>2.9807810439194347</v>
      </c>
      <c r="Q54" s="13">
        <v>1280.3456125844473</v>
      </c>
      <c r="R54" s="8">
        <v>23.602713245284939</v>
      </c>
      <c r="S54" s="8">
        <v>42.126095209992698</v>
      </c>
    </row>
    <row r="55" spans="2:19" x14ac:dyDescent="0.2">
      <c r="B55" s="10" t="s">
        <v>43</v>
      </c>
      <c r="D55" s="7">
        <v>7.8841666666666681</v>
      </c>
      <c r="E55" s="7">
        <v>8.0937166666666638</v>
      </c>
      <c r="F55" s="7">
        <v>1.0386272727272725</v>
      </c>
      <c r="G55" s="7">
        <v>6.6985000000000003E-2</v>
      </c>
      <c r="H55" s="8">
        <v>11.345517050235948</v>
      </c>
      <c r="I55" s="7">
        <v>0.96694191937773699</v>
      </c>
      <c r="J55" s="7">
        <f t="shared" ref="J55:K55" si="10">AVERAGE(J40:J51)</f>
        <v>2.8984518288462531</v>
      </c>
      <c r="K55" s="8">
        <f t="shared" si="10"/>
        <v>18.569211415049651</v>
      </c>
      <c r="L55" s="8">
        <v>23.641370580669342</v>
      </c>
      <c r="M55" s="9">
        <v>2.4524766874189179E-2</v>
      </c>
      <c r="N55" s="7">
        <f t="shared" ref="N55" si="11">AVERAGE(N40:N51)</f>
        <v>7.3024088524414639</v>
      </c>
      <c r="O55" s="8">
        <v>35.720222386405027</v>
      </c>
      <c r="P55" s="7">
        <v>3.0651578592530968</v>
      </c>
      <c r="Q55" s="13">
        <v>1305.9658512969306</v>
      </c>
      <c r="R55" s="8">
        <v>19.775396268695442</v>
      </c>
      <c r="S55" s="8">
        <v>41.175312242257249</v>
      </c>
    </row>
    <row r="56" spans="2:19" x14ac:dyDescent="0.2">
      <c r="D56" s="7"/>
      <c r="E56" s="7"/>
      <c r="F56" s="7"/>
      <c r="G56" s="7"/>
      <c r="H56" s="7"/>
      <c r="I56" s="7"/>
      <c r="J56" s="7"/>
      <c r="K56" s="7"/>
      <c r="L56" s="7"/>
      <c r="M56" s="7"/>
      <c r="N56" s="7"/>
      <c r="O56" s="7"/>
      <c r="P56" s="7"/>
      <c r="Q56" s="13"/>
      <c r="R56" s="7"/>
      <c r="S56" s="8"/>
    </row>
    <row r="57" spans="2:19" x14ac:dyDescent="0.2">
      <c r="B57" s="14" t="s">
        <v>10</v>
      </c>
      <c r="C57" s="14"/>
      <c r="D57" s="33" t="s">
        <v>11</v>
      </c>
      <c r="E57" s="33" t="s">
        <v>12</v>
      </c>
      <c r="F57" s="33" t="s">
        <v>13</v>
      </c>
      <c r="G57" s="33" t="s">
        <v>14</v>
      </c>
      <c r="H57" s="33" t="s">
        <v>15</v>
      </c>
      <c r="I57" s="33" t="s">
        <v>16</v>
      </c>
      <c r="J57" s="34" t="s">
        <v>17</v>
      </c>
      <c r="K57" s="34" t="s">
        <v>18</v>
      </c>
      <c r="L57" s="33" t="s">
        <v>19</v>
      </c>
      <c r="M57" s="33" t="s">
        <v>20</v>
      </c>
      <c r="N57" s="33" t="s">
        <v>21</v>
      </c>
      <c r="O57" s="33" t="s">
        <v>22</v>
      </c>
      <c r="P57" s="33" t="s">
        <v>23</v>
      </c>
      <c r="Q57" s="33" t="s">
        <v>24</v>
      </c>
      <c r="R57" s="33" t="s">
        <v>25</v>
      </c>
      <c r="S57" s="33" t="s">
        <v>26</v>
      </c>
    </row>
    <row r="58" spans="2:19" x14ac:dyDescent="0.2">
      <c r="D58" s="7"/>
      <c r="E58" s="7" t="s">
        <v>27</v>
      </c>
      <c r="F58" s="7" t="s">
        <v>27</v>
      </c>
      <c r="G58" s="7" t="s">
        <v>27</v>
      </c>
      <c r="H58" s="7" t="s">
        <v>28</v>
      </c>
      <c r="I58" s="7" t="s">
        <v>28</v>
      </c>
      <c r="J58" s="11" t="s">
        <v>28</v>
      </c>
      <c r="K58" s="11" t="s">
        <v>28</v>
      </c>
      <c r="L58" s="7" t="s">
        <v>28</v>
      </c>
      <c r="M58" s="7" t="s">
        <v>28</v>
      </c>
      <c r="N58" s="7" t="s">
        <v>28</v>
      </c>
      <c r="O58" s="7" t="s">
        <v>28</v>
      </c>
      <c r="P58" s="7" t="s">
        <v>28</v>
      </c>
      <c r="Q58" s="7" t="s">
        <v>28</v>
      </c>
      <c r="R58" s="7" t="s">
        <v>28</v>
      </c>
      <c r="S58" s="7" t="s">
        <v>28</v>
      </c>
    </row>
    <row r="59" spans="2:19" x14ac:dyDescent="0.2">
      <c r="B59" t="s">
        <v>72</v>
      </c>
      <c r="C59" t="s">
        <v>92</v>
      </c>
      <c r="D59" s="7">
        <v>8.4380000000000006</v>
      </c>
      <c r="E59" s="7">
        <v>4.0191999999999997</v>
      </c>
      <c r="F59" s="7">
        <v>2.5333000000000001</v>
      </c>
      <c r="G59" s="7" t="s">
        <v>32</v>
      </c>
      <c r="H59" s="7">
        <v>8.2595506707038737</v>
      </c>
      <c r="I59" s="7">
        <v>0.73652044678492734</v>
      </c>
      <c r="J59" s="12">
        <v>3.3550751155867164</v>
      </c>
      <c r="K59" s="8">
        <v>15.473968862656061</v>
      </c>
      <c r="L59" s="8">
        <v>16.10341953050289</v>
      </c>
      <c r="M59" s="9">
        <v>2.1457299590110779E-2</v>
      </c>
      <c r="N59" s="12">
        <v>7.4454790076060187</v>
      </c>
      <c r="O59" s="8">
        <v>24.369208645841113</v>
      </c>
      <c r="P59" s="7">
        <v>4.6015113593735641</v>
      </c>
      <c r="Q59" s="13">
        <v>1326.0625679626241</v>
      </c>
      <c r="R59" s="7">
        <v>8.5709597902916332</v>
      </c>
      <c r="S59" s="8">
        <v>30.5526776541315</v>
      </c>
    </row>
    <row r="60" spans="2:19" x14ac:dyDescent="0.2">
      <c r="B60" t="s">
        <v>73</v>
      </c>
      <c r="C60" t="s">
        <v>92</v>
      </c>
      <c r="D60" s="7">
        <v>8.2850000000000001</v>
      </c>
      <c r="E60" s="7">
        <v>3.8936000000000002</v>
      </c>
      <c r="F60" s="7">
        <v>2.0455999999999999</v>
      </c>
      <c r="G60" s="7" t="s">
        <v>32</v>
      </c>
      <c r="H60" s="7">
        <v>8.072490365861789</v>
      </c>
      <c r="I60" s="7">
        <v>1.0429847642188808</v>
      </c>
      <c r="J60" s="12">
        <v>3.1123668721710973</v>
      </c>
      <c r="K60" s="8">
        <v>14.129637443203048</v>
      </c>
      <c r="L60" s="8">
        <v>18.924189974727767</v>
      </c>
      <c r="M60" s="9">
        <v>2.9394499957561493E-2</v>
      </c>
      <c r="N60" s="12">
        <v>6.305026074750617</v>
      </c>
      <c r="O60" s="8">
        <v>33.586074746221541</v>
      </c>
      <c r="P60" s="7">
        <v>3.8498304037785984</v>
      </c>
      <c r="Q60" s="13">
        <v>1226.3182643661926</v>
      </c>
      <c r="R60" s="7">
        <v>7.5682375273615303</v>
      </c>
      <c r="S60" s="8">
        <v>32.502682070278212</v>
      </c>
    </row>
    <row r="61" spans="2:19" x14ac:dyDescent="0.2">
      <c r="B61" t="s">
        <v>74</v>
      </c>
      <c r="C61" t="s">
        <v>92</v>
      </c>
      <c r="D61" s="7">
        <v>8.3620000000000001</v>
      </c>
      <c r="E61" s="7">
        <v>3.5358999999999998</v>
      </c>
      <c r="F61" s="7">
        <v>2.2010999999999998</v>
      </c>
      <c r="G61" s="7" t="s">
        <v>32</v>
      </c>
      <c r="H61" s="7">
        <v>9.6920222073880815</v>
      </c>
      <c r="I61" s="7">
        <v>1.200630123903105</v>
      </c>
      <c r="J61" s="12">
        <v>2.8996984252978288</v>
      </c>
      <c r="K61" s="8">
        <v>12.577575605041318</v>
      </c>
      <c r="L61" s="8">
        <v>18.657390529022855</v>
      </c>
      <c r="M61" s="9">
        <v>3.3583398908376694E-2</v>
      </c>
      <c r="N61" s="12">
        <v>5.825321013229682</v>
      </c>
      <c r="O61" s="8">
        <v>38.33020265879788</v>
      </c>
      <c r="P61" s="7">
        <v>2.6552088651921451</v>
      </c>
      <c r="Q61" s="13">
        <v>1145.1657664394343</v>
      </c>
      <c r="R61" s="7">
        <v>6.8589168029386922</v>
      </c>
      <c r="S61" s="8">
        <v>28.856306492433909</v>
      </c>
    </row>
    <row r="62" spans="2:19" x14ac:dyDescent="0.2">
      <c r="B62" t="s">
        <v>75</v>
      </c>
      <c r="C62" t="s">
        <v>92</v>
      </c>
      <c r="D62" s="7">
        <v>7.24</v>
      </c>
      <c r="E62" s="7">
        <v>0.93979999999999997</v>
      </c>
      <c r="F62" s="7" t="s">
        <v>32</v>
      </c>
      <c r="G62" s="7" t="s">
        <v>32</v>
      </c>
      <c r="H62" s="8">
        <v>22.714655355566538</v>
      </c>
      <c r="I62" s="7">
        <v>1.1012265874499569</v>
      </c>
      <c r="J62" s="12">
        <v>4.8119015591502903</v>
      </c>
      <c r="K62" s="8">
        <v>25.800987761662913</v>
      </c>
      <c r="L62" s="8">
        <v>23.364868352478499</v>
      </c>
      <c r="M62" s="9">
        <v>3.8893699645996094E-2</v>
      </c>
      <c r="N62" s="8">
        <v>10.084868270339392</v>
      </c>
      <c r="O62" s="8">
        <v>37.277205314226592</v>
      </c>
      <c r="P62" s="7">
        <v>0.99286782900180093</v>
      </c>
      <c r="Q62" s="13">
        <v>1522.9010896011223</v>
      </c>
      <c r="R62" s="8">
        <v>34.095721225815069</v>
      </c>
      <c r="S62" s="8">
        <v>35.727007604357752</v>
      </c>
    </row>
    <row r="63" spans="2:19" x14ac:dyDescent="0.2">
      <c r="B63" t="s">
        <v>76</v>
      </c>
      <c r="C63" t="s">
        <v>92</v>
      </c>
      <c r="D63" s="7">
        <v>8.1579999999999995</v>
      </c>
      <c r="E63" s="7">
        <v>3.9527999999999999</v>
      </c>
      <c r="F63" s="7">
        <v>0.38550000000000001</v>
      </c>
      <c r="G63" s="7" t="s">
        <v>32</v>
      </c>
      <c r="H63" s="8">
        <v>28.859229178590411</v>
      </c>
      <c r="I63" s="7">
        <v>2.9997393938950467</v>
      </c>
      <c r="J63" s="12">
        <v>5.1883772223918934</v>
      </c>
      <c r="K63" s="8">
        <v>27.359379066654661</v>
      </c>
      <c r="L63" s="8">
        <v>51.629016556515339</v>
      </c>
      <c r="M63" s="9">
        <v>5.8924298733472824E-2</v>
      </c>
      <c r="N63" s="8">
        <v>10.564897486768583</v>
      </c>
      <c r="O63" s="8">
        <v>90.039252361582783</v>
      </c>
      <c r="P63" s="7">
        <v>3.1596984564049988</v>
      </c>
      <c r="Q63" s="13">
        <v>1529.5327194157719</v>
      </c>
      <c r="R63" s="8">
        <v>32.8674759113091</v>
      </c>
      <c r="S63" s="8">
        <v>76.174944899181071</v>
      </c>
    </row>
    <row r="64" spans="2:19" x14ac:dyDescent="0.2">
      <c r="B64" t="s">
        <v>77</v>
      </c>
      <c r="C64" t="s">
        <v>92</v>
      </c>
      <c r="D64" s="7">
        <v>7.9050000000000002</v>
      </c>
      <c r="E64" s="7">
        <v>5.8985000000000003</v>
      </c>
      <c r="F64" s="7">
        <v>0.96150000000000002</v>
      </c>
      <c r="G64" s="7">
        <v>1.047E-2</v>
      </c>
      <c r="H64" s="8">
        <v>21.407561689858603</v>
      </c>
      <c r="I64" s="7">
        <v>2.2531710573435633</v>
      </c>
      <c r="J64" s="12">
        <v>4.4474664205291612</v>
      </c>
      <c r="K64" s="8">
        <v>18.81584422624433</v>
      </c>
      <c r="L64" s="8">
        <v>43.338806478181638</v>
      </c>
      <c r="M64" s="9">
        <v>4.0054500102996826E-2</v>
      </c>
      <c r="N64" s="12">
        <v>8.1146758849954175</v>
      </c>
      <c r="O64" s="8">
        <v>69.882125746789868</v>
      </c>
      <c r="P64" s="7">
        <v>8.4813779652269492</v>
      </c>
      <c r="Q64" s="13">
        <v>1312.9784951562556</v>
      </c>
      <c r="R64" s="8">
        <v>19.714981230014658</v>
      </c>
      <c r="S64" s="8">
        <v>55.999748252966981</v>
      </c>
    </row>
    <row r="65" spans="2:19" x14ac:dyDescent="0.2">
      <c r="B65" t="s">
        <v>78</v>
      </c>
      <c r="C65" t="s">
        <v>92</v>
      </c>
      <c r="D65" s="7">
        <v>8.3000000000000007</v>
      </c>
      <c r="E65" s="7">
        <v>2.4615</v>
      </c>
      <c r="F65" s="7">
        <v>1.0447</v>
      </c>
      <c r="G65" s="7" t="s">
        <v>32</v>
      </c>
      <c r="H65" s="7">
        <v>7.7470295416351673</v>
      </c>
      <c r="I65" s="7">
        <v>1.3729625447891944</v>
      </c>
      <c r="J65" s="12">
        <v>2.0024969877949448</v>
      </c>
      <c r="K65" s="8">
        <v>14.611434915386258</v>
      </c>
      <c r="L65" s="8">
        <v>27.319244192306485</v>
      </c>
      <c r="M65" s="9">
        <v>1.7547499388456345E-2</v>
      </c>
      <c r="N65" s="12">
        <v>5.5287386399342093</v>
      </c>
      <c r="O65" s="8">
        <v>57.682250112196655</v>
      </c>
      <c r="P65" s="7">
        <v>3.1814901664638766</v>
      </c>
      <c r="Q65" s="13">
        <v>1290.1829494207436</v>
      </c>
      <c r="R65" s="8">
        <v>21.943526351532654</v>
      </c>
      <c r="S65" s="8">
        <v>54.231806258601878</v>
      </c>
    </row>
    <row r="66" spans="2:19" x14ac:dyDescent="0.2">
      <c r="B66" t="s">
        <v>79</v>
      </c>
      <c r="C66" t="s">
        <v>92</v>
      </c>
      <c r="D66" s="7">
        <v>7.7450000000000001</v>
      </c>
      <c r="E66" s="7">
        <v>2.7465000000000002</v>
      </c>
      <c r="F66" s="7">
        <v>7.6E-3</v>
      </c>
      <c r="G66" s="7" t="s">
        <v>32</v>
      </c>
      <c r="H66" s="8">
        <v>12.719746206892374</v>
      </c>
      <c r="I66" s="7">
        <v>1.3716941260160009</v>
      </c>
      <c r="J66" s="12">
        <v>3.4081873622682863</v>
      </c>
      <c r="K66" s="8">
        <v>21.427050207373238</v>
      </c>
      <c r="L66" s="8">
        <v>33.428656795047814</v>
      </c>
      <c r="M66" s="9">
        <v>4.0030200034379959E-2</v>
      </c>
      <c r="N66" s="12">
        <v>8.4715020907829324</v>
      </c>
      <c r="O66" s="8">
        <v>64.514627254253156</v>
      </c>
      <c r="P66" s="7">
        <v>1.4499672470361893</v>
      </c>
      <c r="Q66" s="13">
        <v>1263.6990193752608</v>
      </c>
      <c r="R66" s="8">
        <v>28.572716514405254</v>
      </c>
      <c r="S66" s="8">
        <v>57.131543343838814</v>
      </c>
    </row>
    <row r="67" spans="2:19" x14ac:dyDescent="0.2">
      <c r="B67" t="s">
        <v>80</v>
      </c>
      <c r="C67" t="s">
        <v>92</v>
      </c>
      <c r="D67" s="7">
        <v>7.7549999999999999</v>
      </c>
      <c r="E67" s="7">
        <v>1.4174</v>
      </c>
      <c r="F67" s="7" t="s">
        <v>32</v>
      </c>
      <c r="G67" s="7" t="s">
        <v>32</v>
      </c>
      <c r="H67" s="7">
        <v>8.5424986567799284</v>
      </c>
      <c r="I67" s="7">
        <v>0.84584283699850071</v>
      </c>
      <c r="J67" s="12">
        <v>2.790802941243133</v>
      </c>
      <c r="K67" s="8">
        <v>18.33672901348169</v>
      </c>
      <c r="L67" s="8">
        <v>14.950958515099725</v>
      </c>
      <c r="M67" s="9">
        <v>2.2620199248194695E-2</v>
      </c>
      <c r="N67" s="12">
        <v>6.7750415270819255</v>
      </c>
      <c r="O67" s="8">
        <v>32.616793894031588</v>
      </c>
      <c r="P67" s="7">
        <v>0.78194057253366755</v>
      </c>
      <c r="Q67" s="13">
        <v>1328.2343708731851</v>
      </c>
      <c r="R67" s="8">
        <v>25.979194549086515</v>
      </c>
      <c r="S67" s="8">
        <v>42.143345982575582</v>
      </c>
    </row>
    <row r="68" spans="2:19" x14ac:dyDescent="0.2">
      <c r="B68" t="s">
        <v>81</v>
      </c>
      <c r="C68" t="s">
        <v>92</v>
      </c>
      <c r="D68" s="7">
        <v>8.4499999999999993</v>
      </c>
      <c r="E68" s="7">
        <v>1.9543999999999999</v>
      </c>
      <c r="F68" s="7">
        <v>1.1413</v>
      </c>
      <c r="G68" s="7" t="s">
        <v>32</v>
      </c>
      <c r="H68" s="7">
        <v>8.1188501685448298</v>
      </c>
      <c r="I68" s="7">
        <v>0.42986585722357795</v>
      </c>
      <c r="J68" s="12">
        <v>2.692821634989329</v>
      </c>
      <c r="K68" s="8">
        <v>15.98645648945916</v>
      </c>
      <c r="L68" s="8">
        <v>10.083742515622035</v>
      </c>
      <c r="M68" s="9">
        <v>1.5046100132167339E-2</v>
      </c>
      <c r="N68" s="12">
        <v>6.2691917825334027</v>
      </c>
      <c r="O68" s="8">
        <v>19.638690295076142</v>
      </c>
      <c r="P68" s="7">
        <v>2.5163112620872181</v>
      </c>
      <c r="Q68" s="13">
        <v>1646.3471996182566</v>
      </c>
      <c r="R68" s="8">
        <v>24.94643805806075</v>
      </c>
      <c r="S68" s="8">
        <v>20.667894673226503</v>
      </c>
    </row>
    <row r="69" spans="2:19" x14ac:dyDescent="0.2">
      <c r="B69" t="s">
        <v>82</v>
      </c>
      <c r="C69" t="s">
        <v>92</v>
      </c>
      <c r="D69" s="7">
        <v>8.0410000000000004</v>
      </c>
      <c r="E69" s="7">
        <v>3.5766</v>
      </c>
      <c r="F69" s="7">
        <v>0.89159999999999995</v>
      </c>
      <c r="G69" s="7" t="s">
        <v>32</v>
      </c>
      <c r="H69" s="7">
        <v>7.5159107927887412</v>
      </c>
      <c r="I69" s="7">
        <v>0.56336028138578609</v>
      </c>
      <c r="J69" s="12">
        <v>2.1244688772976783</v>
      </c>
      <c r="K69" s="8">
        <v>15.679603728561915</v>
      </c>
      <c r="L69" s="8">
        <v>11.167431940825558</v>
      </c>
      <c r="M69" s="9">
        <v>2.6158899068832397E-2</v>
      </c>
      <c r="N69" s="12">
        <v>5.3800617096742105</v>
      </c>
      <c r="O69" s="8">
        <v>21.069933821278845</v>
      </c>
      <c r="P69" s="7">
        <v>2.7646069896112619</v>
      </c>
      <c r="Q69" s="13">
        <v>1572.8545487729493</v>
      </c>
      <c r="R69" s="8">
        <v>24.47874858045731</v>
      </c>
      <c r="S69" s="8">
        <v>27.164239031715802</v>
      </c>
    </row>
    <row r="70" spans="2:19" x14ac:dyDescent="0.2">
      <c r="B70" t="s">
        <v>83</v>
      </c>
      <c r="C70" t="s">
        <v>92</v>
      </c>
      <c r="D70" s="7">
        <v>8.1999999999999993</v>
      </c>
      <c r="E70" s="7">
        <v>1.9717</v>
      </c>
      <c r="F70" s="7">
        <v>0.47210000000000002</v>
      </c>
      <c r="G70" s="7" t="s">
        <v>32</v>
      </c>
      <c r="H70" s="7">
        <v>8.0630722764221439</v>
      </c>
      <c r="I70" s="7">
        <v>0.50059787933800981</v>
      </c>
      <c r="J70" s="12">
        <v>2.6480062067319814</v>
      </c>
      <c r="K70" s="8">
        <v>18.04053955927834</v>
      </c>
      <c r="L70" s="8">
        <v>12.370515146236428</v>
      </c>
      <c r="M70" s="9">
        <v>1.8518200144171715E-2</v>
      </c>
      <c r="N70" s="12">
        <v>6.4174827601402118</v>
      </c>
      <c r="O70" s="8">
        <v>21.121945900476298</v>
      </c>
      <c r="P70" s="7">
        <v>1.9040938660570439</v>
      </c>
      <c r="Q70" s="13">
        <v>1976.881857729021</v>
      </c>
      <c r="R70" s="8">
        <v>27.47594298103558</v>
      </c>
      <c r="S70" s="8">
        <v>27.992089656559745</v>
      </c>
    </row>
    <row r="71" spans="2:19" x14ac:dyDescent="0.2">
      <c r="B71" s="10" t="s">
        <v>40</v>
      </c>
      <c r="D71" s="7">
        <v>7.24</v>
      </c>
      <c r="E71" s="7">
        <v>0.93979999999999997</v>
      </c>
      <c r="F71" s="7" t="s">
        <v>32</v>
      </c>
      <c r="G71" s="7" t="s">
        <v>31</v>
      </c>
      <c r="H71" s="7">
        <v>7.5159107927887412</v>
      </c>
      <c r="I71" s="7">
        <v>0.42986585722357795</v>
      </c>
      <c r="J71" s="7">
        <f t="shared" ref="J71:K71" si="12">MIN(J59:J70)</f>
        <v>2.0024969877949448</v>
      </c>
      <c r="K71" s="8">
        <f t="shared" si="12"/>
        <v>12.577575605041318</v>
      </c>
      <c r="L71" s="8">
        <v>10.083742515622035</v>
      </c>
      <c r="M71" s="9">
        <v>1.5046100132167339E-2</v>
      </c>
      <c r="N71" s="7">
        <f t="shared" ref="N71" si="13">MIN(N59:N70)</f>
        <v>5.3800617096742105</v>
      </c>
      <c r="O71" s="8">
        <v>19.638690295076142</v>
      </c>
      <c r="P71" s="7">
        <v>0.78194057253366755</v>
      </c>
      <c r="Q71" s="13">
        <v>1145.1657664394343</v>
      </c>
      <c r="R71" s="7">
        <v>6.8589168029386922</v>
      </c>
      <c r="S71" s="8">
        <v>20.667894673226503</v>
      </c>
    </row>
    <row r="72" spans="2:19" x14ac:dyDescent="0.2">
      <c r="B72" s="10" t="s">
        <v>41</v>
      </c>
      <c r="D72" s="7">
        <v>8.4499999999999993</v>
      </c>
      <c r="E72" s="7">
        <v>5.8985000000000003</v>
      </c>
      <c r="F72" s="7">
        <v>2.5333000000000001</v>
      </c>
      <c r="G72" s="7" t="s">
        <v>31</v>
      </c>
      <c r="H72" s="8">
        <v>28.859229178590411</v>
      </c>
      <c r="I72" s="7">
        <v>2.9997393938950467</v>
      </c>
      <c r="J72" s="7">
        <f t="shared" ref="J72:K72" si="14">MAX(J59:J70)</f>
        <v>5.1883772223918934</v>
      </c>
      <c r="K72" s="8">
        <f t="shared" si="14"/>
        <v>27.359379066654661</v>
      </c>
      <c r="L72" s="8">
        <v>51.629016556515339</v>
      </c>
      <c r="M72" s="9">
        <v>5.8924298733472824E-2</v>
      </c>
      <c r="N72" s="8">
        <f t="shared" ref="N72" si="15">MAX(N59:N70)</f>
        <v>10.564897486768583</v>
      </c>
      <c r="O72" s="8">
        <v>90.039252361582783</v>
      </c>
      <c r="P72" s="7">
        <v>8.4813779652269492</v>
      </c>
      <c r="Q72" s="13">
        <v>1976.881857729021</v>
      </c>
      <c r="R72" s="8">
        <v>34.095721225815069</v>
      </c>
      <c r="S72" s="8">
        <v>76.174944899181071</v>
      </c>
    </row>
    <row r="73" spans="2:19" x14ac:dyDescent="0.2">
      <c r="B73" s="10" t="s">
        <v>42</v>
      </c>
      <c r="D73" s="7">
        <v>8.1789999999999985</v>
      </c>
      <c r="E73" s="7">
        <v>3.1412</v>
      </c>
      <c r="F73" s="7">
        <v>1.0030999999999999</v>
      </c>
      <c r="G73" s="7" t="s">
        <v>31</v>
      </c>
      <c r="H73" s="7">
        <v>8.4010246637419002</v>
      </c>
      <c r="I73" s="7">
        <v>1.0721056758344187</v>
      </c>
      <c r="J73" s="7">
        <f t="shared" ref="J73:K73" si="16">MEDIAN(J59:J70)</f>
        <v>3.0060326487344629</v>
      </c>
      <c r="K73" s="8">
        <f t="shared" si="16"/>
        <v>17.013498024368751</v>
      </c>
      <c r="L73" s="8">
        <v>18.790790251875311</v>
      </c>
      <c r="M73" s="9">
        <v>2.7776699513196945E-2</v>
      </c>
      <c r="N73" s="7">
        <f t="shared" ref="N73" si="17">MEDIAN(N59:N70)</f>
        <v>6.5962621436110691</v>
      </c>
      <c r="O73" s="8">
        <v>35.431640030224067</v>
      </c>
      <c r="P73" s="7">
        <v>2.7099079274017033</v>
      </c>
      <c r="Q73" s="13">
        <v>1327.1484694179046</v>
      </c>
      <c r="R73" s="8">
        <v>24.712593319259028</v>
      </c>
      <c r="S73" s="8">
        <v>34.114844837317982</v>
      </c>
    </row>
    <row r="74" spans="2:19" x14ac:dyDescent="0.2">
      <c r="B74" s="10" t="s">
        <v>43</v>
      </c>
      <c r="D74" s="7">
        <v>8.0732499999999998</v>
      </c>
      <c r="E74" s="7">
        <v>3.0306583333333332</v>
      </c>
      <c r="F74" s="7">
        <v>1.1684299999999999</v>
      </c>
      <c r="G74" s="7" t="s">
        <v>31</v>
      </c>
      <c r="H74" s="8">
        <v>12.642718092586039</v>
      </c>
      <c r="I74" s="7">
        <v>1.2015496582788792</v>
      </c>
      <c r="J74" s="7">
        <f t="shared" ref="J74:K74" si="18">AVERAGE(J59:J70)</f>
        <v>3.2901391354543619</v>
      </c>
      <c r="K74" s="8">
        <f t="shared" si="18"/>
        <v>18.186600573250246</v>
      </c>
      <c r="L74" s="8">
        <v>23.444853377213917</v>
      </c>
      <c r="M74" s="9">
        <v>3.0185732912893098E-2</v>
      </c>
      <c r="N74" s="7">
        <f t="shared" ref="N74" si="19">AVERAGE(N59:N70)</f>
        <v>7.2651905206530509</v>
      </c>
      <c r="O74" s="8">
        <v>42.510692562564365</v>
      </c>
      <c r="P74" s="7">
        <v>3.0282420818972757</v>
      </c>
      <c r="Q74" s="13">
        <v>1428.4299040609014</v>
      </c>
      <c r="R74" s="8">
        <v>21.922738293525729</v>
      </c>
      <c r="S74" s="8">
        <v>40.762023826655643</v>
      </c>
    </row>
    <row r="76" spans="2:19" x14ac:dyDescent="0.2">
      <c r="B76" s="14" t="s">
        <v>10</v>
      </c>
      <c r="C76" s="14"/>
      <c r="D76" s="33" t="s">
        <v>11</v>
      </c>
      <c r="E76" s="33" t="s">
        <v>12</v>
      </c>
      <c r="F76" s="33" t="s">
        <v>13</v>
      </c>
      <c r="G76" s="33" t="s">
        <v>14</v>
      </c>
      <c r="H76" s="33" t="s">
        <v>15</v>
      </c>
      <c r="I76" s="33" t="s">
        <v>16</v>
      </c>
      <c r="J76" s="34" t="s">
        <v>17</v>
      </c>
      <c r="K76" s="34" t="s">
        <v>18</v>
      </c>
      <c r="L76" s="33" t="s">
        <v>19</v>
      </c>
      <c r="M76" s="33" t="s">
        <v>20</v>
      </c>
      <c r="N76" s="33" t="s">
        <v>21</v>
      </c>
      <c r="O76" s="33" t="s">
        <v>22</v>
      </c>
      <c r="P76" s="33" t="s">
        <v>23</v>
      </c>
      <c r="Q76" s="33" t="s">
        <v>24</v>
      </c>
      <c r="R76" s="33" t="s">
        <v>25</v>
      </c>
      <c r="S76" s="33" t="s">
        <v>26</v>
      </c>
    </row>
    <row r="77" spans="2:19" x14ac:dyDescent="0.2">
      <c r="D77" s="7"/>
      <c r="E77" s="7" t="s">
        <v>27</v>
      </c>
      <c r="F77" s="7" t="s">
        <v>27</v>
      </c>
      <c r="G77" s="7" t="s">
        <v>27</v>
      </c>
      <c r="H77" s="7" t="s">
        <v>28</v>
      </c>
      <c r="I77" s="7" t="s">
        <v>28</v>
      </c>
      <c r="J77" s="11" t="s">
        <v>28</v>
      </c>
      <c r="K77" s="11" t="s">
        <v>28</v>
      </c>
      <c r="L77" s="7" t="s">
        <v>28</v>
      </c>
      <c r="M77" s="7" t="s">
        <v>28</v>
      </c>
      <c r="N77" s="7" t="s">
        <v>28</v>
      </c>
      <c r="O77" s="7" t="s">
        <v>28</v>
      </c>
      <c r="P77" s="7" t="s">
        <v>28</v>
      </c>
      <c r="Q77" s="7" t="s">
        <v>28</v>
      </c>
      <c r="R77" s="7" t="s">
        <v>28</v>
      </c>
      <c r="S77" s="7" t="s">
        <v>28</v>
      </c>
    </row>
    <row r="78" spans="2:19" x14ac:dyDescent="0.2">
      <c r="B78" t="s">
        <v>84</v>
      </c>
      <c r="C78" s="10" t="s">
        <v>85</v>
      </c>
      <c r="D78" t="s">
        <v>31</v>
      </c>
      <c r="E78" t="s">
        <v>31</v>
      </c>
      <c r="F78" t="s">
        <v>31</v>
      </c>
      <c r="G78" t="s">
        <v>31</v>
      </c>
      <c r="H78" s="7">
        <v>9.2483712422390312</v>
      </c>
      <c r="I78" s="7">
        <v>0.389820023033082</v>
      </c>
      <c r="J78" s="7">
        <v>7.4403595854902154</v>
      </c>
      <c r="K78" s="7">
        <v>5.4697637501154128</v>
      </c>
      <c r="L78" s="7">
        <v>8.9484474278379942</v>
      </c>
      <c r="M78" s="9">
        <v>5.4015731438994408E-3</v>
      </c>
      <c r="N78" s="8">
        <v>10.236110648037503</v>
      </c>
      <c r="O78" s="7">
        <v>9.8418656183861231</v>
      </c>
      <c r="P78" s="7">
        <v>0.29896403698940388</v>
      </c>
      <c r="Q78" s="13">
        <v>1332.8729864133284</v>
      </c>
      <c r="R78" s="8">
        <v>12.695137240600234</v>
      </c>
      <c r="S78" s="7">
        <v>5.0830806528980697</v>
      </c>
    </row>
    <row r="79" spans="2:19" x14ac:dyDescent="0.2">
      <c r="B79" t="s">
        <v>86</v>
      </c>
      <c r="C79" s="10" t="s">
        <v>85</v>
      </c>
      <c r="D79" t="s">
        <v>31</v>
      </c>
      <c r="E79" t="s">
        <v>31</v>
      </c>
      <c r="F79" t="s">
        <v>31</v>
      </c>
      <c r="G79" t="s">
        <v>31</v>
      </c>
      <c r="H79" s="8">
        <v>10.105085718371383</v>
      </c>
      <c r="I79" s="7">
        <v>0.64023598686679839</v>
      </c>
      <c r="J79" s="8">
        <v>17.418467727058697</v>
      </c>
      <c r="K79" s="7">
        <v>5.9897909344736959</v>
      </c>
      <c r="L79" s="7">
        <v>6.4835799031237675</v>
      </c>
      <c r="M79" s="9">
        <v>9.6165770664811134E-3</v>
      </c>
      <c r="N79" s="8">
        <v>19.172555657505015</v>
      </c>
      <c r="O79" s="8">
        <v>15.180289538114502</v>
      </c>
      <c r="P79" s="7">
        <v>0.5554432392707751</v>
      </c>
      <c r="Q79" s="13">
        <v>1303.9460529723769</v>
      </c>
      <c r="R79" s="8">
        <v>15.830332502896606</v>
      </c>
      <c r="S79" s="7">
        <v>7.7611363610698492</v>
      </c>
    </row>
    <row r="80" spans="2:19" x14ac:dyDescent="0.2">
      <c r="B80" t="s">
        <v>87</v>
      </c>
      <c r="C80" s="10" t="s">
        <v>85</v>
      </c>
      <c r="D80" t="s">
        <v>31</v>
      </c>
      <c r="E80" t="s">
        <v>31</v>
      </c>
      <c r="F80" t="s">
        <v>31</v>
      </c>
      <c r="G80" t="s">
        <v>31</v>
      </c>
      <c r="H80" s="7">
        <v>9.261009472791967</v>
      </c>
      <c r="I80" s="7">
        <v>0.51749305753436758</v>
      </c>
      <c r="J80" s="8">
        <v>12.806955636564686</v>
      </c>
      <c r="K80" s="7">
        <v>4.591538367913083</v>
      </c>
      <c r="L80" s="7">
        <v>6.2177457294940819</v>
      </c>
      <c r="M80" s="9">
        <v>6.8858764134347439E-3</v>
      </c>
      <c r="N80" s="8">
        <v>15.819054351997014</v>
      </c>
      <c r="O80" s="8">
        <v>10.837025759827208</v>
      </c>
      <c r="P80" s="7">
        <v>0.61417632431107771</v>
      </c>
      <c r="Q80" s="13">
        <v>1302.3709308307559</v>
      </c>
      <c r="R80" s="8">
        <v>23.208829565949532</v>
      </c>
      <c r="S80" s="7">
        <v>4.4138917362354526</v>
      </c>
    </row>
    <row r="81" spans="2:19" x14ac:dyDescent="0.2">
      <c r="B81" t="s">
        <v>88</v>
      </c>
      <c r="C81" s="10" t="s">
        <v>85</v>
      </c>
      <c r="D81" t="s">
        <v>31</v>
      </c>
      <c r="E81" t="s">
        <v>31</v>
      </c>
      <c r="F81" t="s">
        <v>31</v>
      </c>
      <c r="G81" t="s">
        <v>31</v>
      </c>
      <c r="H81" s="7">
        <v>4.9310773142624713</v>
      </c>
      <c r="I81" s="7">
        <v>0.4898761029499118</v>
      </c>
      <c r="J81" s="7">
        <v>3.2525559228903811</v>
      </c>
      <c r="K81" s="7">
        <v>4.4969995445696895</v>
      </c>
      <c r="L81" s="7">
        <v>5.3054514130234303</v>
      </c>
      <c r="M81" s="9">
        <v>6.688110064715147E-3</v>
      </c>
      <c r="N81" s="7">
        <v>7.1967348097503958</v>
      </c>
      <c r="O81" s="7">
        <v>4.9665260319520224</v>
      </c>
      <c r="P81" s="7">
        <v>1.3321753939031857</v>
      </c>
      <c r="Q81" s="13">
        <v>1232.7222418773138</v>
      </c>
      <c r="R81" s="7">
        <v>7.4558862521099121</v>
      </c>
      <c r="S81" s="7">
        <v>5.0587648401932022</v>
      </c>
    </row>
    <row r="82" spans="2:19" x14ac:dyDescent="0.2">
      <c r="B82" t="s">
        <v>89</v>
      </c>
      <c r="C82" s="10" t="s">
        <v>85</v>
      </c>
      <c r="D82" t="s">
        <v>31</v>
      </c>
      <c r="E82" t="s">
        <v>31</v>
      </c>
      <c r="F82" t="s">
        <v>31</v>
      </c>
      <c r="G82" t="s">
        <v>31</v>
      </c>
      <c r="H82" s="7">
        <v>4.3169935711085312</v>
      </c>
      <c r="I82" s="7">
        <v>0.38728276874755885</v>
      </c>
      <c r="J82" s="7">
        <v>1.2105118911613018</v>
      </c>
      <c r="K82" s="7">
        <v>3.4383067708413524</v>
      </c>
      <c r="L82" s="7">
        <v>3.4499428160887073</v>
      </c>
      <c r="M82" s="9">
        <v>3.2620667479932308E-3</v>
      </c>
      <c r="N82" s="7">
        <v>5.229542916289402</v>
      </c>
      <c r="O82" s="7">
        <v>5.2172627414315542</v>
      </c>
      <c r="P82" s="7">
        <v>0.25821437590981322</v>
      </c>
      <c r="Q82" s="13">
        <v>1325.7574618072251</v>
      </c>
      <c r="R82" s="8">
        <v>11.368019943406873</v>
      </c>
      <c r="S82" s="7">
        <v>5.3761458998506519</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419AB-7681-9044-92B8-B0073805F91F}">
  <dimension ref="B2:AG49"/>
  <sheetViews>
    <sheetView workbookViewId="0">
      <selection activeCell="AC8" sqref="AC8"/>
    </sheetView>
  </sheetViews>
  <sheetFormatPr baseColWidth="10" defaultRowHeight="16" x14ac:dyDescent="0.2"/>
  <cols>
    <col min="2" max="2" width="21" customWidth="1"/>
    <col min="3" max="4" width="10.83203125" customWidth="1"/>
    <col min="5" max="5" width="11" customWidth="1"/>
    <col min="10" max="10" width="12.6640625" customWidth="1"/>
    <col min="15" max="15" width="12.33203125" customWidth="1"/>
    <col min="28" max="31" width="10.83203125" style="10"/>
  </cols>
  <sheetData>
    <row r="2" spans="2:33" x14ac:dyDescent="0.2">
      <c r="B2" s="14" t="s">
        <v>205</v>
      </c>
      <c r="C2" s="14"/>
      <c r="D2" s="14"/>
      <c r="E2" s="14"/>
    </row>
    <row r="3" spans="2:33" x14ac:dyDescent="0.2">
      <c r="AB3" s="29" t="s">
        <v>179</v>
      </c>
    </row>
    <row r="4" spans="2:33" x14ac:dyDescent="0.2">
      <c r="C4" s="24" t="s">
        <v>11</v>
      </c>
      <c r="D4" s="24" t="s">
        <v>182</v>
      </c>
      <c r="E4" s="24" t="s">
        <v>183</v>
      </c>
      <c r="F4" s="23" t="s">
        <v>15</v>
      </c>
      <c r="G4" s="23" t="s">
        <v>16</v>
      </c>
      <c r="H4" s="23" t="s">
        <v>17</v>
      </c>
      <c r="I4" s="23" t="s">
        <v>18</v>
      </c>
      <c r="J4" s="23" t="s">
        <v>19</v>
      </c>
      <c r="K4" s="23" t="s">
        <v>21</v>
      </c>
      <c r="L4" s="23" t="s">
        <v>22</v>
      </c>
      <c r="M4" s="23" t="s">
        <v>23</v>
      </c>
      <c r="N4" s="23" t="s">
        <v>25</v>
      </c>
      <c r="O4" s="23" t="s">
        <v>26</v>
      </c>
      <c r="Q4" s="24" t="s">
        <v>15</v>
      </c>
      <c r="R4" s="24" t="s">
        <v>16</v>
      </c>
      <c r="S4" s="24" t="s">
        <v>17</v>
      </c>
      <c r="T4" s="24" t="s">
        <v>18</v>
      </c>
      <c r="U4" s="24" t="s">
        <v>19</v>
      </c>
      <c r="V4" s="24" t="s">
        <v>21</v>
      </c>
      <c r="W4" s="24" t="s">
        <v>22</v>
      </c>
      <c r="X4" s="24" t="s">
        <v>23</v>
      </c>
      <c r="Y4" s="24" t="s">
        <v>25</v>
      </c>
      <c r="Z4" s="24" t="s">
        <v>26</v>
      </c>
      <c r="AB4" s="14" t="s">
        <v>171</v>
      </c>
      <c r="AC4" s="14" t="s">
        <v>172</v>
      </c>
      <c r="AD4" s="14" t="s">
        <v>173</v>
      </c>
      <c r="AE4" s="14" t="s">
        <v>174</v>
      </c>
      <c r="AF4" s="14" t="s">
        <v>175</v>
      </c>
      <c r="AG4" s="14" t="s">
        <v>176</v>
      </c>
    </row>
    <row r="5" spans="2:33" x14ac:dyDescent="0.2">
      <c r="C5" t="s">
        <v>184</v>
      </c>
      <c r="D5" t="s">
        <v>185</v>
      </c>
      <c r="E5" t="s">
        <v>186</v>
      </c>
      <c r="F5" s="10" t="s">
        <v>206</v>
      </c>
      <c r="G5" s="10" t="s">
        <v>206</v>
      </c>
      <c r="H5" s="10" t="s">
        <v>206</v>
      </c>
      <c r="I5" s="10" t="s">
        <v>206</v>
      </c>
      <c r="J5" s="10" t="s">
        <v>206</v>
      </c>
      <c r="K5" s="10" t="s">
        <v>206</v>
      </c>
      <c r="L5" s="10" t="s">
        <v>206</v>
      </c>
      <c r="M5" s="10" t="s">
        <v>206</v>
      </c>
      <c r="N5" s="10" t="s">
        <v>206</v>
      </c>
      <c r="O5" s="10" t="s">
        <v>206</v>
      </c>
      <c r="Q5" s="10" t="s">
        <v>166</v>
      </c>
      <c r="R5" s="10" t="s">
        <v>166</v>
      </c>
      <c r="S5" s="10" t="s">
        <v>166</v>
      </c>
      <c r="T5" s="10" t="s">
        <v>166</v>
      </c>
      <c r="U5" s="10" t="s">
        <v>166</v>
      </c>
      <c r="V5" s="10" t="s">
        <v>166</v>
      </c>
      <c r="W5" s="10" t="s">
        <v>166</v>
      </c>
      <c r="X5" s="10" t="s">
        <v>166</v>
      </c>
      <c r="Y5" s="10" t="s">
        <v>166</v>
      </c>
      <c r="Z5" s="10" t="s">
        <v>166</v>
      </c>
      <c r="AB5" s="27" t="s">
        <v>207</v>
      </c>
      <c r="AC5" s="27" t="s">
        <v>207</v>
      </c>
      <c r="AD5" s="27" t="s">
        <v>207</v>
      </c>
      <c r="AE5" s="27" t="s">
        <v>207</v>
      </c>
      <c r="AF5" s="27" t="s">
        <v>177</v>
      </c>
      <c r="AG5" s="27" t="s">
        <v>178</v>
      </c>
    </row>
    <row r="6" spans="2:33" x14ac:dyDescent="0.2">
      <c r="B6" s="25" t="s">
        <v>180</v>
      </c>
      <c r="F6" s="25">
        <v>0.2</v>
      </c>
      <c r="G6" s="25">
        <v>0.06</v>
      </c>
      <c r="H6" s="25">
        <v>0.2</v>
      </c>
      <c r="I6" s="25">
        <v>0.3</v>
      </c>
      <c r="J6" s="25">
        <v>1</v>
      </c>
      <c r="K6" s="25">
        <v>0.89999999999999991</v>
      </c>
      <c r="L6" s="25">
        <v>1</v>
      </c>
      <c r="M6" s="25">
        <v>0.02</v>
      </c>
      <c r="N6" s="25">
        <v>0.14000000000000001</v>
      </c>
      <c r="O6" s="25">
        <v>8</v>
      </c>
    </row>
    <row r="7" spans="2:33" ht="19" x14ac:dyDescent="0.2">
      <c r="B7" t="s">
        <v>192</v>
      </c>
      <c r="F7" s="10">
        <v>10</v>
      </c>
      <c r="G7" s="10">
        <v>3</v>
      </c>
      <c r="H7" s="10" t="s">
        <v>167</v>
      </c>
      <c r="I7" s="10">
        <v>50</v>
      </c>
      <c r="J7" s="10">
        <v>2000</v>
      </c>
      <c r="K7" s="10">
        <v>70</v>
      </c>
      <c r="L7" s="10">
        <v>10</v>
      </c>
      <c r="M7" s="10">
        <v>20</v>
      </c>
      <c r="N7" s="10" t="s">
        <v>167</v>
      </c>
      <c r="O7" s="10">
        <v>3000</v>
      </c>
    </row>
    <row r="8" spans="2:33" ht="19" x14ac:dyDescent="0.2">
      <c r="B8" t="s">
        <v>193</v>
      </c>
      <c r="F8" s="10">
        <v>100</v>
      </c>
      <c r="G8" s="10">
        <v>5.0999999999999996</v>
      </c>
      <c r="H8" s="10">
        <v>50</v>
      </c>
      <c r="I8" s="10" t="s">
        <v>167</v>
      </c>
      <c r="J8" s="10" t="s">
        <v>168</v>
      </c>
      <c r="K8" s="10">
        <v>200</v>
      </c>
      <c r="L8" s="10">
        <v>200</v>
      </c>
      <c r="M8" s="10" t="s">
        <v>167</v>
      </c>
      <c r="N8" s="10">
        <v>100</v>
      </c>
      <c r="O8" s="10" t="s">
        <v>169</v>
      </c>
    </row>
    <row r="9" spans="2:33" ht="19" x14ac:dyDescent="0.2">
      <c r="B9" t="s">
        <v>194</v>
      </c>
      <c r="F9" s="10">
        <v>25</v>
      </c>
      <c r="G9" s="10">
        <v>80</v>
      </c>
      <c r="H9" s="10">
        <v>1000</v>
      </c>
      <c r="I9" s="10" t="s">
        <v>167</v>
      </c>
      <c r="J9" s="10" t="s">
        <v>170</v>
      </c>
      <c r="K9" s="10">
        <v>1000</v>
      </c>
      <c r="L9" s="10">
        <v>100</v>
      </c>
      <c r="M9" s="10" t="s">
        <v>167</v>
      </c>
      <c r="N9" s="10">
        <v>100</v>
      </c>
      <c r="O9" s="10">
        <v>50000</v>
      </c>
    </row>
    <row r="11" spans="2:33" x14ac:dyDescent="0.2">
      <c r="B11" s="24" t="s">
        <v>44</v>
      </c>
      <c r="C11" s="7">
        <v>6.48</v>
      </c>
      <c r="D11" s="13">
        <v>306.39999999999998</v>
      </c>
      <c r="E11" s="13">
        <v>1253</v>
      </c>
      <c r="F11" s="13">
        <v>233</v>
      </c>
      <c r="G11" s="7">
        <v>0.58000000000000007</v>
      </c>
      <c r="H11" s="7">
        <v>18.919999999999998</v>
      </c>
      <c r="I11" s="7">
        <v>2.2600000000000002</v>
      </c>
      <c r="J11" s="13">
        <v>112.27000000000001</v>
      </c>
      <c r="K11" s="7">
        <v>13.129999999999999</v>
      </c>
      <c r="L11" s="7">
        <v>6.07</v>
      </c>
      <c r="M11" s="7">
        <v>1.45</v>
      </c>
      <c r="N11" s="7">
        <v>0.24</v>
      </c>
      <c r="O11" s="13">
        <v>415.17</v>
      </c>
      <c r="Q11" s="7">
        <v>25.467381007327671</v>
      </c>
      <c r="R11" s="7">
        <v>2.7523713689811378</v>
      </c>
      <c r="S11" s="7">
        <v>18.844278998949321</v>
      </c>
      <c r="T11" s="7">
        <v>0.13402495876382944</v>
      </c>
      <c r="U11" s="7">
        <v>10.605348477907496</v>
      </c>
      <c r="V11" s="7">
        <v>2.3486793406385109</v>
      </c>
      <c r="W11" s="7">
        <v>0.99361598961262343</v>
      </c>
      <c r="X11" s="7">
        <v>0.98684937801455419</v>
      </c>
      <c r="Y11" s="7">
        <v>0.2282040238640253</v>
      </c>
      <c r="Z11" s="7">
        <v>23.489556212097661</v>
      </c>
      <c r="AB11" s="31">
        <v>1.571E-16</v>
      </c>
      <c r="AC11" s="31">
        <v>3.1105999999999999E-6</v>
      </c>
      <c r="AD11" s="31">
        <v>4.3474999999999997E-8</v>
      </c>
      <c r="AE11" s="31">
        <v>2.3325000000000001E-18</v>
      </c>
      <c r="AF11" s="28">
        <v>4.8201000000000001</v>
      </c>
      <c r="AG11" s="28">
        <v>2.1200999999999999</v>
      </c>
    </row>
    <row r="12" spans="2:33" x14ac:dyDescent="0.2">
      <c r="B12" s="24" t="s">
        <v>58</v>
      </c>
      <c r="C12" s="7">
        <v>8.2720000000000002</v>
      </c>
      <c r="D12" s="13">
        <v>225.5</v>
      </c>
      <c r="E12" s="13">
        <v>92.07</v>
      </c>
      <c r="F12" s="8">
        <v>10.66</v>
      </c>
      <c r="G12" s="7">
        <v>0.31</v>
      </c>
      <c r="H12" s="7">
        <v>0.21000000000000002</v>
      </c>
      <c r="I12" s="8">
        <v>24.93</v>
      </c>
      <c r="J12" s="7">
        <v>9.3899999999999988</v>
      </c>
      <c r="K12" s="7">
        <v>1</v>
      </c>
      <c r="L12" s="26">
        <v>1</v>
      </c>
      <c r="M12" s="7">
        <v>0.38</v>
      </c>
      <c r="N12" s="7">
        <v>2.12</v>
      </c>
      <c r="O12" s="7">
        <v>9.14</v>
      </c>
      <c r="Q12" s="7">
        <v>2.1888840332820165</v>
      </c>
      <c r="R12" s="7">
        <v>0.80930113247902269</v>
      </c>
      <c r="S12" s="7">
        <v>0.1356438386201346</v>
      </c>
      <c r="T12" s="7">
        <v>3.1321024815602909</v>
      </c>
      <c r="U12" s="7">
        <v>0.77836704788492828</v>
      </c>
      <c r="V12" s="7">
        <v>0.28792332417139244</v>
      </c>
      <c r="W12" s="7">
        <v>7.0578039402230619E-2</v>
      </c>
      <c r="X12" s="7">
        <v>0.13619359640581716</v>
      </c>
      <c r="Y12" s="7">
        <v>0.50633112805679292</v>
      </c>
      <c r="Z12" s="7">
        <v>0.42645026919659762</v>
      </c>
      <c r="AB12" s="31">
        <v>9.1963E-23</v>
      </c>
      <c r="AC12" s="31">
        <v>1.4228E-7</v>
      </c>
      <c r="AD12" s="31">
        <v>4.7904999999999999E-7</v>
      </c>
      <c r="AE12" s="31">
        <v>4.1157000000000001E-10</v>
      </c>
      <c r="AF12" s="28">
        <v>5.9652000000000003</v>
      </c>
      <c r="AG12" s="28">
        <v>3.2652000000000001</v>
      </c>
    </row>
    <row r="13" spans="2:33" x14ac:dyDescent="0.2">
      <c r="B13" s="24" t="s">
        <v>72</v>
      </c>
      <c r="C13" s="7">
        <v>8.4380000000000006</v>
      </c>
      <c r="D13" s="13">
        <v>240</v>
      </c>
      <c r="E13" s="13">
        <v>77.349999999999994</v>
      </c>
      <c r="F13" s="8">
        <v>11.52</v>
      </c>
      <c r="G13" s="7">
        <v>0.2</v>
      </c>
      <c r="H13" s="26">
        <v>0.2</v>
      </c>
      <c r="I13" s="26">
        <v>0.3</v>
      </c>
      <c r="J13" s="7">
        <v>4.0699999999999994</v>
      </c>
      <c r="K13" s="26">
        <v>0.89999999999999991</v>
      </c>
      <c r="L13" s="26">
        <v>1</v>
      </c>
      <c r="M13" s="7">
        <v>0.3</v>
      </c>
      <c r="N13" s="7">
        <v>2.3000000000000003</v>
      </c>
      <c r="O13" s="7">
        <v>9.1900000000000013</v>
      </c>
      <c r="Q13" s="7">
        <v>2.7894979906983903</v>
      </c>
      <c r="R13" s="7">
        <v>0.5430942233119086</v>
      </c>
      <c r="S13" s="7">
        <v>0.11922236797075415</v>
      </c>
      <c r="T13" s="7">
        <v>3.8774796907340536E-2</v>
      </c>
      <c r="U13" s="7">
        <v>0.50548270102392312</v>
      </c>
      <c r="V13" s="7">
        <v>0.24175744746055802</v>
      </c>
      <c r="W13" s="7">
        <v>8.2070781577937013E-2</v>
      </c>
      <c r="X13" s="7">
        <v>0.13039194150368938</v>
      </c>
      <c r="Y13" s="7">
        <v>0.53669601917984056</v>
      </c>
      <c r="Z13" s="7">
        <v>0.60158393343028516</v>
      </c>
      <c r="AB13" s="31">
        <v>2.2453999999999999E-23</v>
      </c>
      <c r="AC13" s="31">
        <v>1.5376E-7</v>
      </c>
      <c r="AD13" s="31">
        <v>2.8634999999999999E-9</v>
      </c>
      <c r="AE13" s="31">
        <v>2.1378E-11</v>
      </c>
      <c r="AF13" s="28">
        <v>5.0152999999999999</v>
      </c>
      <c r="AG13" s="28">
        <v>2.3153000000000001</v>
      </c>
    </row>
    <row r="14" spans="2:33" x14ac:dyDescent="0.2">
      <c r="B14" s="24" t="s">
        <v>46</v>
      </c>
      <c r="C14" s="7">
        <v>6.133</v>
      </c>
      <c r="D14" s="13">
        <v>303.5</v>
      </c>
      <c r="E14" s="13">
        <v>1046</v>
      </c>
      <c r="F14" s="13">
        <v>145.06</v>
      </c>
      <c r="G14" s="7">
        <v>0.55000000000000004</v>
      </c>
      <c r="H14" s="7">
        <v>5.64</v>
      </c>
      <c r="I14" s="7">
        <v>0.84000000000000008</v>
      </c>
      <c r="J14" s="13">
        <v>178.43</v>
      </c>
      <c r="K14" s="7">
        <v>24.78</v>
      </c>
      <c r="L14" s="7">
        <v>6.32</v>
      </c>
      <c r="M14" s="7">
        <v>0.82000000000000006</v>
      </c>
      <c r="N14" s="7">
        <v>0.28000000000000003</v>
      </c>
      <c r="O14" s="13">
        <v>330.45000000000005</v>
      </c>
      <c r="Q14" s="7">
        <v>29.25405725498052</v>
      </c>
      <c r="R14" s="7">
        <v>4.2983577511863409</v>
      </c>
      <c r="S14" s="7">
        <v>17.364837376202498</v>
      </c>
      <c r="T14" s="7">
        <v>0.28623592549003307</v>
      </c>
      <c r="U14" s="7">
        <v>24.770891316514462</v>
      </c>
      <c r="V14" s="7">
        <v>15.78752888902342</v>
      </c>
      <c r="W14" s="7">
        <v>1.7455917899179845</v>
      </c>
      <c r="X14" s="7">
        <v>1.9271215509745767</v>
      </c>
      <c r="Y14" s="7">
        <v>13.278762753777404</v>
      </c>
      <c r="Z14" s="7">
        <v>27.752822618074973</v>
      </c>
      <c r="AB14" s="31">
        <v>7.0707999999999996E-15</v>
      </c>
      <c r="AC14" s="31">
        <v>1.9367999999999998E-6</v>
      </c>
      <c r="AD14" s="31">
        <v>1.6161000000000002E-8</v>
      </c>
      <c r="AE14" s="31">
        <v>5.7772000000000002E-22</v>
      </c>
      <c r="AF14" s="28">
        <v>3.7961</v>
      </c>
      <c r="AG14" s="28">
        <v>1.0960000000000001</v>
      </c>
    </row>
    <row r="15" spans="2:33" x14ac:dyDescent="0.2">
      <c r="B15" s="24" t="s">
        <v>60</v>
      </c>
      <c r="C15" s="7">
        <v>7.91</v>
      </c>
      <c r="D15" s="13">
        <v>211.5</v>
      </c>
      <c r="E15" s="13">
        <v>94.94</v>
      </c>
      <c r="F15" s="7">
        <v>9.76</v>
      </c>
      <c r="G15" s="7">
        <v>0.47</v>
      </c>
      <c r="H15" s="7">
        <v>0.3</v>
      </c>
      <c r="I15" s="26">
        <v>0.3</v>
      </c>
      <c r="J15" s="8">
        <v>12.030000000000001</v>
      </c>
      <c r="K15" s="26">
        <v>0.89999999999999991</v>
      </c>
      <c r="L15" s="7">
        <v>1.6900000000000002</v>
      </c>
      <c r="M15" s="7">
        <v>0.35000000000000003</v>
      </c>
      <c r="N15" s="7">
        <v>1.41</v>
      </c>
      <c r="O15" s="8">
        <v>12.18</v>
      </c>
      <c r="Q15" s="7">
        <v>1.9410805725253675</v>
      </c>
      <c r="R15" s="7">
        <v>0.96030790789939191</v>
      </c>
      <c r="S15" s="7">
        <v>0.21139353006514103</v>
      </c>
      <c r="T15" s="7">
        <v>4.5777714953501011E-2</v>
      </c>
      <c r="U15" s="7">
        <v>0.96032316450282063</v>
      </c>
      <c r="V15" s="7">
        <v>0.31844101590686247</v>
      </c>
      <c r="W15" s="7">
        <v>9.7527312226344948E-2</v>
      </c>
      <c r="X15" s="7">
        <v>0.18462659945634324</v>
      </c>
      <c r="Y15" s="7">
        <v>0.39111597214675858</v>
      </c>
      <c r="Z15" s="7">
        <v>0.56277051240963072</v>
      </c>
      <c r="AB15" s="31">
        <v>7.3031999999999999E-22</v>
      </c>
      <c r="AC15" s="31">
        <v>1.3026999999999999E-7</v>
      </c>
      <c r="AD15" s="31">
        <v>2.8847000000000002E-9</v>
      </c>
      <c r="AE15" s="31">
        <v>1.1995000000000001E-13</v>
      </c>
      <c r="AF15" s="28">
        <v>5.6069000000000004</v>
      </c>
      <c r="AG15" s="28">
        <v>2.9068999999999998</v>
      </c>
    </row>
    <row r="16" spans="2:33" x14ac:dyDescent="0.2">
      <c r="B16" s="24" t="s">
        <v>73</v>
      </c>
      <c r="C16" s="7">
        <v>8.2850000000000001</v>
      </c>
      <c r="D16" s="13">
        <v>223.5</v>
      </c>
      <c r="E16" s="13">
        <v>78.209999999999994</v>
      </c>
      <c r="F16" s="7">
        <v>9.370000000000001</v>
      </c>
      <c r="G16" s="7">
        <v>0.38</v>
      </c>
      <c r="H16" s="26">
        <v>0.2</v>
      </c>
      <c r="I16" s="26">
        <v>0.3</v>
      </c>
      <c r="J16" s="7">
        <v>5.5900000000000007</v>
      </c>
      <c r="K16" s="26">
        <v>0.89999999999999991</v>
      </c>
      <c r="L16" s="26">
        <v>1</v>
      </c>
      <c r="M16" s="7">
        <v>0.27</v>
      </c>
      <c r="N16" s="7">
        <v>1.55</v>
      </c>
      <c r="O16" s="26">
        <v>8</v>
      </c>
      <c r="Q16" s="7">
        <v>2.3214645234202633</v>
      </c>
      <c r="R16" s="7">
        <v>0.72867795012248759</v>
      </c>
      <c r="S16" s="7">
        <v>0.12851955326236061</v>
      </c>
      <c r="T16" s="7">
        <v>4.2463934578068407E-2</v>
      </c>
      <c r="U16" s="7">
        <v>0.59077825866947475</v>
      </c>
      <c r="V16" s="7">
        <v>0.28548652751942749</v>
      </c>
      <c r="W16" s="7">
        <v>5.9548488923225583E-2</v>
      </c>
      <c r="X16" s="7">
        <v>0.14026591910905775</v>
      </c>
      <c r="Y16" s="7">
        <v>0.40960659450665188</v>
      </c>
      <c r="Z16" s="7">
        <v>0.49226706785010388</v>
      </c>
      <c r="AB16" s="31">
        <v>2.5829000000000001E-22</v>
      </c>
      <c r="AC16" s="31">
        <v>1.2506000000000001E-7</v>
      </c>
      <c r="AD16" s="31">
        <v>2.8843000000000001E-9</v>
      </c>
      <c r="AE16" s="31">
        <v>5.3046000000000004E-13</v>
      </c>
      <c r="AF16" s="28">
        <v>5.0709</v>
      </c>
      <c r="AG16" s="28">
        <v>2.3708999999999998</v>
      </c>
    </row>
    <row r="17" spans="2:33" x14ac:dyDescent="0.2">
      <c r="B17" s="24" t="s">
        <v>47</v>
      </c>
      <c r="C17" s="7">
        <v>6.2869999999999999</v>
      </c>
      <c r="D17" s="13">
        <v>304.3</v>
      </c>
      <c r="E17" s="13">
        <v>1205</v>
      </c>
      <c r="F17" s="13">
        <v>115.8</v>
      </c>
      <c r="G17" s="7">
        <v>0.59</v>
      </c>
      <c r="H17" s="7">
        <v>6.21</v>
      </c>
      <c r="I17" s="7">
        <v>1.41</v>
      </c>
      <c r="J17" s="13">
        <v>120.92</v>
      </c>
      <c r="K17" s="7">
        <v>21.17</v>
      </c>
      <c r="L17" s="7">
        <v>4.29</v>
      </c>
      <c r="M17" s="7">
        <v>0.76</v>
      </c>
      <c r="N17" s="7">
        <v>0.15</v>
      </c>
      <c r="O17" s="13">
        <v>518.69999999999993</v>
      </c>
      <c r="Q17" s="7">
        <v>20.149486178679371</v>
      </c>
      <c r="R17" s="7">
        <v>2.2195601221378936</v>
      </c>
      <c r="S17" s="7">
        <v>11.248966132232743</v>
      </c>
      <c r="T17" s="7">
        <v>0.13708626919940178</v>
      </c>
      <c r="U17" s="7">
        <v>8.9227221807764128</v>
      </c>
      <c r="V17" s="7">
        <v>4.8742693214552277</v>
      </c>
      <c r="W17" s="7">
        <v>0.64174390574953122</v>
      </c>
      <c r="X17" s="7">
        <v>0.9391532250566329</v>
      </c>
      <c r="Y17" s="7">
        <v>0.29160146611788684</v>
      </c>
      <c r="Z17" s="7">
        <v>20.130420191483164</v>
      </c>
      <c r="AB17" s="31">
        <v>2.3007999999999998E-16</v>
      </c>
      <c r="AC17" s="31">
        <v>1.5460000000000001E-6</v>
      </c>
      <c r="AD17" s="31">
        <v>2.7123000000000001E-8</v>
      </c>
      <c r="AE17" s="31">
        <v>2.4983999999999998E-19</v>
      </c>
      <c r="AF17" s="28">
        <v>4.2774000000000001</v>
      </c>
      <c r="AG17" s="28">
        <v>1.5773999999999999</v>
      </c>
    </row>
    <row r="18" spans="2:33" x14ac:dyDescent="0.2">
      <c r="B18" s="24" t="s">
        <v>61</v>
      </c>
      <c r="C18" s="7">
        <v>8.0640000000000001</v>
      </c>
      <c r="D18" s="13">
        <v>235.6</v>
      </c>
      <c r="E18" s="13">
        <v>88.89</v>
      </c>
      <c r="F18" s="8">
        <v>12.59</v>
      </c>
      <c r="G18" s="7">
        <v>0.64</v>
      </c>
      <c r="H18" s="7">
        <v>0.26</v>
      </c>
      <c r="I18" s="26">
        <v>0.3</v>
      </c>
      <c r="J18" s="8">
        <v>14.299999999999999</v>
      </c>
      <c r="K18" s="26">
        <v>0.89999999999999991</v>
      </c>
      <c r="L18" s="7">
        <v>1.46</v>
      </c>
      <c r="M18" s="7">
        <v>0.3</v>
      </c>
      <c r="N18" s="7">
        <v>0.94</v>
      </c>
      <c r="O18" s="8">
        <v>13.959999999999999</v>
      </c>
      <c r="Q18" s="7">
        <v>2.0663011379301337</v>
      </c>
      <c r="R18" s="7">
        <v>1.1149323970889868</v>
      </c>
      <c r="S18" s="7">
        <v>0.16868358324728963</v>
      </c>
      <c r="T18" s="7">
        <v>4.380798176126835E-2</v>
      </c>
      <c r="U18" s="7">
        <v>0.97504418719560204</v>
      </c>
      <c r="V18" s="7">
        <v>0.3055938773513498</v>
      </c>
      <c r="W18" s="7">
        <v>7.166476745218571E-2</v>
      </c>
      <c r="X18" s="7">
        <v>0.14572576849649138</v>
      </c>
      <c r="Y18" s="7">
        <v>0.25426500726929502</v>
      </c>
      <c r="Z18" s="7">
        <v>0.67461286144000077</v>
      </c>
      <c r="AB18" s="31">
        <v>5.0280999999999996E-22</v>
      </c>
      <c r="AC18" s="31">
        <v>1.6803999999999999E-7</v>
      </c>
      <c r="AD18" s="31">
        <v>2.8845000000000001E-9</v>
      </c>
      <c r="AE18" s="31">
        <v>3.8042999999999998E-13</v>
      </c>
      <c r="AF18" s="28">
        <v>5.4669999999999996</v>
      </c>
      <c r="AG18" s="28">
        <v>2.7669999999999999</v>
      </c>
    </row>
    <row r="19" spans="2:33" x14ac:dyDescent="0.2">
      <c r="B19" s="24" t="s">
        <v>74</v>
      </c>
      <c r="C19" s="7">
        <v>8.3620000000000001</v>
      </c>
      <c r="D19" s="13">
        <v>205.7</v>
      </c>
      <c r="E19" s="13">
        <v>65.099999999999994</v>
      </c>
      <c r="F19" s="7">
        <v>9.92</v>
      </c>
      <c r="G19" s="7">
        <v>0.37</v>
      </c>
      <c r="H19" s="7">
        <v>0.2</v>
      </c>
      <c r="I19" s="26">
        <v>0.3</v>
      </c>
      <c r="J19" s="7">
        <v>4.18</v>
      </c>
      <c r="K19" s="26">
        <v>0.89999999999999991</v>
      </c>
      <c r="L19" s="26">
        <v>1</v>
      </c>
      <c r="M19" s="7">
        <v>0.21999999999999997</v>
      </c>
      <c r="N19" s="7">
        <v>1.22</v>
      </c>
      <c r="O19" s="26">
        <v>8</v>
      </c>
      <c r="Q19" s="7">
        <v>2.0470444222544466</v>
      </c>
      <c r="R19" s="7">
        <v>0.61634302294061094</v>
      </c>
      <c r="S19" s="7">
        <v>0.13794537959888567</v>
      </c>
      <c r="T19" s="7">
        <v>4.7703946995914633E-2</v>
      </c>
      <c r="U19" s="7">
        <v>0.44807980982096313</v>
      </c>
      <c r="V19" s="7">
        <v>0.30899584690905152</v>
      </c>
      <c r="W19" s="7">
        <v>5.2178174423007977E-2</v>
      </c>
      <c r="X19" s="7">
        <v>0.16571201074539921</v>
      </c>
      <c r="Y19" s="7">
        <v>0.35574130290581535</v>
      </c>
      <c r="Z19" s="7">
        <v>0.55447151575670928</v>
      </c>
      <c r="AB19" s="31">
        <v>1.0298E-22</v>
      </c>
      <c r="AC19" s="31">
        <v>1.3241000000000001E-7</v>
      </c>
      <c r="AD19" s="31">
        <v>2.8834000000000002E-9</v>
      </c>
      <c r="AE19" s="31">
        <v>1.4146000000000001E-12</v>
      </c>
      <c r="AF19" s="28">
        <v>4.9606000000000003</v>
      </c>
      <c r="AG19" s="28">
        <v>2.2606000000000002</v>
      </c>
    </row>
    <row r="20" spans="2:33" x14ac:dyDescent="0.2">
      <c r="B20" s="24" t="s">
        <v>48</v>
      </c>
      <c r="C20" s="7">
        <v>6.1210000000000004</v>
      </c>
      <c r="D20" s="13">
        <v>331.7</v>
      </c>
      <c r="E20" s="13">
        <v>331.1</v>
      </c>
      <c r="F20" s="8">
        <v>33.18</v>
      </c>
      <c r="G20" s="7">
        <v>0.71</v>
      </c>
      <c r="H20" s="7">
        <v>4.29</v>
      </c>
      <c r="I20" s="7">
        <v>1.6400000000000001</v>
      </c>
      <c r="J20" s="8">
        <v>36.74</v>
      </c>
      <c r="K20" s="7">
        <v>3.07</v>
      </c>
      <c r="L20" s="7">
        <v>2.42</v>
      </c>
      <c r="M20" s="7">
        <v>0.52</v>
      </c>
      <c r="N20" s="7">
        <v>0.95</v>
      </c>
      <c r="O20" s="8">
        <v>41.269999999999996</v>
      </c>
      <c r="Q20" s="7">
        <v>5.4203625779888416</v>
      </c>
      <c r="R20" s="7">
        <v>1.974454211004177</v>
      </c>
      <c r="S20" s="7">
        <v>2.5624652695719394</v>
      </c>
      <c r="T20" s="7">
        <v>3.1743971634310336E-2</v>
      </c>
      <c r="U20" s="7">
        <v>3.3073204294718779</v>
      </c>
      <c r="V20" s="7">
        <v>0.18608062317873594</v>
      </c>
      <c r="W20" s="7">
        <v>0.25394546895114051</v>
      </c>
      <c r="X20" s="7">
        <v>0.89590063299084921</v>
      </c>
      <c r="Y20" s="7">
        <v>0.11229754820490069</v>
      </c>
      <c r="Z20" s="7">
        <v>2.4233203046866354</v>
      </c>
      <c r="AB20" s="31">
        <v>6.8073999999999997E-17</v>
      </c>
      <c r="AC20" s="31">
        <v>4.4289000000000002E-7</v>
      </c>
      <c r="AD20" s="31">
        <v>3.1543E-8</v>
      </c>
      <c r="AE20" s="31">
        <v>1.9353000000000001E-19</v>
      </c>
      <c r="AF20" s="28">
        <v>5.1048</v>
      </c>
      <c r="AG20" s="28">
        <v>2.4047999999999998</v>
      </c>
    </row>
    <row r="21" spans="2:33" x14ac:dyDescent="0.2">
      <c r="B21" s="24" t="s">
        <v>62</v>
      </c>
      <c r="C21" s="7">
        <v>7.2229999999999999</v>
      </c>
      <c r="D21" s="13">
        <v>324.2</v>
      </c>
      <c r="E21" s="13">
        <v>26.2</v>
      </c>
      <c r="F21" s="7">
        <v>6.02</v>
      </c>
      <c r="G21" s="7">
        <v>0.4</v>
      </c>
      <c r="H21" s="26">
        <v>0.2</v>
      </c>
      <c r="I21" s="26">
        <v>0.3</v>
      </c>
      <c r="J21" s="7">
        <v>6.3900000000000006</v>
      </c>
      <c r="K21" s="26">
        <v>0.89999999999999991</v>
      </c>
      <c r="L21" s="26">
        <v>1</v>
      </c>
      <c r="M21" s="7">
        <v>0.13</v>
      </c>
      <c r="N21" s="7">
        <v>1.7000000000000002</v>
      </c>
      <c r="O21" s="7">
        <v>9.120000000000001</v>
      </c>
      <c r="Q21" s="7">
        <v>0.59883858534341705</v>
      </c>
      <c r="R21" s="7">
        <v>0.95112878226006004</v>
      </c>
      <c r="S21" s="7">
        <v>8.3262445837313959E-2</v>
      </c>
      <c r="T21" s="7">
        <v>2.3623051559354732E-2</v>
      </c>
      <c r="U21" s="7">
        <v>0.5213384817565242</v>
      </c>
      <c r="V21" s="7">
        <v>0.18157274876649854</v>
      </c>
      <c r="W21" s="7">
        <v>6.3149265698047297E-2</v>
      </c>
      <c r="X21" s="7">
        <v>0.20953540602069756</v>
      </c>
      <c r="Y21" s="7">
        <v>9.9162454404658873E-2</v>
      </c>
      <c r="Z21" s="7">
        <v>0.52771206889967459</v>
      </c>
      <c r="AB21" s="31">
        <v>2.0339E-18</v>
      </c>
      <c r="AC21" s="31">
        <v>8.0351000000000003E-8</v>
      </c>
      <c r="AD21" s="31">
        <v>2.8848999999999998E-9</v>
      </c>
      <c r="AE21" s="31">
        <v>4.7930000000000002E-19</v>
      </c>
      <c r="AF21" s="28">
        <v>4.8228</v>
      </c>
      <c r="AG21" s="28">
        <v>2.1227999999999998</v>
      </c>
    </row>
    <row r="22" spans="2:33" x14ac:dyDescent="0.2">
      <c r="B22" s="24" t="s">
        <v>75</v>
      </c>
      <c r="C22" s="7">
        <v>7.24</v>
      </c>
      <c r="D22" s="13">
        <v>337.7</v>
      </c>
      <c r="E22" s="13">
        <v>19.18</v>
      </c>
      <c r="F22" s="7">
        <v>5.16</v>
      </c>
      <c r="G22" s="7">
        <v>0.25</v>
      </c>
      <c r="H22" s="26">
        <v>0.2</v>
      </c>
      <c r="I22" s="26">
        <v>0.3</v>
      </c>
      <c r="J22" s="7">
        <v>5.03</v>
      </c>
      <c r="K22" s="26">
        <v>0.89999999999999991</v>
      </c>
      <c r="L22" s="26">
        <v>1</v>
      </c>
      <c r="M22" s="7">
        <v>0.14000000000000001</v>
      </c>
      <c r="N22" s="7">
        <v>1.4000000000000001</v>
      </c>
      <c r="O22" s="7">
        <v>8.08</v>
      </c>
      <c r="Q22" s="7">
        <v>0.45433222905893417</v>
      </c>
      <c r="R22" s="7">
        <v>0.45403916478062833</v>
      </c>
      <c r="S22" s="7">
        <v>8.312722009854126E-2</v>
      </c>
      <c r="T22" s="7">
        <v>2.3254923630928813E-2</v>
      </c>
      <c r="U22" s="7">
        <v>0.4305609536607064</v>
      </c>
      <c r="V22" s="7">
        <v>0.17848522675243861</v>
      </c>
      <c r="W22" s="7">
        <v>5.3652090684939667E-2</v>
      </c>
      <c r="X22" s="7">
        <v>0.28201135319441611</v>
      </c>
      <c r="Y22" s="7">
        <v>8.2121741360321243E-2</v>
      </c>
      <c r="Z22" s="7">
        <v>0.45231887817072342</v>
      </c>
      <c r="AB22" s="31">
        <v>4.7750999999999999E-19</v>
      </c>
      <c r="AC22" s="31">
        <v>6.8871999999999996E-8</v>
      </c>
      <c r="AD22" s="31">
        <v>2.8847999999999998E-9</v>
      </c>
      <c r="AE22" s="31">
        <v>3.4924999999999997E-18</v>
      </c>
      <c r="AF22" s="28">
        <v>4.9919000000000002</v>
      </c>
      <c r="AG22" s="28">
        <v>2.2919</v>
      </c>
    </row>
    <row r="23" spans="2:33" x14ac:dyDescent="0.2">
      <c r="B23" s="24" t="s">
        <v>49</v>
      </c>
      <c r="C23" s="7">
        <v>5.8019999999999996</v>
      </c>
      <c r="D23" s="13">
        <v>378.8</v>
      </c>
      <c r="E23" s="13">
        <v>433.8</v>
      </c>
      <c r="F23" s="8">
        <v>51.959999999999994</v>
      </c>
      <c r="G23" s="7">
        <v>0.92999999999999994</v>
      </c>
      <c r="H23" s="7">
        <v>4.59</v>
      </c>
      <c r="I23" s="7">
        <v>1.23</v>
      </c>
      <c r="J23" s="8">
        <v>81.7</v>
      </c>
      <c r="K23" s="7">
        <v>4.72</v>
      </c>
      <c r="L23" s="7">
        <v>4.84</v>
      </c>
      <c r="M23" s="7">
        <v>0.81</v>
      </c>
      <c r="N23" s="7">
        <v>0.92999999999999994</v>
      </c>
      <c r="O23" s="8">
        <v>72.350000000000009</v>
      </c>
      <c r="Q23" s="7">
        <v>8.21193144011934</v>
      </c>
      <c r="R23" s="7">
        <v>1.7540968054047639</v>
      </c>
      <c r="S23" s="7">
        <v>3.7992081957533439</v>
      </c>
      <c r="T23" s="7">
        <v>8.2284429950768956E-2</v>
      </c>
      <c r="U23" s="7">
        <v>5.4355053540907852</v>
      </c>
      <c r="V23" s="7">
        <v>0.81653119422703768</v>
      </c>
      <c r="W23" s="7">
        <v>0.44572732154822636</v>
      </c>
      <c r="X23" s="7">
        <v>0.94083000634257563</v>
      </c>
      <c r="Y23" s="7">
        <v>0.17303064561632556</v>
      </c>
      <c r="Z23" s="7">
        <v>3.6553211281819258</v>
      </c>
      <c r="AB23" s="31">
        <v>6.5388999999999996E-16</v>
      </c>
      <c r="AC23" s="31">
        <v>6.9357999999999999E-7</v>
      </c>
      <c r="AD23" s="31">
        <v>2.3657999999999999E-8</v>
      </c>
      <c r="AE23" s="31">
        <v>1.6615E-21</v>
      </c>
      <c r="AF23" s="28">
        <v>3.8733</v>
      </c>
      <c r="AG23" s="28">
        <v>1.1733</v>
      </c>
    </row>
    <row r="24" spans="2:33" x14ac:dyDescent="0.2">
      <c r="B24" s="24" t="s">
        <v>63</v>
      </c>
      <c r="C24" s="7">
        <v>8.02</v>
      </c>
      <c r="D24" s="13">
        <v>269.39999999999998</v>
      </c>
      <c r="E24" s="13">
        <v>104.4</v>
      </c>
      <c r="F24" s="8">
        <v>15.45</v>
      </c>
      <c r="G24" s="7">
        <v>0.34</v>
      </c>
      <c r="H24" s="7">
        <v>0.38</v>
      </c>
      <c r="I24" s="26">
        <v>0.3</v>
      </c>
      <c r="J24" s="8">
        <v>13.260000000000002</v>
      </c>
      <c r="K24" s="26">
        <v>0.89999999999999991</v>
      </c>
      <c r="L24" s="26">
        <v>1</v>
      </c>
      <c r="M24" s="7">
        <v>0.45999999999999996</v>
      </c>
      <c r="N24" s="7">
        <v>3.21</v>
      </c>
      <c r="O24" s="7">
        <v>8.56</v>
      </c>
      <c r="Q24" s="7">
        <v>1.1810223180359616</v>
      </c>
      <c r="R24" s="7">
        <v>0.30071088183342293</v>
      </c>
      <c r="S24" s="7">
        <v>0.15729982553946392</v>
      </c>
      <c r="T24" s="7">
        <v>2.3466258416067406E-2</v>
      </c>
      <c r="U24" s="7">
        <v>0.56252785769677516</v>
      </c>
      <c r="V24" s="7">
        <v>0.17661757593009927</v>
      </c>
      <c r="W24" s="7">
        <v>2.9656172261156542E-2</v>
      </c>
      <c r="X24" s="7">
        <v>0.14376462478687718</v>
      </c>
      <c r="Y24" s="7">
        <v>0.20851128713771197</v>
      </c>
      <c r="Z24" s="7">
        <v>0.26606362946255002</v>
      </c>
      <c r="AB24" s="31">
        <v>4.0534999999999998E-22</v>
      </c>
      <c r="AC24" s="31">
        <v>2.0622E-7</v>
      </c>
      <c r="AD24" s="31">
        <v>2.8838999999999999E-9</v>
      </c>
      <c r="AE24" s="31">
        <v>9.7235999999999991E-13</v>
      </c>
      <c r="AF24" s="28">
        <v>5.6814999999999998</v>
      </c>
      <c r="AG24" s="28">
        <v>2.9815</v>
      </c>
    </row>
    <row r="25" spans="2:33" x14ac:dyDescent="0.2">
      <c r="B25" s="24" t="s">
        <v>76</v>
      </c>
      <c r="C25" s="7">
        <v>8.1579999999999995</v>
      </c>
      <c r="D25" s="13">
        <v>277.39999999999998</v>
      </c>
      <c r="E25" s="13">
        <v>91.09</v>
      </c>
      <c r="F25" s="8">
        <v>12.59</v>
      </c>
      <c r="G25" s="7">
        <v>0.38</v>
      </c>
      <c r="H25" s="7">
        <v>0.28000000000000003</v>
      </c>
      <c r="I25" s="26">
        <v>0.3</v>
      </c>
      <c r="J25" s="8">
        <v>10.540000000000001</v>
      </c>
      <c r="K25" s="26">
        <v>0.89999999999999991</v>
      </c>
      <c r="L25" s="26">
        <v>1</v>
      </c>
      <c r="M25" s="7">
        <v>0.41000000000000003</v>
      </c>
      <c r="N25" s="7">
        <v>2.5</v>
      </c>
      <c r="O25" s="7">
        <v>9.3899999999999988</v>
      </c>
      <c r="Q25" s="7">
        <v>0.87251117637889331</v>
      </c>
      <c r="R25" s="7">
        <v>0.25335534198294779</v>
      </c>
      <c r="S25" s="7">
        <v>0.10793355532885376</v>
      </c>
      <c r="T25" s="7">
        <v>2.1930322268580795E-2</v>
      </c>
      <c r="U25" s="7">
        <v>0.40829753123275025</v>
      </c>
      <c r="V25" s="7">
        <v>0.1703755291761524</v>
      </c>
      <c r="W25" s="7">
        <v>2.2212534506265445E-2</v>
      </c>
      <c r="X25" s="7">
        <v>0.25951843548164694</v>
      </c>
      <c r="Y25" s="7">
        <v>0.15212607178878593</v>
      </c>
      <c r="Z25" s="7">
        <v>0.24653775627741734</v>
      </c>
      <c r="AB25" s="31">
        <v>1.4593000000000001E-22</v>
      </c>
      <c r="AC25" s="31">
        <v>1.6803999999999999E-7</v>
      </c>
      <c r="AD25" s="31">
        <v>2.8816000000000001E-9</v>
      </c>
      <c r="AE25" s="31">
        <v>3.2510000000000002E-12</v>
      </c>
      <c r="AF25" s="28">
        <v>5.5618999999999996</v>
      </c>
      <c r="AG25" s="28">
        <v>2.8618999999999999</v>
      </c>
    </row>
    <row r="26" spans="2:33" x14ac:dyDescent="0.2">
      <c r="B26" s="24" t="s">
        <v>50</v>
      </c>
      <c r="C26" s="7">
        <v>6.431</v>
      </c>
      <c r="D26" s="13">
        <v>331.9</v>
      </c>
      <c r="E26" s="13">
        <v>845.7</v>
      </c>
      <c r="F26" s="8">
        <v>89.149999999999991</v>
      </c>
      <c r="G26" s="7">
        <v>0.92999999999999994</v>
      </c>
      <c r="H26" s="7">
        <v>5.64</v>
      </c>
      <c r="I26" s="7">
        <v>1.25</v>
      </c>
      <c r="J26" s="13">
        <v>145.19</v>
      </c>
      <c r="K26" s="7">
        <v>13.360000000000001</v>
      </c>
      <c r="L26" s="7">
        <v>4.16</v>
      </c>
      <c r="M26" s="7">
        <v>0.79</v>
      </c>
      <c r="N26" s="7">
        <v>0.42000000000000004</v>
      </c>
      <c r="O26" s="13">
        <v>367.09000000000003</v>
      </c>
      <c r="Q26" s="7">
        <v>15.286179229625748</v>
      </c>
      <c r="R26" s="7">
        <v>2.2413346115163577</v>
      </c>
      <c r="S26" s="7">
        <v>6.4352306488683064</v>
      </c>
      <c r="T26" s="7">
        <v>5.5620462004158176E-2</v>
      </c>
      <c r="U26" s="7">
        <v>13.118713891693098</v>
      </c>
      <c r="V26" s="7">
        <v>1.7594548381955617</v>
      </c>
      <c r="W26" s="7">
        <v>0.47748755186027558</v>
      </c>
      <c r="X26" s="7">
        <v>0.80454970362264722</v>
      </c>
      <c r="Y26" s="7">
        <v>0.19658364924662658</v>
      </c>
      <c r="Z26" s="7">
        <v>19.118750470083082</v>
      </c>
      <c r="AB26" s="31">
        <v>2.2735000000000001E-17</v>
      </c>
      <c r="AC26" s="31">
        <v>1.1901E-6</v>
      </c>
      <c r="AD26" s="31">
        <v>2.4044E-8</v>
      </c>
      <c r="AE26" s="31">
        <v>4.8914E-18</v>
      </c>
      <c r="AF26" s="28">
        <v>4.9618000000000002</v>
      </c>
      <c r="AG26" s="28">
        <v>2.2616999999999998</v>
      </c>
    </row>
    <row r="27" spans="2:33" x14ac:dyDescent="0.2">
      <c r="B27" s="24" t="s">
        <v>64</v>
      </c>
      <c r="C27" s="7">
        <v>6.94</v>
      </c>
      <c r="D27" s="13">
        <v>320.89999999999998</v>
      </c>
      <c r="E27" s="13">
        <v>135.9</v>
      </c>
      <c r="F27" s="8">
        <v>11.100000000000001</v>
      </c>
      <c r="G27" s="7">
        <v>7.0000000000000007E-2</v>
      </c>
      <c r="H27" s="7">
        <v>0.45999999999999996</v>
      </c>
      <c r="I27" s="26">
        <v>0.3</v>
      </c>
      <c r="J27" s="7">
        <v>9.25</v>
      </c>
      <c r="K27" s="26">
        <v>0.89999999999999991</v>
      </c>
      <c r="L27" s="26">
        <v>1</v>
      </c>
      <c r="M27" s="7">
        <v>0.28000000000000003</v>
      </c>
      <c r="N27" s="7">
        <v>0.68</v>
      </c>
      <c r="O27" s="8">
        <v>15.760000000000002</v>
      </c>
      <c r="Q27" s="7">
        <v>3.6437080407948157</v>
      </c>
      <c r="R27" s="7">
        <v>0.15309883047042436</v>
      </c>
      <c r="S27" s="7">
        <v>0.65694133072446981</v>
      </c>
      <c r="T27" s="7">
        <v>2.0925085540091565E-2</v>
      </c>
      <c r="U27" s="7">
        <v>0.91187129406944856</v>
      </c>
      <c r="V27" s="7">
        <v>0.15327721758872254</v>
      </c>
      <c r="W27" s="7">
        <v>0.11459795866528427</v>
      </c>
      <c r="X27" s="7">
        <v>0.14575230491120855</v>
      </c>
      <c r="Y27" s="7">
        <v>0.47264712798095199</v>
      </c>
      <c r="Z27" s="7">
        <v>2.1036264630706518</v>
      </c>
      <c r="AB27" s="31">
        <v>3.632E-20</v>
      </c>
      <c r="AC27" s="31">
        <v>1.4816E-7</v>
      </c>
      <c r="AD27" s="31">
        <v>2.8848999999999998E-9</v>
      </c>
      <c r="AE27" s="31">
        <v>8.7333000000000003E-16</v>
      </c>
      <c r="AF27" s="28">
        <v>4.7460000000000004</v>
      </c>
      <c r="AG27" s="28">
        <v>2.0459000000000001</v>
      </c>
    </row>
    <row r="28" spans="2:33" x14ac:dyDescent="0.2">
      <c r="B28" s="24" t="s">
        <v>77</v>
      </c>
      <c r="C28" s="7">
        <v>7.9050000000000002</v>
      </c>
      <c r="D28" s="13">
        <v>302.89999999999998</v>
      </c>
      <c r="E28" s="13">
        <v>104</v>
      </c>
      <c r="F28" s="8">
        <v>13.99</v>
      </c>
      <c r="G28" s="7">
        <v>0.31</v>
      </c>
      <c r="H28" s="7">
        <v>0.28000000000000003</v>
      </c>
      <c r="I28" s="26">
        <v>0.3</v>
      </c>
      <c r="J28" s="7">
        <v>8.07</v>
      </c>
      <c r="K28" s="26">
        <v>0.89999999999999991</v>
      </c>
      <c r="L28" s="26">
        <v>1</v>
      </c>
      <c r="M28" s="7">
        <v>0.36</v>
      </c>
      <c r="N28" s="7">
        <v>2.31</v>
      </c>
      <c r="O28" s="7">
        <v>9.2100000000000009</v>
      </c>
      <c r="Q28" s="7">
        <v>1.3070148018424235</v>
      </c>
      <c r="R28" s="7">
        <v>0.27516774546667827</v>
      </c>
      <c r="S28" s="7">
        <v>0.12591438519132675</v>
      </c>
      <c r="T28" s="7">
        <v>3.1888019096327352E-2</v>
      </c>
      <c r="U28" s="7">
        <v>0.37241450126517617</v>
      </c>
      <c r="V28" s="7">
        <v>0.22182031981441441</v>
      </c>
      <c r="W28" s="7">
        <v>2.8619621664726945E-2</v>
      </c>
      <c r="X28" s="7">
        <v>8.4891865797273647E-2</v>
      </c>
      <c r="Y28" s="7">
        <v>0.23433955863809691</v>
      </c>
      <c r="Z28" s="7">
        <v>0.32893005012793203</v>
      </c>
      <c r="AB28" s="31">
        <v>4.1712999999999998E-22</v>
      </c>
      <c r="AC28" s="31">
        <v>1.8673000000000001E-7</v>
      </c>
      <c r="AD28" s="31">
        <v>2.8837999999999999E-9</v>
      </c>
      <c r="AE28" s="31">
        <v>1.0106999999999999E-12</v>
      </c>
      <c r="AF28" s="28">
        <v>5.4053000000000004</v>
      </c>
      <c r="AG28" s="28">
        <v>2.7052999999999998</v>
      </c>
    </row>
    <row r="29" spans="2:33" x14ac:dyDescent="0.2">
      <c r="B29" s="24" t="s">
        <v>51</v>
      </c>
      <c r="C29" s="7">
        <v>7.85</v>
      </c>
      <c r="D29" s="13">
        <v>318.8</v>
      </c>
      <c r="E29" s="13">
        <v>435.5</v>
      </c>
      <c r="F29" s="8">
        <v>44.5</v>
      </c>
      <c r="G29" s="26">
        <v>0.06</v>
      </c>
      <c r="H29" s="8">
        <v>11.98</v>
      </c>
      <c r="I29" s="26">
        <v>0.3</v>
      </c>
      <c r="J29" s="8">
        <v>10.19</v>
      </c>
      <c r="K29" s="26">
        <v>0.89999999999999991</v>
      </c>
      <c r="L29" s="26">
        <v>1</v>
      </c>
      <c r="M29" s="7">
        <v>0.6</v>
      </c>
      <c r="N29" s="7">
        <v>1.7599999999999998</v>
      </c>
      <c r="O29" s="8">
        <v>52.699999999999996</v>
      </c>
      <c r="Q29" s="7">
        <v>8.0971643839851382</v>
      </c>
      <c r="R29" s="7">
        <v>0.23920886827912458</v>
      </c>
      <c r="S29" s="7">
        <v>1.7927514755827385</v>
      </c>
      <c r="T29" s="7">
        <v>9.665173932375936E-3</v>
      </c>
      <c r="U29" s="7">
        <v>0.50963960782118356</v>
      </c>
      <c r="V29" s="7">
        <v>8.1742171296002974E-2</v>
      </c>
      <c r="W29" s="7">
        <v>8.6719857235815948E-2</v>
      </c>
      <c r="X29" s="7">
        <v>0.81264005521969684</v>
      </c>
      <c r="Y29" s="7">
        <v>0.30395712343198861</v>
      </c>
      <c r="Z29" s="7">
        <v>0.25010943994723484</v>
      </c>
      <c r="AB29" s="31">
        <v>2.6360999999999998E-21</v>
      </c>
      <c r="AC29" s="31">
        <v>5.9400000000000005E-7</v>
      </c>
      <c r="AD29" s="31">
        <v>2.8847000000000002E-9</v>
      </c>
      <c r="AE29" s="31">
        <v>3.5855000000000002E-13</v>
      </c>
      <c r="AF29" s="28">
        <v>6.0106000000000002</v>
      </c>
      <c r="AG29" s="28">
        <v>3.3106</v>
      </c>
    </row>
    <row r="30" spans="2:33" x14ac:dyDescent="0.2">
      <c r="B30" s="24" t="s">
        <v>66</v>
      </c>
      <c r="C30" s="7">
        <v>8.2940000000000005</v>
      </c>
      <c r="D30" s="13">
        <v>278.60000000000002</v>
      </c>
      <c r="E30" s="13">
        <v>130.6</v>
      </c>
      <c r="F30" s="7">
        <v>6.7100000000000009</v>
      </c>
      <c r="G30" s="7">
        <v>0.09</v>
      </c>
      <c r="H30" s="7">
        <v>0.6</v>
      </c>
      <c r="I30" s="26">
        <v>0.3</v>
      </c>
      <c r="J30" s="8">
        <v>10.42</v>
      </c>
      <c r="K30" s="26">
        <v>0.89999999999999991</v>
      </c>
      <c r="L30" s="26">
        <v>1</v>
      </c>
      <c r="M30" s="7">
        <v>0.18</v>
      </c>
      <c r="N30" s="7">
        <v>2.2200000000000002</v>
      </c>
      <c r="O30" s="7">
        <v>9.18</v>
      </c>
      <c r="Q30" s="7">
        <v>1.9800828509685888</v>
      </c>
      <c r="R30" s="7">
        <v>0.12937579453798018</v>
      </c>
      <c r="S30" s="7">
        <v>0.67121420210288629</v>
      </c>
      <c r="T30" s="7">
        <v>4.7953137280754891E-2</v>
      </c>
      <c r="U30" s="7">
        <v>0.81845867553470275</v>
      </c>
      <c r="V30" s="7">
        <v>0.35838164810673734</v>
      </c>
      <c r="W30" s="7">
        <v>3.4824671351761656E-2</v>
      </c>
      <c r="X30" s="7">
        <v>0.11046275625776246</v>
      </c>
      <c r="Y30" s="7">
        <v>0.21247995972897246</v>
      </c>
      <c r="Z30" s="7">
        <v>0.28014236785090174</v>
      </c>
      <c r="AB30" s="31">
        <v>1.83E-23</v>
      </c>
      <c r="AC30" s="31">
        <v>8.9562000000000005E-8</v>
      </c>
      <c r="AD30" s="31">
        <v>2.8616000000000001E-9</v>
      </c>
      <c r="AE30" s="31">
        <v>2.3278000000000002E-11</v>
      </c>
      <c r="AF30" s="28">
        <v>5.5857000000000001</v>
      </c>
      <c r="AG30" s="28">
        <v>2.8856999999999999</v>
      </c>
    </row>
    <row r="31" spans="2:33" x14ac:dyDescent="0.2">
      <c r="B31" s="24" t="s">
        <v>78</v>
      </c>
      <c r="C31" s="7">
        <v>8.3000000000000007</v>
      </c>
      <c r="D31" s="13">
        <v>251.2</v>
      </c>
      <c r="E31" s="13">
        <v>78.12</v>
      </c>
      <c r="F31" s="7">
        <v>2.62</v>
      </c>
      <c r="G31" s="7">
        <v>0.25</v>
      </c>
      <c r="H31" s="26">
        <v>0.2</v>
      </c>
      <c r="I31" s="26">
        <v>0.3</v>
      </c>
      <c r="J31" s="7">
        <v>6.09</v>
      </c>
      <c r="K31" s="26">
        <v>0.89999999999999991</v>
      </c>
      <c r="L31" s="26">
        <v>1</v>
      </c>
      <c r="M31" s="7">
        <v>0.10999999999999999</v>
      </c>
      <c r="N31" s="7">
        <v>1.45</v>
      </c>
      <c r="O31" s="7">
        <v>9.4699999999999989</v>
      </c>
      <c r="Q31" s="7">
        <v>0.67638828170700283</v>
      </c>
      <c r="R31" s="7">
        <v>0.36417599438356879</v>
      </c>
      <c r="S31" s="7">
        <v>0.19975061257917853</v>
      </c>
      <c r="T31" s="7">
        <v>4.1063728749062341E-2</v>
      </c>
      <c r="U31" s="7">
        <v>0.44583956694636789</v>
      </c>
      <c r="V31" s="7">
        <v>0.32557154845384756</v>
      </c>
      <c r="W31" s="7">
        <v>3.4672711208557881E-2</v>
      </c>
      <c r="X31" s="7">
        <v>6.9149985852234419E-2</v>
      </c>
      <c r="Y31" s="7">
        <v>0.1321574278236938</v>
      </c>
      <c r="Z31" s="7">
        <v>0.34924154857917655</v>
      </c>
      <c r="AB31" s="31">
        <v>3.5328000000000003E-24</v>
      </c>
      <c r="AC31" s="31">
        <v>3.4970000000000001E-8</v>
      </c>
      <c r="AD31" s="31">
        <v>2.8439000000000001E-9</v>
      </c>
      <c r="AE31" s="31">
        <v>4.0957E-11</v>
      </c>
      <c r="AF31" s="28">
        <v>5.1794000000000002</v>
      </c>
      <c r="AG31" s="28">
        <v>2.4794</v>
      </c>
    </row>
    <row r="32" spans="2:33" x14ac:dyDescent="0.2">
      <c r="B32" s="24" t="s">
        <v>53</v>
      </c>
      <c r="C32" s="7">
        <v>7.76</v>
      </c>
      <c r="D32" s="13">
        <v>307.7</v>
      </c>
      <c r="E32" s="13">
        <v>171.5</v>
      </c>
      <c r="F32" s="8">
        <v>21.36</v>
      </c>
      <c r="G32" s="7">
        <v>0.16</v>
      </c>
      <c r="H32" s="7">
        <v>1.26</v>
      </c>
      <c r="I32" s="26">
        <v>0.3</v>
      </c>
      <c r="J32" s="8">
        <v>11.83</v>
      </c>
      <c r="K32" s="26">
        <v>0.89999999999999991</v>
      </c>
      <c r="L32" s="26">
        <v>1</v>
      </c>
      <c r="M32" s="7">
        <v>0.44999999999999996</v>
      </c>
      <c r="N32" s="7">
        <v>3.4200000000000004</v>
      </c>
      <c r="O32" s="8">
        <v>10.3</v>
      </c>
      <c r="Q32" s="7">
        <v>3.2611549397041353</v>
      </c>
      <c r="R32" s="7">
        <v>0.26507884885982902</v>
      </c>
      <c r="S32" s="7">
        <v>0.75331989876567229</v>
      </c>
      <c r="T32" s="7">
        <v>8.3971960501604444E-3</v>
      </c>
      <c r="U32" s="7">
        <v>0.67141456788528353</v>
      </c>
      <c r="V32" s="7">
        <v>6.9265151457764948E-2</v>
      </c>
      <c r="W32" s="7">
        <v>3.7269337128792761E-2</v>
      </c>
      <c r="X32" s="7">
        <v>0.6002654641457188</v>
      </c>
      <c r="Y32" s="7">
        <v>0.28074323698475551</v>
      </c>
      <c r="Z32" s="7">
        <v>0.31441418146993905</v>
      </c>
      <c r="AB32" s="31">
        <v>2.1063000000000001E-20</v>
      </c>
      <c r="AC32" s="31">
        <v>2.8510999999999999E-7</v>
      </c>
      <c r="AD32" s="31">
        <v>2.8848999999999998E-9</v>
      </c>
      <c r="AE32" s="31">
        <v>5.5888999999999998E-15</v>
      </c>
      <c r="AF32" s="28">
        <v>5.7927999999999997</v>
      </c>
      <c r="AG32" s="28">
        <v>3.0928</v>
      </c>
    </row>
    <row r="33" spans="2:33" x14ac:dyDescent="0.2">
      <c r="B33" s="24" t="s">
        <v>67</v>
      </c>
      <c r="C33" s="7">
        <v>8.0960000000000001</v>
      </c>
      <c r="D33" s="13">
        <v>303.89999999999998</v>
      </c>
      <c r="E33" s="13">
        <v>76.48</v>
      </c>
      <c r="F33" s="7">
        <v>6.37</v>
      </c>
      <c r="G33" s="7">
        <v>0.35000000000000003</v>
      </c>
      <c r="H33" s="7">
        <v>0.38</v>
      </c>
      <c r="I33" s="26">
        <v>0.3</v>
      </c>
      <c r="J33" s="7">
        <v>8.07</v>
      </c>
      <c r="K33" s="26">
        <v>0.89999999999999991</v>
      </c>
      <c r="L33" s="26">
        <v>1</v>
      </c>
      <c r="M33" s="7">
        <v>0.18</v>
      </c>
      <c r="N33" s="7">
        <v>2.44</v>
      </c>
      <c r="O33" s="7">
        <v>8.870000000000001</v>
      </c>
      <c r="Q33" s="7">
        <v>1.0448419526434107</v>
      </c>
      <c r="R33" s="7">
        <v>0.62814062922546465</v>
      </c>
      <c r="S33" s="7">
        <v>0.24520470101588313</v>
      </c>
      <c r="T33" s="7">
        <v>3.084756045483451E-2</v>
      </c>
      <c r="U33" s="7">
        <v>0.56992655365229017</v>
      </c>
      <c r="V33" s="7">
        <v>0.22751121821053327</v>
      </c>
      <c r="W33" s="7">
        <v>3.6745185671746262E-2</v>
      </c>
      <c r="X33" s="7">
        <v>0.42350158992656006</v>
      </c>
      <c r="Y33" s="7">
        <v>0.18474822759163723</v>
      </c>
      <c r="Z33" s="7">
        <v>0.35534721696203736</v>
      </c>
      <c r="AB33" s="31">
        <v>6.0381999999999998E-22</v>
      </c>
      <c r="AC33" s="31">
        <v>8.5023000000000006E-8</v>
      </c>
      <c r="AD33" s="31">
        <v>2.8847000000000002E-9</v>
      </c>
      <c r="AE33" s="31">
        <v>1.8869E-13</v>
      </c>
      <c r="AF33" s="28">
        <v>5.5206</v>
      </c>
      <c r="AG33" s="28">
        <v>2.8206000000000002</v>
      </c>
    </row>
    <row r="34" spans="2:33" x14ac:dyDescent="0.2">
      <c r="B34" s="24" t="s">
        <v>79</v>
      </c>
      <c r="C34" s="7">
        <v>7.7450000000000001</v>
      </c>
      <c r="D34" s="13">
        <v>320</v>
      </c>
      <c r="E34" s="13">
        <v>47.12</v>
      </c>
      <c r="F34" s="7">
        <v>4.2</v>
      </c>
      <c r="G34" s="7">
        <v>0.35000000000000003</v>
      </c>
      <c r="H34" s="26">
        <v>0.2</v>
      </c>
      <c r="I34" s="26">
        <v>0.3</v>
      </c>
      <c r="J34" s="7">
        <v>6.15</v>
      </c>
      <c r="K34" s="26">
        <v>0.89999999999999991</v>
      </c>
      <c r="L34" s="26">
        <v>1</v>
      </c>
      <c r="M34" s="7">
        <v>0.18</v>
      </c>
      <c r="N34" s="7">
        <v>1.7100000000000002</v>
      </c>
      <c r="O34" s="8">
        <v>10.9</v>
      </c>
      <c r="Q34" s="7">
        <v>0.66039053479293031</v>
      </c>
      <c r="R34" s="7">
        <v>0.51031785200765267</v>
      </c>
      <c r="S34" s="7">
        <v>0.11736443965151724</v>
      </c>
      <c r="T34" s="7">
        <v>2.8001987870151845E-2</v>
      </c>
      <c r="U34" s="7">
        <v>0.36794777832120812</v>
      </c>
      <c r="V34" s="7">
        <v>0.2124770767581366</v>
      </c>
      <c r="W34" s="7">
        <v>3.1000721621128938E-2</v>
      </c>
      <c r="X34" s="7">
        <v>0.24828147031311174</v>
      </c>
      <c r="Y34" s="7">
        <v>0.11969460440612179</v>
      </c>
      <c r="Z34" s="7">
        <v>0.38157554870869698</v>
      </c>
      <c r="AB34" s="31">
        <v>8.7885000000000006E-21</v>
      </c>
      <c r="AC34" s="31">
        <v>5.6058999999999999E-8</v>
      </c>
      <c r="AD34" s="31">
        <v>2.8847999999999998E-9</v>
      </c>
      <c r="AE34" s="31">
        <v>1.7873000000000001E-15</v>
      </c>
      <c r="AF34" s="28">
        <v>5.0583999999999998</v>
      </c>
      <c r="AG34" s="28">
        <v>2.3584000000000001</v>
      </c>
    </row>
    <row r="35" spans="2:33" x14ac:dyDescent="0.2">
      <c r="B35" s="24" t="s">
        <v>54</v>
      </c>
      <c r="C35" s="7">
        <v>7.8029999999999999</v>
      </c>
      <c r="D35" s="13">
        <v>325.5</v>
      </c>
      <c r="E35" s="13">
        <v>202</v>
      </c>
      <c r="F35" s="8">
        <v>26.240000000000002</v>
      </c>
      <c r="G35" s="26">
        <v>0.06</v>
      </c>
      <c r="H35" s="7">
        <v>0.62</v>
      </c>
      <c r="I35" s="26">
        <v>0.3</v>
      </c>
      <c r="J35" s="7">
        <v>3.01</v>
      </c>
      <c r="K35" s="26">
        <v>0.89999999999999991</v>
      </c>
      <c r="L35" s="26">
        <v>1</v>
      </c>
      <c r="M35" s="7">
        <v>0.42000000000000004</v>
      </c>
      <c r="N35" s="7">
        <v>4.24</v>
      </c>
      <c r="O35" s="26">
        <v>8</v>
      </c>
      <c r="Q35" s="7">
        <v>5.6141601060006412</v>
      </c>
      <c r="R35" s="7">
        <v>0.12862997225203315</v>
      </c>
      <c r="S35" s="7">
        <v>0.32744208508004008</v>
      </c>
      <c r="T35" s="7">
        <v>3.6373423251781821E-3</v>
      </c>
      <c r="U35" s="7">
        <v>0.24055274956173628</v>
      </c>
      <c r="V35" s="7">
        <v>3.4532647460799322E-2</v>
      </c>
      <c r="W35" s="7">
        <v>6.396708661468177E-2</v>
      </c>
      <c r="X35" s="7">
        <v>0.61371533722823113</v>
      </c>
      <c r="Y35" s="7">
        <v>0.31769437591031718</v>
      </c>
      <c r="Z35" s="7">
        <v>0.22564082035192609</v>
      </c>
      <c r="AB35" s="31">
        <v>3.7745E-21</v>
      </c>
      <c r="AC35" s="31">
        <v>3.5023999999999999E-7</v>
      </c>
      <c r="AD35" s="31">
        <v>2.8847999999999998E-9</v>
      </c>
      <c r="AE35" s="31">
        <v>9.9778999999999996E-14</v>
      </c>
      <c r="AF35" s="28">
        <v>5.2237</v>
      </c>
      <c r="AG35" s="28">
        <v>2.5236999999999998</v>
      </c>
    </row>
    <row r="36" spans="2:33" x14ac:dyDescent="0.2">
      <c r="B36" s="24" t="s">
        <v>68</v>
      </c>
      <c r="C36" s="7">
        <v>7.8209999999999997</v>
      </c>
      <c r="D36" s="13">
        <v>315.7</v>
      </c>
      <c r="E36" s="13">
        <v>139.4</v>
      </c>
      <c r="F36" s="8">
        <v>12.7</v>
      </c>
      <c r="G36" s="7">
        <v>0.08</v>
      </c>
      <c r="H36" s="7">
        <v>1.49</v>
      </c>
      <c r="I36" s="26">
        <v>0.3</v>
      </c>
      <c r="J36" s="7">
        <v>7.1099999999999994</v>
      </c>
      <c r="K36" s="7">
        <v>1.1100000000000001</v>
      </c>
      <c r="L36" s="26">
        <v>1</v>
      </c>
      <c r="M36" s="7">
        <v>0.27</v>
      </c>
      <c r="N36" s="7">
        <v>3.95</v>
      </c>
      <c r="O36" s="7">
        <v>9.629999999999999</v>
      </c>
      <c r="Q36" s="7">
        <v>2.8114417830117748</v>
      </c>
      <c r="R36" s="7">
        <v>0.18987684881845079</v>
      </c>
      <c r="S36" s="7">
        <v>1.0517682311931174</v>
      </c>
      <c r="T36" s="7">
        <v>3.0588355630434487E-2</v>
      </c>
      <c r="U36" s="7">
        <v>0.7472496518858851</v>
      </c>
      <c r="V36" s="7">
        <v>0.30488919111519353</v>
      </c>
      <c r="W36" s="7">
        <v>5.8387102939237011E-2</v>
      </c>
      <c r="X36" s="7">
        <v>0.77344264256418815</v>
      </c>
      <c r="Y36" s="7">
        <v>0.30381311434590641</v>
      </c>
      <c r="Z36" s="7">
        <v>0.36688189510742092</v>
      </c>
      <c r="AB36" s="31">
        <v>7.8895E-22</v>
      </c>
      <c r="AC36" s="31">
        <v>1.6950999999999999E-7</v>
      </c>
      <c r="AD36" s="31">
        <v>2.8845000000000001E-9</v>
      </c>
      <c r="AE36" s="31">
        <v>3.5197000000000001E-13</v>
      </c>
      <c r="AF36" s="28">
        <v>5.3483000000000001</v>
      </c>
      <c r="AG36" s="28">
        <v>2.6482999999999999</v>
      </c>
    </row>
    <row r="37" spans="2:33" x14ac:dyDescent="0.2">
      <c r="B37" s="24" t="s">
        <v>80</v>
      </c>
      <c r="C37" s="7">
        <v>7.7549999999999999</v>
      </c>
      <c r="D37" s="13">
        <v>316.8</v>
      </c>
      <c r="E37" s="13">
        <v>40.64</v>
      </c>
      <c r="F37" s="7">
        <v>3.39</v>
      </c>
      <c r="G37" s="7">
        <v>0.24</v>
      </c>
      <c r="H37" s="7">
        <v>0.25</v>
      </c>
      <c r="I37" s="26">
        <v>0.3</v>
      </c>
      <c r="J37" s="7">
        <v>4.46</v>
      </c>
      <c r="K37" s="26">
        <v>0.89999999999999991</v>
      </c>
      <c r="L37" s="26">
        <v>1</v>
      </c>
      <c r="M37" s="7">
        <v>0.10999999999999999</v>
      </c>
      <c r="N37" s="7">
        <v>2.0100000000000002</v>
      </c>
      <c r="O37" s="7">
        <v>9.11</v>
      </c>
      <c r="Q37" s="7">
        <v>0.79367879029385802</v>
      </c>
      <c r="R37" s="7">
        <v>0.56748130858835988</v>
      </c>
      <c r="S37" s="7">
        <v>0.17915990864524473</v>
      </c>
      <c r="T37" s="7">
        <v>3.2721212139791275E-2</v>
      </c>
      <c r="U37" s="7">
        <v>0.59661726644423774</v>
      </c>
      <c r="V37" s="7">
        <v>0.26568102834570767</v>
      </c>
      <c r="W37" s="7">
        <v>6.1318105222045498E-2</v>
      </c>
      <c r="X37" s="7">
        <v>0.2813513043416449</v>
      </c>
      <c r="Y37" s="7">
        <v>0.15473920842327851</v>
      </c>
      <c r="Z37" s="7">
        <v>0.43233396815556996</v>
      </c>
      <c r="AB37" s="31">
        <v>5.5455999999999997E-21</v>
      </c>
      <c r="AC37" s="31">
        <v>4.5248000000000003E-8</v>
      </c>
      <c r="AD37" s="31">
        <v>2.8848999999999998E-9</v>
      </c>
      <c r="AE37" s="31">
        <v>2.6423E-15</v>
      </c>
      <c r="AF37" s="28">
        <v>5.3609999999999998</v>
      </c>
      <c r="AG37" s="28">
        <v>2.661</v>
      </c>
    </row>
    <row r="38" spans="2:33" x14ac:dyDescent="0.2">
      <c r="B38" s="24" t="s">
        <v>55</v>
      </c>
      <c r="C38" s="7">
        <v>6.07</v>
      </c>
      <c r="D38" s="13">
        <v>352.2</v>
      </c>
      <c r="E38" s="13">
        <v>280.10000000000002</v>
      </c>
      <c r="F38" s="8">
        <v>39.900000000000006</v>
      </c>
      <c r="G38" s="7">
        <v>0.42000000000000004</v>
      </c>
      <c r="H38" s="7">
        <v>1.51</v>
      </c>
      <c r="I38" s="7">
        <v>1.73</v>
      </c>
      <c r="J38" s="8">
        <v>23.900000000000002</v>
      </c>
      <c r="K38" s="7">
        <v>2.0300000000000002</v>
      </c>
      <c r="L38" s="26">
        <v>1</v>
      </c>
      <c r="M38" s="7">
        <v>0.71</v>
      </c>
      <c r="N38" s="7">
        <v>0.97</v>
      </c>
      <c r="O38" s="8">
        <v>55.23</v>
      </c>
      <c r="Q38" s="7">
        <v>13.578011587167415</v>
      </c>
      <c r="R38" s="7">
        <v>2.4933062201637539</v>
      </c>
      <c r="S38" s="7">
        <v>3.0136594652900621</v>
      </c>
      <c r="T38" s="7">
        <v>7.9875272248208826E-2</v>
      </c>
      <c r="U38" s="7">
        <v>3.7160035461959651</v>
      </c>
      <c r="V38" s="7">
        <v>0.25201727012738429</v>
      </c>
      <c r="W38" s="7">
        <v>0.24491773600691907</v>
      </c>
      <c r="X38" s="7">
        <v>1.6997968809229724</v>
      </c>
      <c r="Y38" s="7">
        <v>0.38692757915022458</v>
      </c>
      <c r="Z38" s="7">
        <v>1.7169589916639902</v>
      </c>
      <c r="AB38" s="31">
        <v>6.5154999999999997E-18</v>
      </c>
      <c r="AC38" s="31">
        <v>5.3257000000000001E-7</v>
      </c>
      <c r="AD38" s="31">
        <v>3.3273000000000003E-8</v>
      </c>
      <c r="AE38" s="31">
        <v>1.1784E-17</v>
      </c>
      <c r="AF38" s="28">
        <v>5.1325000000000003</v>
      </c>
      <c r="AG38" s="28">
        <v>2.4325000000000001</v>
      </c>
    </row>
    <row r="39" spans="2:33" x14ac:dyDescent="0.2">
      <c r="B39" s="24" t="s">
        <v>69</v>
      </c>
      <c r="C39" s="7">
        <v>8.34</v>
      </c>
      <c r="D39" s="13">
        <v>256.7</v>
      </c>
      <c r="E39" s="13">
        <v>55.7</v>
      </c>
      <c r="F39" s="7">
        <v>4.7699999999999996</v>
      </c>
      <c r="G39" s="7">
        <v>0.2</v>
      </c>
      <c r="H39" s="26">
        <v>0.2</v>
      </c>
      <c r="I39" s="26">
        <v>0.3</v>
      </c>
      <c r="J39" s="7">
        <v>3.5</v>
      </c>
      <c r="K39" s="26">
        <v>0.89999999999999991</v>
      </c>
      <c r="L39" s="26">
        <v>1</v>
      </c>
      <c r="M39" s="7">
        <v>0.08</v>
      </c>
      <c r="N39" s="7">
        <v>1.9900000000000002</v>
      </c>
      <c r="O39" s="26">
        <v>8</v>
      </c>
      <c r="Q39" s="7">
        <v>1.0986523651683657</v>
      </c>
      <c r="R39" s="7">
        <v>0.84835447328956326</v>
      </c>
      <c r="S39" s="7">
        <v>0.16033540301908844</v>
      </c>
      <c r="T39" s="7">
        <v>3.3838480042182546E-2</v>
      </c>
      <c r="U39" s="7">
        <v>0.51906500231086172</v>
      </c>
      <c r="V39" s="7">
        <v>0.29276150650989496</v>
      </c>
      <c r="W39" s="7">
        <v>9.238353511617714E-2</v>
      </c>
      <c r="X39" s="7">
        <v>5.9203452496003652E-2</v>
      </c>
      <c r="Y39" s="7">
        <v>0.15394231632487138</v>
      </c>
      <c r="Z39" s="7">
        <v>0.62029172118421383</v>
      </c>
      <c r="AB39" s="31">
        <v>7.8267999999999995E-24</v>
      </c>
      <c r="AC39" s="31">
        <v>6.3666999999999997E-8</v>
      </c>
      <c r="AD39" s="31">
        <v>2.8501999999999999E-9</v>
      </c>
      <c r="AE39" s="31">
        <v>3.4668999999999999E-11</v>
      </c>
      <c r="AF39" s="28">
        <v>5.1776999999999997</v>
      </c>
      <c r="AG39" s="28">
        <v>2.4777</v>
      </c>
    </row>
    <row r="40" spans="2:33" x14ac:dyDescent="0.2">
      <c r="B40" s="24" t="s">
        <v>81</v>
      </c>
      <c r="C40" s="7">
        <v>8.4499999999999993</v>
      </c>
      <c r="D40" s="13">
        <v>248.2</v>
      </c>
      <c r="E40" s="13">
        <v>56.54</v>
      </c>
      <c r="F40" s="7">
        <v>4.95</v>
      </c>
      <c r="G40" s="7">
        <v>0.16</v>
      </c>
      <c r="H40" s="26">
        <v>0.2</v>
      </c>
      <c r="I40" s="26">
        <v>0.3</v>
      </c>
      <c r="J40" s="7">
        <v>2.64</v>
      </c>
      <c r="K40" s="26">
        <v>0.89999999999999991</v>
      </c>
      <c r="L40" s="26">
        <v>1</v>
      </c>
      <c r="M40" s="7">
        <v>0.08</v>
      </c>
      <c r="N40" s="7">
        <v>2.2800000000000002</v>
      </c>
      <c r="O40" s="8">
        <v>11.36</v>
      </c>
      <c r="Q40" s="7">
        <v>1.2193844934293709</v>
      </c>
      <c r="R40" s="7">
        <v>0.74441827519593973</v>
      </c>
      <c r="S40" s="7">
        <v>0.14854307273923292</v>
      </c>
      <c r="T40" s="7">
        <v>3.7531769494735516E-2</v>
      </c>
      <c r="U40" s="7">
        <v>0.52361511530268312</v>
      </c>
      <c r="V40" s="7">
        <v>0.28711834993068491</v>
      </c>
      <c r="W40" s="7">
        <v>0.1018397851358471</v>
      </c>
      <c r="X40" s="7">
        <v>6.3585138456712209E-2</v>
      </c>
      <c r="Y40" s="7">
        <v>0.18279162698045234</v>
      </c>
      <c r="Z40" s="7">
        <v>1.0992895192867331</v>
      </c>
      <c r="AB40" s="31">
        <v>3.9863999999999997E-24</v>
      </c>
      <c r="AC40" s="31">
        <v>6.6068999999999994E-8</v>
      </c>
      <c r="AD40" s="31">
        <v>2.8093999999999998E-9</v>
      </c>
      <c r="AE40" s="31">
        <v>7.5448000000000004E-11</v>
      </c>
      <c r="AF40" s="28">
        <v>5.0949999999999998</v>
      </c>
      <c r="AG40" s="28">
        <v>2.395</v>
      </c>
    </row>
    <row r="41" spans="2:33" x14ac:dyDescent="0.2">
      <c r="B41" s="24" t="s">
        <v>56</v>
      </c>
      <c r="C41" s="7">
        <v>7.1950000000000003</v>
      </c>
      <c r="D41" s="13">
        <v>315.2</v>
      </c>
      <c r="E41" s="13">
        <v>209.6</v>
      </c>
      <c r="F41" s="8">
        <v>19.27</v>
      </c>
      <c r="G41" s="7">
        <v>0.25</v>
      </c>
      <c r="H41" s="7">
        <v>0.77</v>
      </c>
      <c r="I41" s="26">
        <v>0.3</v>
      </c>
      <c r="J41" s="8">
        <v>12.270000000000001</v>
      </c>
      <c r="K41" s="26">
        <v>0.99</v>
      </c>
      <c r="L41" s="26">
        <v>1</v>
      </c>
      <c r="M41" s="7">
        <v>0.32</v>
      </c>
      <c r="N41" s="7">
        <v>1.61</v>
      </c>
      <c r="O41" s="8">
        <v>27.040000000000003</v>
      </c>
      <c r="Q41" s="7">
        <v>4.6877023643052631</v>
      </c>
      <c r="R41" s="7">
        <v>0.9656176253958495</v>
      </c>
      <c r="S41" s="7">
        <v>0.64723896644409729</v>
      </c>
      <c r="T41" s="7">
        <v>7.2834650897653204E-3</v>
      </c>
      <c r="U41" s="7">
        <v>1.2761601385461714</v>
      </c>
      <c r="V41" s="7">
        <v>7.7916957978080584E-2</v>
      </c>
      <c r="W41" s="7">
        <v>0.11604349616340229</v>
      </c>
      <c r="X41" s="7">
        <v>0.27569710025212224</v>
      </c>
      <c r="Y41" s="7">
        <v>0.17061395014279901</v>
      </c>
      <c r="Z41" s="7">
        <v>1.7870019296443569</v>
      </c>
      <c r="AB41" s="31">
        <v>8.4566000000000003E-20</v>
      </c>
      <c r="AC41" s="31">
        <v>2.5721000000000001E-7</v>
      </c>
      <c r="AD41" s="31">
        <v>2.8848999999999998E-9</v>
      </c>
      <c r="AE41" s="31">
        <v>5.5134E-16</v>
      </c>
      <c r="AF41" s="28">
        <v>5.2337999999999996</v>
      </c>
      <c r="AG41" s="28">
        <v>2.5337999999999998</v>
      </c>
    </row>
    <row r="42" spans="2:33" x14ac:dyDescent="0.2">
      <c r="B42" s="24" t="s">
        <v>70</v>
      </c>
      <c r="C42" s="7">
        <v>7.6470000000000002</v>
      </c>
      <c r="D42" s="13">
        <v>301.2</v>
      </c>
      <c r="E42" s="13">
        <v>120.3</v>
      </c>
      <c r="F42" s="7">
        <v>5.61</v>
      </c>
      <c r="G42" s="7">
        <v>0.19</v>
      </c>
      <c r="H42" s="7">
        <v>0.54</v>
      </c>
      <c r="I42" s="26">
        <v>0.3</v>
      </c>
      <c r="J42" s="7">
        <v>4.71</v>
      </c>
      <c r="K42" s="26">
        <v>0.89999999999999991</v>
      </c>
      <c r="L42" s="26">
        <v>1</v>
      </c>
      <c r="M42" s="7">
        <v>0.17</v>
      </c>
      <c r="N42" s="7">
        <v>2.66</v>
      </c>
      <c r="O42" s="8">
        <v>10.809999999999999</v>
      </c>
      <c r="Q42" s="7">
        <v>1.4838086651830236</v>
      </c>
      <c r="R42" s="7">
        <v>0.80992818385360998</v>
      </c>
      <c r="S42" s="7">
        <v>0.53725291650734297</v>
      </c>
      <c r="T42" s="7">
        <v>3.921716270132624E-2</v>
      </c>
      <c r="U42" s="7">
        <v>0.70239837219463463</v>
      </c>
      <c r="V42" s="7">
        <v>0.34229424637830852</v>
      </c>
      <c r="W42" s="7">
        <v>9.9952397229437703E-2</v>
      </c>
      <c r="X42" s="7">
        <v>0.1391725594776001</v>
      </c>
      <c r="Y42" s="7">
        <v>0.23744567913577655</v>
      </c>
      <c r="Z42" s="7">
        <v>0.75679968627005523</v>
      </c>
      <c r="AB42" s="31">
        <v>3.2357999999999999E-22</v>
      </c>
      <c r="AC42" s="31">
        <v>7.4879000000000005E-8</v>
      </c>
      <c r="AD42" s="31">
        <v>2.8845000000000001E-9</v>
      </c>
      <c r="AE42" s="31">
        <v>3.8275999999999998E-13</v>
      </c>
      <c r="AF42" s="28">
        <v>5.2950999999999997</v>
      </c>
      <c r="AG42" s="28">
        <v>2.5951</v>
      </c>
    </row>
    <row r="43" spans="2:33" x14ac:dyDescent="0.2">
      <c r="B43" s="24" t="s">
        <v>82</v>
      </c>
      <c r="C43" s="7">
        <v>8.0410000000000004</v>
      </c>
      <c r="D43" s="13">
        <v>288.89999999999998</v>
      </c>
      <c r="E43" s="13">
        <v>80.67</v>
      </c>
      <c r="F43" s="7">
        <v>4.74</v>
      </c>
      <c r="G43" s="7">
        <v>0.18</v>
      </c>
      <c r="H43" s="7">
        <v>0.38</v>
      </c>
      <c r="I43" s="26">
        <v>0.3</v>
      </c>
      <c r="J43" s="7">
        <v>4.3899999999999997</v>
      </c>
      <c r="K43" s="26">
        <v>0.89999999999999991</v>
      </c>
      <c r="L43" s="26">
        <v>1</v>
      </c>
      <c r="M43" s="7">
        <v>0.15</v>
      </c>
      <c r="N43" s="7">
        <v>3.09</v>
      </c>
      <c r="O43" s="7">
        <v>9.92</v>
      </c>
      <c r="Q43" s="7">
        <v>1.2613241776493322</v>
      </c>
      <c r="R43" s="7">
        <v>0.63902268565055964</v>
      </c>
      <c r="S43" s="7">
        <v>0.35773647151127919</v>
      </c>
      <c r="T43" s="7">
        <v>3.8266273203514826E-2</v>
      </c>
      <c r="U43" s="7">
        <v>0.78621477583421329</v>
      </c>
      <c r="V43" s="7">
        <v>0.33456865313706574</v>
      </c>
      <c r="W43" s="7">
        <v>9.492198774635778E-2</v>
      </c>
      <c r="X43" s="7">
        <v>0.10851451983132826</v>
      </c>
      <c r="Y43" s="7">
        <v>0.25246388636606298</v>
      </c>
      <c r="Z43" s="7">
        <v>0.73037201509071048</v>
      </c>
      <c r="AB43" s="31">
        <v>1.3383999999999999E-23</v>
      </c>
      <c r="AC43" s="31">
        <v>6.3267000000000007E-8</v>
      </c>
      <c r="AD43" s="31">
        <v>2.8598E-9</v>
      </c>
      <c r="AE43" s="31">
        <v>2.5015999999999999E-11</v>
      </c>
      <c r="AF43" s="28">
        <v>5.2868000000000004</v>
      </c>
      <c r="AG43" s="28">
        <v>2.5868000000000002</v>
      </c>
    </row>
    <row r="44" spans="2:33" x14ac:dyDescent="0.2">
      <c r="B44" s="24" t="s">
        <v>57</v>
      </c>
      <c r="C44" s="7">
        <v>6.7279999999999998</v>
      </c>
      <c r="D44" s="13">
        <v>336.9</v>
      </c>
      <c r="E44" s="13">
        <v>324.3</v>
      </c>
      <c r="F44" s="8">
        <v>27.05</v>
      </c>
      <c r="G44" s="7">
        <v>0.51</v>
      </c>
      <c r="H44" s="7">
        <v>5.09</v>
      </c>
      <c r="I44" s="26">
        <v>0.3</v>
      </c>
      <c r="J44" s="8">
        <v>27.27</v>
      </c>
      <c r="K44" s="7">
        <v>7.39</v>
      </c>
      <c r="L44" s="7">
        <v>1.87</v>
      </c>
      <c r="M44" s="7">
        <v>0.33</v>
      </c>
      <c r="N44" s="7">
        <v>0.91999999999999993</v>
      </c>
      <c r="O44" s="8">
        <v>67.320000000000007</v>
      </c>
      <c r="Q44" s="7">
        <v>6.9612594916688142</v>
      </c>
      <c r="R44" s="7">
        <v>2.6047866133009521</v>
      </c>
      <c r="S44" s="7">
        <v>3.4479313296395242</v>
      </c>
      <c r="T44" s="7">
        <v>6.522379938403218E-3</v>
      </c>
      <c r="U44" s="7">
        <v>3.3585455976299703</v>
      </c>
      <c r="V44" s="7">
        <v>0.4441750237733153</v>
      </c>
      <c r="W44" s="7">
        <v>0.26382162403985931</v>
      </c>
      <c r="X44" s="7">
        <v>0.33973836186487966</v>
      </c>
      <c r="Y44" s="7">
        <v>0.10914737616700271</v>
      </c>
      <c r="Z44" s="7">
        <v>4.5131537740350787</v>
      </c>
      <c r="AB44" s="31">
        <v>4.2424E-19</v>
      </c>
      <c r="AC44" s="31">
        <v>3.6105999999999998E-7</v>
      </c>
      <c r="AD44" s="31">
        <v>2.8849999999999999E-9</v>
      </c>
      <c r="AE44" s="31">
        <v>6.1361999999999998E-17</v>
      </c>
      <c r="AF44" s="28">
        <v>5.2763999999999998</v>
      </c>
      <c r="AG44" s="28">
        <v>2.5764</v>
      </c>
    </row>
    <row r="45" spans="2:33" x14ac:dyDescent="0.2">
      <c r="B45" s="24" t="s">
        <v>71</v>
      </c>
      <c r="C45" s="7">
        <v>7.9829999999999997</v>
      </c>
      <c r="D45" s="13">
        <v>295.60000000000002</v>
      </c>
      <c r="E45" s="13">
        <v>81.52</v>
      </c>
      <c r="F45" s="7">
        <v>5.23</v>
      </c>
      <c r="G45" s="7">
        <v>0.26</v>
      </c>
      <c r="H45" s="7">
        <v>0.49</v>
      </c>
      <c r="I45" s="26">
        <v>0.3</v>
      </c>
      <c r="J45" s="7">
        <v>5.45</v>
      </c>
      <c r="K45" s="26">
        <v>0.89999999999999991</v>
      </c>
      <c r="L45" s="26">
        <v>1</v>
      </c>
      <c r="M45" s="7">
        <v>0.13</v>
      </c>
      <c r="N45" s="7">
        <v>2.8000000000000003</v>
      </c>
      <c r="O45" s="7">
        <v>9.3600000000000012</v>
      </c>
      <c r="Q45" s="7">
        <v>1.3851507303422717</v>
      </c>
      <c r="R45" s="7">
        <v>1.2857803893401418</v>
      </c>
      <c r="S45" s="7">
        <v>0.39161703966845229</v>
      </c>
      <c r="T45" s="7">
        <v>3.7834409133092183E-2</v>
      </c>
      <c r="U45" s="7">
        <v>0.80572807705581395</v>
      </c>
      <c r="V45" s="7">
        <v>0.317516903886357</v>
      </c>
      <c r="W45" s="7">
        <v>9.7237827640236751E-2</v>
      </c>
      <c r="X45" s="7">
        <v>0.1399569533232129</v>
      </c>
      <c r="Y45" s="7">
        <v>0.22580370187643298</v>
      </c>
      <c r="Z45" s="7">
        <v>0.61674912046552421</v>
      </c>
      <c r="AB45" s="31">
        <v>2.6786000000000001E-23</v>
      </c>
      <c r="AC45" s="31">
        <v>6.9806999999999998E-8</v>
      </c>
      <c r="AD45" s="31">
        <v>2.8730999999999999E-9</v>
      </c>
      <c r="AE45" s="31">
        <v>1.1757E-11</v>
      </c>
      <c r="AF45" s="28">
        <v>5.4078999999999997</v>
      </c>
      <c r="AG45" s="28">
        <v>2.7079</v>
      </c>
    </row>
    <row r="46" spans="2:33" x14ac:dyDescent="0.2">
      <c r="B46" s="24" t="s">
        <v>83</v>
      </c>
      <c r="C46" s="7">
        <v>8.1999999999999993</v>
      </c>
      <c r="D46" s="13">
        <v>275.5</v>
      </c>
      <c r="E46" s="13">
        <v>64.569999999999993</v>
      </c>
      <c r="F46" s="7">
        <v>4.57</v>
      </c>
      <c r="G46" s="7">
        <v>0.25</v>
      </c>
      <c r="H46" s="26">
        <v>0.2</v>
      </c>
      <c r="I46" s="26">
        <v>0.3</v>
      </c>
      <c r="J46" s="7">
        <v>3.7199999999999998</v>
      </c>
      <c r="K46" s="26">
        <v>0.89999999999999991</v>
      </c>
      <c r="L46" s="26">
        <v>1</v>
      </c>
      <c r="M46" s="7">
        <v>0.1</v>
      </c>
      <c r="N46" s="7">
        <v>2.6500000000000004</v>
      </c>
      <c r="O46" s="26">
        <v>8</v>
      </c>
      <c r="Q46" s="7">
        <v>1.1335629505302818</v>
      </c>
      <c r="R46" s="7">
        <v>0.99880566945509153</v>
      </c>
      <c r="S46" s="7">
        <v>0.1510570477452382</v>
      </c>
      <c r="T46" s="7">
        <v>3.3258428775286654E-2</v>
      </c>
      <c r="U46" s="7">
        <v>0.60143008694860411</v>
      </c>
      <c r="V46" s="7">
        <v>0.28048380763560832</v>
      </c>
      <c r="W46" s="7">
        <v>9.468824555387674E-2</v>
      </c>
      <c r="X46" s="7">
        <v>0.10503683855363478</v>
      </c>
      <c r="Y46" s="7">
        <v>0.19289601829710309</v>
      </c>
      <c r="Z46" s="7">
        <v>0.57159005262940477</v>
      </c>
      <c r="AB46" s="31">
        <v>1.0477999999999999E-23</v>
      </c>
      <c r="AC46" s="31">
        <v>6.0997E-8</v>
      </c>
      <c r="AD46" s="31">
        <v>2.8561000000000001E-9</v>
      </c>
      <c r="AE46" s="31">
        <v>2.8764000000000001E-11</v>
      </c>
      <c r="AF46" s="28">
        <v>5.3498999999999999</v>
      </c>
      <c r="AG46" s="28">
        <v>2.6499000000000001</v>
      </c>
    </row>
    <row r="48" spans="2:33" x14ac:dyDescent="0.2">
      <c r="B48" s="24"/>
      <c r="C48" s="24"/>
      <c r="D48" s="24"/>
      <c r="E48" s="24"/>
      <c r="F48" s="21"/>
      <c r="G48" s="21"/>
      <c r="H48" s="21"/>
      <c r="I48" s="21"/>
      <c r="J48" s="21"/>
      <c r="K48" s="21"/>
      <c r="L48" s="21"/>
      <c r="M48" s="21"/>
      <c r="N48" s="21"/>
      <c r="O48" s="21"/>
    </row>
    <row r="49" spans="2:15" x14ac:dyDescent="0.2">
      <c r="B49" s="24"/>
      <c r="C49" s="24"/>
      <c r="D49" s="24"/>
      <c r="E49" s="24"/>
      <c r="F49" s="30"/>
      <c r="G49" s="30"/>
      <c r="H49" s="30"/>
      <c r="I49" s="30"/>
      <c r="J49" s="30"/>
      <c r="K49" s="30"/>
      <c r="L49" s="30"/>
      <c r="M49" s="30"/>
      <c r="N49" s="30"/>
      <c r="O49" s="30"/>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48904-F770-BC43-AF9A-0879C37A8E81}">
  <dimension ref="B2:N35"/>
  <sheetViews>
    <sheetView workbookViewId="0">
      <selection activeCell="D4" sqref="D4:N4"/>
    </sheetView>
  </sheetViews>
  <sheetFormatPr baseColWidth="10" defaultRowHeight="16" x14ac:dyDescent="0.2"/>
  <cols>
    <col min="3" max="3" width="16.83203125" customWidth="1"/>
  </cols>
  <sheetData>
    <row r="2" spans="2:14" x14ac:dyDescent="0.2">
      <c r="B2" s="14" t="s">
        <v>181</v>
      </c>
    </row>
    <row r="4" spans="2:14" x14ac:dyDescent="0.2">
      <c r="D4" s="14" t="s">
        <v>15</v>
      </c>
      <c r="E4" s="14" t="s">
        <v>16</v>
      </c>
      <c r="F4" s="14" t="s">
        <v>17</v>
      </c>
      <c r="G4" s="14" t="s">
        <v>18</v>
      </c>
      <c r="H4" s="14" t="s">
        <v>19</v>
      </c>
      <c r="I4" s="14" t="s">
        <v>20</v>
      </c>
      <c r="J4" s="14" t="s">
        <v>21</v>
      </c>
      <c r="K4" s="14" t="s">
        <v>22</v>
      </c>
      <c r="L4" s="14" t="s">
        <v>23</v>
      </c>
      <c r="M4" s="14" t="s">
        <v>25</v>
      </c>
      <c r="N4" s="14" t="s">
        <v>26</v>
      </c>
    </row>
    <row r="6" spans="2:14" x14ac:dyDescent="0.2">
      <c r="B6" t="s">
        <v>38</v>
      </c>
      <c r="C6" t="s">
        <v>30</v>
      </c>
      <c r="D6" s="8">
        <v>31.219685814670893</v>
      </c>
      <c r="E6" s="8">
        <v>6.4560927767385214</v>
      </c>
      <c r="F6" s="8">
        <v>6.9706008428465767</v>
      </c>
      <c r="G6" s="8">
        <v>163.41018876644225</v>
      </c>
      <c r="H6" s="8">
        <v>46.664367073426256</v>
      </c>
      <c r="I6" s="8">
        <v>240.19084962119439</v>
      </c>
      <c r="J6" s="8">
        <v>59.499600394414628</v>
      </c>
      <c r="K6" s="8">
        <v>11.229935576467668</v>
      </c>
      <c r="L6" s="8">
        <v>31.281846376452997</v>
      </c>
      <c r="M6" s="8">
        <v>0.85816853040553298</v>
      </c>
      <c r="N6" s="8">
        <v>171.16954073367268</v>
      </c>
    </row>
    <row r="7" spans="2:14" x14ac:dyDescent="0.2">
      <c r="B7" t="s">
        <v>39</v>
      </c>
      <c r="C7" t="s">
        <v>30</v>
      </c>
      <c r="D7" s="8">
        <v>27.672600622195368</v>
      </c>
      <c r="E7" s="8">
        <v>11.169424098031476</v>
      </c>
      <c r="F7" s="8">
        <v>11.463351515972411</v>
      </c>
      <c r="G7" s="8">
        <v>315.11741322586761</v>
      </c>
      <c r="H7" s="8">
        <v>52.610774838577335</v>
      </c>
      <c r="I7" s="8">
        <v>91.813608283027492</v>
      </c>
      <c r="J7" s="8">
        <v>104.80981917132493</v>
      </c>
      <c r="K7" s="8">
        <v>11.038981992889422</v>
      </c>
      <c r="L7" s="8">
        <v>47.543509411112048</v>
      </c>
      <c r="M7" s="8">
        <v>1.216263656207389</v>
      </c>
      <c r="N7" s="8">
        <v>356.4085776852304</v>
      </c>
    </row>
    <row r="9" spans="2:14" x14ac:dyDescent="0.2">
      <c r="B9" t="s">
        <v>55</v>
      </c>
      <c r="C9" t="s">
        <v>161</v>
      </c>
      <c r="D9" s="8">
        <v>4.8490885063732874</v>
      </c>
      <c r="E9" s="8">
        <v>3.0984913466180042</v>
      </c>
      <c r="F9" s="8">
        <v>2.9486179345436376</v>
      </c>
      <c r="G9" s="8">
        <v>44.873910911433846</v>
      </c>
      <c r="H9" s="8">
        <v>13.280507663747331</v>
      </c>
      <c r="I9" s="8">
        <v>14.346444125584284</v>
      </c>
      <c r="J9" s="8">
        <v>10.97253047586694</v>
      </c>
      <c r="K9" s="8">
        <v>5.5749611799528767</v>
      </c>
      <c r="L9" s="8">
        <v>11.523534204768499</v>
      </c>
      <c r="M9" s="8">
        <v>1.5709487371145945</v>
      </c>
      <c r="N9" s="8">
        <v>42.623476252450104</v>
      </c>
    </row>
    <row r="10" spans="2:14" x14ac:dyDescent="0.2">
      <c r="B10" t="s">
        <v>56</v>
      </c>
      <c r="C10" t="s">
        <v>161</v>
      </c>
      <c r="D10" s="8">
        <v>2.1734383081674959</v>
      </c>
      <c r="E10" s="8">
        <v>1.5258564711946692</v>
      </c>
      <c r="F10" s="8">
        <v>2.2431795833799035</v>
      </c>
      <c r="G10" s="8">
        <v>27.342966054982007</v>
      </c>
      <c r="H10" s="8">
        <v>6.3611337188990342</v>
      </c>
      <c r="I10" s="8">
        <v>10.049320253304883</v>
      </c>
      <c r="J10" s="8">
        <v>5.5455740486053671</v>
      </c>
      <c r="K10" s="8">
        <v>3.7700188433206905</v>
      </c>
      <c r="L10" s="8">
        <v>10.259929968645075</v>
      </c>
      <c r="M10" s="8">
        <v>1.8946698540008859</v>
      </c>
      <c r="N10" s="8">
        <v>6.4241792984973802</v>
      </c>
    </row>
    <row r="11" spans="2:14" x14ac:dyDescent="0.2">
      <c r="B11" t="s">
        <v>57</v>
      </c>
      <c r="C11" t="s">
        <v>161</v>
      </c>
      <c r="D11" s="8">
        <v>2.0790902008844614</v>
      </c>
      <c r="E11" s="8">
        <v>1.1677372587836095</v>
      </c>
      <c r="F11" s="8">
        <v>2.8168609012971477</v>
      </c>
      <c r="G11" s="8">
        <v>30.899099706513621</v>
      </c>
      <c r="H11" s="8">
        <v>5.4362231980106124</v>
      </c>
      <c r="I11" s="8">
        <v>6.5322518729816705</v>
      </c>
      <c r="J11" s="8">
        <v>7.3485534905135568</v>
      </c>
      <c r="K11" s="8">
        <v>3.138078444861971</v>
      </c>
      <c r="L11" s="8">
        <v>8.6888884335778798</v>
      </c>
      <c r="M11" s="8">
        <v>1.7126356797713613</v>
      </c>
      <c r="N11" s="8">
        <v>6.4086745406746077</v>
      </c>
    </row>
    <row r="12" spans="2:14" x14ac:dyDescent="0.2">
      <c r="B12" s="15" t="s">
        <v>42</v>
      </c>
      <c r="C12" s="15"/>
      <c r="D12" s="22">
        <f>MEDIAN(D9:D11)</f>
        <v>2.1734383081674959</v>
      </c>
      <c r="E12" s="22">
        <f t="shared" ref="E12:N12" si="0">MEDIAN(E9:E11)</f>
        <v>1.5258564711946692</v>
      </c>
      <c r="F12" s="22">
        <f t="shared" si="0"/>
        <v>2.8168609012971477</v>
      </c>
      <c r="G12" s="22">
        <f t="shared" si="0"/>
        <v>30.899099706513621</v>
      </c>
      <c r="H12" s="22">
        <f t="shared" si="0"/>
        <v>6.3611337188990342</v>
      </c>
      <c r="I12" s="22">
        <f t="shared" si="0"/>
        <v>10.049320253304883</v>
      </c>
      <c r="J12" s="22">
        <f t="shared" si="0"/>
        <v>7.3485534905135568</v>
      </c>
      <c r="K12" s="22">
        <f t="shared" si="0"/>
        <v>3.7700188433206905</v>
      </c>
      <c r="L12" s="22">
        <f t="shared" si="0"/>
        <v>10.259929968645075</v>
      </c>
      <c r="M12" s="22">
        <f t="shared" si="0"/>
        <v>1.7126356797713613</v>
      </c>
      <c r="N12" s="22">
        <f t="shared" si="0"/>
        <v>6.4241792984973802</v>
      </c>
    </row>
    <row r="13" spans="2:14" x14ac:dyDescent="0.2">
      <c r="B13" s="15" t="s">
        <v>43</v>
      </c>
      <c r="C13" s="15"/>
      <c r="D13" s="22">
        <f>AVERAGE(D9:D11)</f>
        <v>3.0338723384750814</v>
      </c>
      <c r="E13" s="22">
        <f t="shared" ref="E13:N13" si="1">AVERAGE(E9:E11)</f>
        <v>1.930695025532094</v>
      </c>
      <c r="F13" s="22">
        <f t="shared" si="1"/>
        <v>2.6695528064068963</v>
      </c>
      <c r="G13" s="22">
        <f t="shared" si="1"/>
        <v>34.371992224309828</v>
      </c>
      <c r="H13" s="22">
        <f t="shared" si="1"/>
        <v>8.3592881935523256</v>
      </c>
      <c r="I13" s="22">
        <f t="shared" si="1"/>
        <v>10.309338750623613</v>
      </c>
      <c r="J13" s="22">
        <f t="shared" si="1"/>
        <v>7.9555526716619545</v>
      </c>
      <c r="K13" s="22">
        <f t="shared" si="1"/>
        <v>4.1610194893785133</v>
      </c>
      <c r="L13" s="22">
        <f t="shared" si="1"/>
        <v>10.157450868997151</v>
      </c>
      <c r="M13" s="22">
        <f t="shared" si="1"/>
        <v>1.7260847569622806</v>
      </c>
      <c r="N13" s="22">
        <f t="shared" si="1"/>
        <v>18.48544336387403</v>
      </c>
    </row>
    <row r="15" spans="2:14" x14ac:dyDescent="0.2">
      <c r="B15" t="s">
        <v>51</v>
      </c>
      <c r="C15" t="s">
        <v>52</v>
      </c>
      <c r="D15" s="8">
        <v>4.3365618015707046</v>
      </c>
      <c r="E15" s="8">
        <v>2.206204096380179</v>
      </c>
      <c r="F15" s="8">
        <v>18.804749674524913</v>
      </c>
      <c r="G15" s="8">
        <v>30.751538289711512</v>
      </c>
      <c r="H15" s="8">
        <v>19.742357033948348</v>
      </c>
      <c r="I15" s="8">
        <v>3.5898289121725568</v>
      </c>
      <c r="J15" s="8">
        <v>7.1718714334306943</v>
      </c>
      <c r="K15" s="8">
        <v>7.5290230118699535</v>
      </c>
      <c r="L15" s="8">
        <v>9.7403036231039781</v>
      </c>
      <c r="M15" s="8">
        <v>1.7350636139646634</v>
      </c>
      <c r="N15" s="8">
        <v>133.50864012258521</v>
      </c>
    </row>
    <row r="16" spans="2:14" x14ac:dyDescent="0.2">
      <c r="B16" t="s">
        <v>53</v>
      </c>
      <c r="C16" t="s">
        <v>52</v>
      </c>
      <c r="D16" s="8">
        <v>3.8553101264461205</v>
      </c>
      <c r="E16" s="8">
        <v>3.9602959143581629</v>
      </c>
      <c r="F16" s="8">
        <v>3.5110171535421504</v>
      </c>
      <c r="G16" s="8">
        <v>26.402998128539132</v>
      </c>
      <c r="H16" s="8">
        <v>12.977558448618614</v>
      </c>
      <c r="I16" s="8">
        <v>7.9703717890981318</v>
      </c>
      <c r="J16" s="8">
        <v>6.3135684794107449</v>
      </c>
      <c r="K16" s="8">
        <v>13.068222755893853</v>
      </c>
      <c r="L16" s="8">
        <v>7.3773373687937687</v>
      </c>
      <c r="M16" s="8">
        <v>2.7229701575036107</v>
      </c>
      <c r="N16" s="8">
        <v>15.483707464620908</v>
      </c>
    </row>
    <row r="17" spans="2:14" x14ac:dyDescent="0.2">
      <c r="B17" t="s">
        <v>54</v>
      </c>
      <c r="C17" t="s">
        <v>52</v>
      </c>
      <c r="D17" s="8">
        <v>2.3836537225600161</v>
      </c>
      <c r="E17" s="8">
        <v>2.651712463536136</v>
      </c>
      <c r="F17" s="8">
        <v>3.4437662248293255</v>
      </c>
      <c r="G17" s="8">
        <v>52.812653183815833</v>
      </c>
      <c r="H17" s="8">
        <v>7.9852736487111304</v>
      </c>
      <c r="I17" s="8">
        <v>1.8792589971916509</v>
      </c>
      <c r="J17" s="8">
        <v>10.97221813258124</v>
      </c>
      <c r="K17" s="8">
        <v>6.5969964502961176</v>
      </c>
      <c r="L17" s="8">
        <v>5.835088212333031</v>
      </c>
      <c r="M17" s="8">
        <v>2.5847410075022466</v>
      </c>
      <c r="N17" s="8">
        <v>14.519337506805401</v>
      </c>
    </row>
    <row r="18" spans="2:14" x14ac:dyDescent="0.2">
      <c r="B18" s="15" t="s">
        <v>42</v>
      </c>
      <c r="C18" s="15"/>
      <c r="D18" s="22">
        <f>MEDIAN(D15:D17)</f>
        <v>3.8553101264461205</v>
      </c>
      <c r="E18" s="22">
        <f t="shared" ref="E18:N18" si="2">MEDIAN(E15:E17)</f>
        <v>2.651712463536136</v>
      </c>
      <c r="F18" s="22">
        <f t="shared" si="2"/>
        <v>3.5110171535421504</v>
      </c>
      <c r="G18" s="22">
        <f t="shared" si="2"/>
        <v>30.751538289711512</v>
      </c>
      <c r="H18" s="22">
        <f t="shared" si="2"/>
        <v>12.977558448618614</v>
      </c>
      <c r="I18" s="22">
        <f t="shared" si="2"/>
        <v>3.5898289121725568</v>
      </c>
      <c r="J18" s="22">
        <f t="shared" si="2"/>
        <v>7.1718714334306943</v>
      </c>
      <c r="K18" s="22">
        <f t="shared" si="2"/>
        <v>7.5290230118699535</v>
      </c>
      <c r="L18" s="22">
        <f t="shared" si="2"/>
        <v>7.3773373687937687</v>
      </c>
      <c r="M18" s="22">
        <f t="shared" si="2"/>
        <v>2.5847410075022466</v>
      </c>
      <c r="N18" s="22">
        <f t="shared" si="2"/>
        <v>15.483707464620908</v>
      </c>
    </row>
    <row r="19" spans="2:14" x14ac:dyDescent="0.2">
      <c r="B19" s="15" t="s">
        <v>43</v>
      </c>
      <c r="C19" s="15"/>
      <c r="D19" s="22">
        <f>AVERAGE(D15:D17)</f>
        <v>3.5251752168589472</v>
      </c>
      <c r="E19" s="22">
        <f t="shared" ref="E19:N19" si="3">AVERAGE(E15:E17)</f>
        <v>2.9394041580914929</v>
      </c>
      <c r="F19" s="22">
        <f t="shared" si="3"/>
        <v>8.5865110176321284</v>
      </c>
      <c r="G19" s="22">
        <f t="shared" si="3"/>
        <v>36.65572986735549</v>
      </c>
      <c r="H19" s="22">
        <f t="shared" si="3"/>
        <v>13.568396377092697</v>
      </c>
      <c r="I19" s="22">
        <f t="shared" si="3"/>
        <v>4.4798198994874463</v>
      </c>
      <c r="J19" s="22">
        <f t="shared" si="3"/>
        <v>8.1525526818075598</v>
      </c>
      <c r="K19" s="22">
        <f t="shared" si="3"/>
        <v>9.0647474060199738</v>
      </c>
      <c r="L19" s="22">
        <f t="shared" si="3"/>
        <v>7.6509097347435926</v>
      </c>
      <c r="M19" s="22">
        <f t="shared" si="3"/>
        <v>2.3475915929901738</v>
      </c>
      <c r="N19" s="22">
        <f t="shared" si="3"/>
        <v>54.50389503133718</v>
      </c>
    </row>
    <row r="21" spans="2:14" x14ac:dyDescent="0.2">
      <c r="B21" t="s">
        <v>69</v>
      </c>
      <c r="C21" t="s">
        <v>162</v>
      </c>
      <c r="D21" s="8">
        <v>1.4692071411354191</v>
      </c>
      <c r="E21" s="8">
        <v>0.8892642135246297</v>
      </c>
      <c r="F21" s="8">
        <v>1.5053512805833411</v>
      </c>
      <c r="G21" s="8">
        <v>3.7667962859034239</v>
      </c>
      <c r="H21" s="8">
        <v>2.8552277011001483</v>
      </c>
      <c r="I21" s="8">
        <v>3.2258114009519825</v>
      </c>
      <c r="J21" s="8">
        <v>0.85875870651789266</v>
      </c>
      <c r="K21" s="8">
        <v>3.0308822428786426</v>
      </c>
      <c r="L21" s="8">
        <v>7.6448485139011906</v>
      </c>
      <c r="M21" s="8">
        <v>1.6611795690486588</v>
      </c>
      <c r="N21" s="8">
        <v>3.5045261452697276</v>
      </c>
    </row>
    <row r="22" spans="2:14" x14ac:dyDescent="0.2">
      <c r="B22" t="s">
        <v>70</v>
      </c>
      <c r="C22" t="s">
        <v>162</v>
      </c>
      <c r="D22" s="8">
        <v>1.6011814896101091</v>
      </c>
      <c r="E22" s="8">
        <v>1.1074290688397304</v>
      </c>
      <c r="F22" s="8">
        <v>1.5180389766576445</v>
      </c>
      <c r="G22" s="8">
        <v>4.06759276983255</v>
      </c>
      <c r="H22" s="8">
        <v>3.5535507203003722</v>
      </c>
      <c r="I22" s="8">
        <v>7.1217856548135163</v>
      </c>
      <c r="J22" s="8">
        <v>0.91921305413795595</v>
      </c>
      <c r="K22" s="8">
        <v>3.5059125698984235</v>
      </c>
      <c r="L22" s="8">
        <v>8.6487211291076722</v>
      </c>
      <c r="M22" s="8">
        <v>1.80164633771648</v>
      </c>
      <c r="N22" s="8">
        <v>4.8574765063115564</v>
      </c>
    </row>
    <row r="23" spans="2:14" x14ac:dyDescent="0.2">
      <c r="B23" t="s">
        <v>71</v>
      </c>
      <c r="C23" t="s">
        <v>162</v>
      </c>
      <c r="D23" s="8">
        <v>1.253295911554239</v>
      </c>
      <c r="E23" s="8">
        <v>0.74818456961186963</v>
      </c>
      <c r="F23" s="8">
        <v>1.4811389784347242</v>
      </c>
      <c r="G23" s="8">
        <v>3.3046087439034157</v>
      </c>
      <c r="H23" s="8">
        <v>2.8094834579700065</v>
      </c>
      <c r="I23" s="8">
        <v>3.7547999189566945</v>
      </c>
      <c r="J23" s="8">
        <v>0.77668031532459292</v>
      </c>
      <c r="K23" s="8">
        <v>2.8245704747832288</v>
      </c>
      <c r="L23" s="8">
        <v>5.154645774424325</v>
      </c>
      <c r="M23" s="8">
        <v>1.5630487313138717</v>
      </c>
      <c r="N23" s="8">
        <v>4.0450755278834345</v>
      </c>
    </row>
    <row r="24" spans="2:14" x14ac:dyDescent="0.2">
      <c r="B24" t="s">
        <v>66</v>
      </c>
      <c r="C24" t="s">
        <v>163</v>
      </c>
      <c r="D24" s="8">
        <v>1.8165281611862092</v>
      </c>
      <c r="E24" s="8">
        <v>4.1566713130035859</v>
      </c>
      <c r="F24" s="8">
        <v>1.7088558619759999</v>
      </c>
      <c r="G24" s="8">
        <v>4.2105999966581518</v>
      </c>
      <c r="H24" s="8">
        <v>8.5397163387729869</v>
      </c>
      <c r="I24" s="8">
        <v>4.0866438735402681</v>
      </c>
      <c r="J24" s="8">
        <v>1.1112643826514259</v>
      </c>
      <c r="K24" s="8">
        <v>12.736633272101358</v>
      </c>
      <c r="L24" s="8">
        <v>14.603622269274974</v>
      </c>
      <c r="M24" s="8">
        <v>2.1268386868666367</v>
      </c>
      <c r="N24" s="8">
        <v>14.105134087433784</v>
      </c>
    </row>
    <row r="25" spans="2:14" x14ac:dyDescent="0.2">
      <c r="B25" t="s">
        <v>67</v>
      </c>
      <c r="C25" t="s">
        <v>163</v>
      </c>
      <c r="D25" s="8">
        <v>3.2165421939037171</v>
      </c>
      <c r="E25" s="8">
        <v>3.2769122288746821</v>
      </c>
      <c r="F25" s="8">
        <v>2.9158660474142102</v>
      </c>
      <c r="G25" s="8">
        <v>6.4422508676126338</v>
      </c>
      <c r="H25" s="8">
        <v>9.3481262872439412</v>
      </c>
      <c r="I25" s="8">
        <v>11.331151875787819</v>
      </c>
      <c r="J25" s="8">
        <v>1.7228909376298021</v>
      </c>
      <c r="K25" s="8">
        <v>11.880608090844593</v>
      </c>
      <c r="L25" s="8">
        <v>3.7490295778863234</v>
      </c>
      <c r="M25" s="8">
        <v>2.646101770384548</v>
      </c>
      <c r="N25" s="8">
        <v>10.575026871124429</v>
      </c>
    </row>
    <row r="26" spans="2:14" x14ac:dyDescent="0.2">
      <c r="B26" t="s">
        <v>68</v>
      </c>
      <c r="C26" t="s">
        <v>163</v>
      </c>
      <c r="D26" s="8">
        <v>2.2596698098364296</v>
      </c>
      <c r="E26" s="8">
        <v>2.3493166471222113</v>
      </c>
      <c r="F26" s="8">
        <v>2.5272541527646224</v>
      </c>
      <c r="G26" s="8">
        <v>6.1598801249274562</v>
      </c>
      <c r="H26" s="8">
        <v>5.9558498706956806</v>
      </c>
      <c r="I26" s="8">
        <v>4.2427008655745349</v>
      </c>
      <c r="J26" s="8">
        <v>1.5033807272668338</v>
      </c>
      <c r="K26" s="8">
        <v>7.0891166709681706</v>
      </c>
      <c r="L26" s="8">
        <v>2.919490007390769</v>
      </c>
      <c r="M26" s="8">
        <v>2.4697756888918181</v>
      </c>
      <c r="N26" s="8">
        <v>10.543400875063124</v>
      </c>
    </row>
    <row r="27" spans="2:14" x14ac:dyDescent="0.2">
      <c r="B27" t="s">
        <v>81</v>
      </c>
      <c r="C27" t="s">
        <v>164</v>
      </c>
      <c r="D27" s="8">
        <v>1.5144529155919459</v>
      </c>
      <c r="E27" s="8">
        <v>0.89381456703975237</v>
      </c>
      <c r="F27" s="8">
        <v>1.7913530140895333</v>
      </c>
      <c r="G27" s="8">
        <v>3.7441241281466811</v>
      </c>
      <c r="H27" s="8">
        <v>2.3537075580429314</v>
      </c>
      <c r="I27" s="8">
        <v>3.7142724355282857</v>
      </c>
      <c r="J27" s="8">
        <v>0.96536261274701685</v>
      </c>
      <c r="K27" s="8">
        <v>3.031185144353731</v>
      </c>
      <c r="L27" s="8">
        <v>7.8474145351368891</v>
      </c>
      <c r="M27" s="8">
        <v>1.7671213269687642</v>
      </c>
      <c r="N27" s="8">
        <v>3.095763990389929</v>
      </c>
    </row>
    <row r="28" spans="2:14" x14ac:dyDescent="0.2">
      <c r="B28" t="s">
        <v>82</v>
      </c>
      <c r="C28" t="s">
        <v>164</v>
      </c>
      <c r="D28" s="8">
        <v>1.4674919660570234</v>
      </c>
      <c r="E28" s="8">
        <v>1.2261216688090875</v>
      </c>
      <c r="F28" s="8">
        <v>1.4793019532985427</v>
      </c>
      <c r="G28" s="8">
        <v>3.8438459803238012</v>
      </c>
      <c r="H28" s="8">
        <v>2.7284558786433593</v>
      </c>
      <c r="I28" s="8">
        <v>6.7593064449313331</v>
      </c>
      <c r="J28" s="8">
        <v>0.86715961356276594</v>
      </c>
      <c r="K28" s="8">
        <v>3.4040503927395114</v>
      </c>
      <c r="L28" s="8">
        <v>9.0246112183173928</v>
      </c>
      <c r="M28" s="8">
        <v>1.8150136786020925</v>
      </c>
      <c r="N28" s="8">
        <v>4.2589448330058923</v>
      </c>
    </row>
    <row r="29" spans="2:14" x14ac:dyDescent="0.2">
      <c r="B29" t="s">
        <v>83</v>
      </c>
      <c r="C29" t="s">
        <v>164</v>
      </c>
      <c r="D29" s="8">
        <v>1.2525714692110115</v>
      </c>
      <c r="E29" s="8">
        <v>0.86685048267816189</v>
      </c>
      <c r="F29" s="8">
        <v>1.467010772937023</v>
      </c>
      <c r="G29" s="8">
        <v>3.5187488009660481</v>
      </c>
      <c r="H29" s="8">
        <v>2.4046908625672496</v>
      </c>
      <c r="I29" s="8">
        <v>3.8070562591738328</v>
      </c>
      <c r="J29" s="8">
        <v>0.8229706435105586</v>
      </c>
      <c r="K29" s="8">
        <v>2.715029682342907</v>
      </c>
      <c r="L29" s="8">
        <v>4.9452847191348592</v>
      </c>
      <c r="M29" s="8">
        <v>1.6208810465799597</v>
      </c>
      <c r="N29" s="8">
        <v>3.4917861543590334</v>
      </c>
    </row>
    <row r="30" spans="2:14" x14ac:dyDescent="0.2">
      <c r="B30" t="s">
        <v>78</v>
      </c>
      <c r="C30" t="s">
        <v>165</v>
      </c>
      <c r="D30" s="8">
        <v>1.8440240980124705</v>
      </c>
      <c r="E30" s="8">
        <v>3.6428668454221844</v>
      </c>
      <c r="F30" s="8">
        <v>1.6998695466520211</v>
      </c>
      <c r="G30" s="8">
        <v>4.3667771333353489</v>
      </c>
      <c r="H30" s="8">
        <v>8.1370983570853426</v>
      </c>
      <c r="I30" s="8">
        <v>5.527581755388959</v>
      </c>
      <c r="J30" s="8">
        <v>1.0863633625461755</v>
      </c>
      <c r="K30" s="8">
        <v>11.360887701421627</v>
      </c>
      <c r="L30" s="8">
        <v>12.660852510466786</v>
      </c>
      <c r="M30" s="8">
        <v>1.9835099149154829</v>
      </c>
      <c r="N30" s="8">
        <v>10.365632446291167</v>
      </c>
    </row>
    <row r="31" spans="2:14" x14ac:dyDescent="0.2">
      <c r="B31" t="s">
        <v>79</v>
      </c>
      <c r="C31" t="s">
        <v>165</v>
      </c>
      <c r="D31" s="8">
        <v>3.0911314645852621</v>
      </c>
      <c r="E31" s="8">
        <v>3.7157760918705511</v>
      </c>
      <c r="F31" s="8">
        <v>2.9537574730928844</v>
      </c>
      <c r="G31" s="8">
        <v>6.5378988387494488</v>
      </c>
      <c r="H31" s="8">
        <v>10.165469965815983</v>
      </c>
      <c r="I31" s="8">
        <v>12.874054660435517</v>
      </c>
      <c r="J31" s="8">
        <v>1.6994841660159625</v>
      </c>
      <c r="K31" s="8">
        <v>12.972865508478645</v>
      </c>
      <c r="L31" s="8">
        <v>5.8911245705489446</v>
      </c>
      <c r="M31" s="8">
        <v>2.6368603945052413</v>
      </c>
      <c r="N31" s="8">
        <v>11.148728556577987</v>
      </c>
    </row>
    <row r="32" spans="2:14" x14ac:dyDescent="0.2">
      <c r="B32" t="s">
        <v>80</v>
      </c>
      <c r="C32" t="s">
        <v>165</v>
      </c>
      <c r="D32" s="8">
        <v>1.975117254999682</v>
      </c>
      <c r="E32" s="8">
        <v>2.1799717575642754</v>
      </c>
      <c r="F32" s="8">
        <v>2.3011741026703074</v>
      </c>
      <c r="G32" s="8">
        <v>5.3231243335540732</v>
      </c>
      <c r="H32" s="8">
        <v>4.3256014852859561</v>
      </c>
      <c r="I32" s="8">
        <v>6.9213840626049192</v>
      </c>
      <c r="J32" s="8">
        <v>1.2931163292966514</v>
      </c>
      <c r="K32" s="8">
        <v>6.2400479480886943</v>
      </c>
      <c r="L32" s="8">
        <v>3.0226140455433046</v>
      </c>
      <c r="M32" s="8">
        <v>2.2810259246308284</v>
      </c>
      <c r="N32" s="8">
        <v>7.824333136750278</v>
      </c>
    </row>
    <row r="33" spans="2:14" x14ac:dyDescent="0.2">
      <c r="B33" t="s">
        <v>89</v>
      </c>
      <c r="C33" t="s">
        <v>85</v>
      </c>
      <c r="D33" s="8">
        <v>1</v>
      </c>
      <c r="E33" s="8">
        <v>1</v>
      </c>
      <c r="F33" s="8">
        <v>1</v>
      </c>
      <c r="G33" s="8">
        <v>1</v>
      </c>
      <c r="H33" s="8">
        <v>1</v>
      </c>
      <c r="I33" s="8">
        <v>1</v>
      </c>
      <c r="J33" s="8">
        <v>1</v>
      </c>
      <c r="K33" s="8">
        <v>1</v>
      </c>
      <c r="L33" s="8">
        <v>1</v>
      </c>
      <c r="M33" s="8">
        <v>1</v>
      </c>
      <c r="N33" s="8">
        <v>1</v>
      </c>
    </row>
    <row r="35" spans="2:14" x14ac:dyDescent="0.2">
      <c r="D35" s="21"/>
      <c r="E35" s="21"/>
      <c r="F35" s="21"/>
      <c r="G35" s="21"/>
      <c r="H35" s="21"/>
      <c r="I35" s="21"/>
      <c r="J35" s="21"/>
      <c r="K35" s="21"/>
      <c r="L35" s="21"/>
      <c r="M35" s="21"/>
      <c r="N35" s="21"/>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09359-31F8-F94E-B3AF-22A61C45088A}">
  <dimension ref="B2:T82"/>
  <sheetViews>
    <sheetView workbookViewId="0">
      <selection activeCell="B2" sqref="B2:D2"/>
    </sheetView>
  </sheetViews>
  <sheetFormatPr baseColWidth="10" defaultRowHeight="16" x14ac:dyDescent="0.2"/>
  <cols>
    <col min="1" max="2" width="10.83203125" style="6"/>
    <col min="3" max="3" width="12.33203125" style="6" customWidth="1"/>
    <col min="4" max="4" width="13.1640625" style="6" customWidth="1"/>
    <col min="5" max="8" width="10.83203125" style="6"/>
    <col min="9" max="9" width="21.83203125" style="6" customWidth="1"/>
    <col min="10" max="10" width="22.33203125" style="6" customWidth="1"/>
    <col min="11" max="16384" width="10.83203125" style="6"/>
  </cols>
  <sheetData>
    <row r="2" spans="2:15" x14ac:dyDescent="0.2">
      <c r="B2" s="14" t="s">
        <v>200</v>
      </c>
    </row>
    <row r="4" spans="2:15" x14ac:dyDescent="0.2">
      <c r="B4" s="14" t="s">
        <v>93</v>
      </c>
      <c r="I4" s="14" t="s">
        <v>155</v>
      </c>
    </row>
    <row r="5" spans="2:15" x14ac:dyDescent="0.2">
      <c r="B5" s="15" t="s">
        <v>10</v>
      </c>
      <c r="C5" s="15" t="s">
        <v>96</v>
      </c>
      <c r="D5" s="16" t="s">
        <v>90</v>
      </c>
      <c r="E5" s="15"/>
      <c r="F5" s="16" t="s">
        <v>91</v>
      </c>
      <c r="G5" s="15"/>
      <c r="I5" s="15" t="s">
        <v>10</v>
      </c>
      <c r="J5" s="15" t="s">
        <v>96</v>
      </c>
      <c r="K5" s="16" t="s">
        <v>90</v>
      </c>
      <c r="L5" s="15"/>
      <c r="M5" s="16" t="s">
        <v>91</v>
      </c>
      <c r="N5" s="15"/>
    </row>
    <row r="6" spans="2:15" x14ac:dyDescent="0.2">
      <c r="B6" s="15"/>
      <c r="C6" s="15"/>
      <c r="D6" s="15" t="s">
        <v>94</v>
      </c>
      <c r="E6" s="15" t="s">
        <v>95</v>
      </c>
      <c r="F6" s="15" t="s">
        <v>94</v>
      </c>
      <c r="G6" s="15" t="s">
        <v>95</v>
      </c>
      <c r="K6" s="15" t="s">
        <v>94</v>
      </c>
      <c r="L6" s="15" t="s">
        <v>95</v>
      </c>
      <c r="M6" s="15" t="s">
        <v>94</v>
      </c>
      <c r="N6" s="15" t="s">
        <v>95</v>
      </c>
    </row>
    <row r="8" spans="2:15" ht="19" x14ac:dyDescent="0.2">
      <c r="B8" s="6" t="s">
        <v>29</v>
      </c>
      <c r="C8" s="6" t="s">
        <v>30</v>
      </c>
      <c r="D8" s="17">
        <v>1.1313111939998319</v>
      </c>
      <c r="E8" s="17">
        <v>5.3967968629279259E-3</v>
      </c>
      <c r="F8" s="17">
        <v>2.130184007590366</v>
      </c>
      <c r="G8" s="17">
        <v>1.1356331987694174E-2</v>
      </c>
      <c r="I8" s="6" t="s">
        <v>99</v>
      </c>
      <c r="J8" s="6" t="s">
        <v>119</v>
      </c>
      <c r="K8" s="17">
        <v>1.1554023868785499</v>
      </c>
      <c r="L8" s="17"/>
      <c r="M8" s="17">
        <v>2.1131794078656649</v>
      </c>
      <c r="O8" s="6" t="s">
        <v>195</v>
      </c>
    </row>
    <row r="9" spans="2:15" x14ac:dyDescent="0.2">
      <c r="B9" s="6" t="s">
        <v>33</v>
      </c>
      <c r="C9" s="6" t="s">
        <v>30</v>
      </c>
      <c r="D9" s="17">
        <v>1.121348740012307</v>
      </c>
      <c r="E9" s="17">
        <v>4.0961582977790088E-3</v>
      </c>
      <c r="F9" s="17">
        <v>2.1477373283770969</v>
      </c>
      <c r="G9" s="17">
        <v>7.5350595699338148E-3</v>
      </c>
      <c r="J9" s="6" t="s">
        <v>120</v>
      </c>
      <c r="K9" s="17">
        <v>1.1546168081169039</v>
      </c>
      <c r="L9" s="17"/>
      <c r="M9" s="17">
        <v>2.1138498949928151</v>
      </c>
      <c r="O9" s="6" t="s">
        <v>160</v>
      </c>
    </row>
    <row r="10" spans="2:15" x14ac:dyDescent="0.2">
      <c r="B10" s="6" t="s">
        <v>34</v>
      </c>
      <c r="C10" s="6" t="s">
        <v>30</v>
      </c>
      <c r="D10" s="17">
        <v>1.1317255765675791</v>
      </c>
      <c r="E10" s="17">
        <v>3.5608225672955534E-3</v>
      </c>
      <c r="F10" s="17">
        <v>2.1367833829924878</v>
      </c>
      <c r="G10" s="17">
        <v>1.1922553940377174E-2</v>
      </c>
      <c r="J10" s="6" t="s">
        <v>121</v>
      </c>
      <c r="K10" s="17">
        <v>1.1565527791942884</v>
      </c>
      <c r="L10" s="17"/>
      <c r="M10" s="17">
        <v>2.1133708112874783</v>
      </c>
    </row>
    <row r="11" spans="2:15" x14ac:dyDescent="0.2">
      <c r="B11" s="6" t="s">
        <v>35</v>
      </c>
      <c r="C11" s="6" t="s">
        <v>30</v>
      </c>
      <c r="D11" s="17">
        <v>1.1344257088498819</v>
      </c>
      <c r="E11" s="17">
        <v>2.3518700860447072E-3</v>
      </c>
      <c r="F11" s="17">
        <v>2.1285869902360424</v>
      </c>
      <c r="G11" s="17">
        <v>1.1506121660162063E-2</v>
      </c>
      <c r="J11" s="6" t="s">
        <v>122</v>
      </c>
      <c r="K11" s="17">
        <v>1.1555498819174059</v>
      </c>
      <c r="L11" s="17"/>
      <c r="M11" s="17">
        <v>2.11306893504198</v>
      </c>
    </row>
    <row r="12" spans="2:15" x14ac:dyDescent="0.2">
      <c r="B12" s="6" t="s">
        <v>36</v>
      </c>
      <c r="C12" s="6" t="s">
        <v>30</v>
      </c>
      <c r="D12" s="17">
        <v>1.1452854283349845</v>
      </c>
      <c r="E12" s="17">
        <v>4.4245872001004004E-3</v>
      </c>
      <c r="F12" s="17">
        <v>2.1268166200054797</v>
      </c>
      <c r="G12" s="17">
        <v>1.1711052339476745E-2</v>
      </c>
    </row>
    <row r="13" spans="2:15" ht="19" x14ac:dyDescent="0.2">
      <c r="B13" s="6" t="s">
        <v>37</v>
      </c>
      <c r="C13" s="6" t="s">
        <v>30</v>
      </c>
      <c r="D13" s="17">
        <v>1.154500170780165</v>
      </c>
      <c r="E13" s="17">
        <v>3.9679894371052989E-3</v>
      </c>
      <c r="F13" s="17">
        <v>2.1138774555014419</v>
      </c>
      <c r="G13" s="17">
        <v>2.0560656741038824E-2</v>
      </c>
      <c r="I13" s="6" t="s">
        <v>103</v>
      </c>
      <c r="J13" s="6" t="s">
        <v>108</v>
      </c>
      <c r="K13" s="17">
        <v>1.131508355487705</v>
      </c>
      <c r="L13" s="17">
        <v>4.1526365728652131E-3</v>
      </c>
      <c r="M13" s="17">
        <v>2.1360224408333059</v>
      </c>
      <c r="N13" s="17">
        <v>7.8032914949627118E-3</v>
      </c>
      <c r="O13" s="6" t="s">
        <v>196</v>
      </c>
    </row>
    <row r="14" spans="2:15" x14ac:dyDescent="0.2">
      <c r="B14" s="6" t="s">
        <v>38</v>
      </c>
      <c r="C14" s="6" t="s">
        <v>30</v>
      </c>
      <c r="D14" s="17">
        <v>1.1399602831721318</v>
      </c>
      <c r="E14" s="17">
        <v>4.4284276951505989E-3</v>
      </c>
      <c r="F14" s="17">
        <v>2.1304246017892754</v>
      </c>
      <c r="G14" s="17">
        <v>6.796191936017792E-3</v>
      </c>
      <c r="J14" s="6" t="s">
        <v>110</v>
      </c>
      <c r="K14" s="17">
        <v>1.1501289796688245</v>
      </c>
      <c r="L14" s="17">
        <v>3.374395144201194E-3</v>
      </c>
      <c r="M14" s="17">
        <v>2.117539754614882</v>
      </c>
      <c r="N14" s="17">
        <v>5.9285417842351168E-3</v>
      </c>
      <c r="O14" s="6" t="s">
        <v>159</v>
      </c>
    </row>
    <row r="15" spans="2:15" x14ac:dyDescent="0.2">
      <c r="B15" s="6" t="s">
        <v>39</v>
      </c>
      <c r="C15" s="6" t="s">
        <v>30</v>
      </c>
      <c r="D15" s="17">
        <v>1.1471885410911757</v>
      </c>
      <c r="E15" s="17">
        <v>5.6307244837326409E-3</v>
      </c>
      <c r="F15" s="17">
        <v>2.1336471797707182</v>
      </c>
      <c r="G15" s="17">
        <v>1.6926194509052191E-2</v>
      </c>
      <c r="J15" s="6" t="s">
        <v>111</v>
      </c>
      <c r="K15" s="17">
        <v>1.1510013473422662</v>
      </c>
      <c r="L15" s="17">
        <v>2.8828136076791701E-3</v>
      </c>
      <c r="M15" s="17">
        <v>2.1141496165545064</v>
      </c>
      <c r="N15" s="17">
        <v>5.5970232198501394E-3</v>
      </c>
    </row>
    <row r="16" spans="2:15" x14ac:dyDescent="0.2">
      <c r="B16" s="6" t="s">
        <v>44</v>
      </c>
      <c r="C16" s="6" t="s">
        <v>45</v>
      </c>
      <c r="D16" s="17">
        <v>1.1669646269599292</v>
      </c>
      <c r="E16" s="17">
        <v>4.070175775203559E-3</v>
      </c>
      <c r="F16" s="17">
        <v>2.1048677184517719</v>
      </c>
      <c r="G16" s="17">
        <v>1.0048310142605958E-2</v>
      </c>
      <c r="J16" s="6" t="s">
        <v>112</v>
      </c>
      <c r="K16" s="17">
        <v>1.1438004911032915</v>
      </c>
      <c r="L16" s="17">
        <v>2.6050106612729956E-3</v>
      </c>
      <c r="M16" s="17">
        <v>2.1241590730713198</v>
      </c>
      <c r="N16" s="17">
        <v>6.9682681745346165E-3</v>
      </c>
    </row>
    <row r="17" spans="2:20" x14ac:dyDescent="0.2">
      <c r="B17" s="6" t="s">
        <v>46</v>
      </c>
      <c r="C17" s="6" t="s">
        <v>45</v>
      </c>
      <c r="D17" s="17">
        <v>1.1598476495943033</v>
      </c>
      <c r="E17" s="17">
        <v>4.1053380848744304E-3</v>
      </c>
      <c r="F17" s="17">
        <v>2.1154039723726861</v>
      </c>
      <c r="G17" s="17">
        <v>7.2939139817426385E-3</v>
      </c>
      <c r="K17" s="17"/>
      <c r="L17" s="17"/>
      <c r="M17" s="17"/>
      <c r="N17" s="17"/>
      <c r="P17" s="19"/>
    </row>
    <row r="18" spans="2:20" x14ac:dyDescent="0.2">
      <c r="B18" s="6" t="s">
        <v>47</v>
      </c>
      <c r="C18" s="6" t="s">
        <v>45</v>
      </c>
      <c r="D18" s="17">
        <v>1.1592824054278836</v>
      </c>
      <c r="E18" s="17">
        <v>3.6404007495367172E-3</v>
      </c>
      <c r="F18" s="17">
        <v>2.1119963109955582</v>
      </c>
      <c r="G18" s="17">
        <v>8.0729606447661351E-3</v>
      </c>
      <c r="I18" s="6" t="s">
        <v>104</v>
      </c>
      <c r="J18" s="6" t="s">
        <v>105</v>
      </c>
      <c r="K18" s="17">
        <v>1.1499987785497749</v>
      </c>
      <c r="L18" s="17">
        <v>3.5565839524388256E-3</v>
      </c>
      <c r="M18" s="17">
        <v>2.1082056677605352</v>
      </c>
      <c r="N18" s="17">
        <v>5.9426297811402632E-3</v>
      </c>
    </row>
    <row r="19" spans="2:20" x14ac:dyDescent="0.2">
      <c r="B19" s="6" t="s">
        <v>48</v>
      </c>
      <c r="C19" s="6" t="s">
        <v>45</v>
      </c>
      <c r="D19" s="17">
        <v>1.1827880781292062</v>
      </c>
      <c r="E19" s="17">
        <v>2.80233531084307E-3</v>
      </c>
      <c r="F19" s="17">
        <v>2.0677930562964142</v>
      </c>
      <c r="G19" s="17">
        <v>1.0009047876891346E-2</v>
      </c>
      <c r="J19" s="6" t="s">
        <v>106</v>
      </c>
      <c r="K19" s="17">
        <v>1.1568492243993667</v>
      </c>
      <c r="L19" s="17">
        <v>2.9335819235499147E-3</v>
      </c>
      <c r="M19" s="17">
        <v>2.1066170858769491</v>
      </c>
      <c r="N19" s="17">
        <v>5.7844083305298574E-3</v>
      </c>
    </row>
    <row r="20" spans="2:20" x14ac:dyDescent="0.2">
      <c r="B20" s="6" t="s">
        <v>49</v>
      </c>
      <c r="C20" s="6" t="s">
        <v>45</v>
      </c>
      <c r="D20" s="17">
        <v>1.1689645490616312</v>
      </c>
      <c r="E20" s="17">
        <v>3.8548072275064577E-3</v>
      </c>
      <c r="F20" s="17">
        <v>2.085909332594917</v>
      </c>
      <c r="G20" s="17">
        <v>7.2829246447401194E-3</v>
      </c>
      <c r="J20" s="6" t="s">
        <v>107</v>
      </c>
      <c r="K20" s="17">
        <v>1.1553439820603295</v>
      </c>
      <c r="L20" s="17">
        <v>2.114690753382718E-3</v>
      </c>
      <c r="M20" s="17">
        <v>2.1115868829361304</v>
      </c>
      <c r="N20" s="17">
        <v>3.8120174092109312E-3</v>
      </c>
    </row>
    <row r="21" spans="2:20" x14ac:dyDescent="0.2">
      <c r="B21" s="6" t="s">
        <v>50</v>
      </c>
      <c r="C21" s="6" t="s">
        <v>45</v>
      </c>
      <c r="D21" s="17">
        <v>1.1605580592020599</v>
      </c>
      <c r="E21" s="17">
        <v>3.6852277882091049E-3</v>
      </c>
      <c r="F21" s="17">
        <v>2.1023880008881055</v>
      </c>
      <c r="G21" s="17">
        <v>1.0919308347081484E-2</v>
      </c>
      <c r="J21" s="6" t="s">
        <v>109</v>
      </c>
      <c r="K21" s="17">
        <v>1.1584209256745661</v>
      </c>
      <c r="L21" s="17">
        <v>3.7802836583329747E-3</v>
      </c>
      <c r="M21" s="17">
        <v>2.1111456849304129</v>
      </c>
      <c r="N21" s="17">
        <v>7.3068146497782529E-3</v>
      </c>
      <c r="S21" s="14" t="s">
        <v>202</v>
      </c>
      <c r="T21" s="14"/>
    </row>
    <row r="22" spans="2:20" x14ac:dyDescent="0.2">
      <c r="B22" s="6" t="s">
        <v>51</v>
      </c>
      <c r="C22" s="6" t="s">
        <v>52</v>
      </c>
      <c r="D22" s="17">
        <v>1.1595592348820527</v>
      </c>
      <c r="E22" s="17">
        <v>3.2890385063415618E-3</v>
      </c>
      <c r="F22" s="17">
        <v>2.105588062110312</v>
      </c>
      <c r="G22" s="17">
        <v>8.9220354569133752E-3</v>
      </c>
      <c r="S22" s="14" t="s">
        <v>203</v>
      </c>
      <c r="T22" s="32">
        <f>MEDIAN(K8:K11,K13:K16,K18:K21)</f>
        <v>1.1549803950886166</v>
      </c>
    </row>
    <row r="23" spans="2:20" x14ac:dyDescent="0.2">
      <c r="B23" s="6" t="s">
        <v>53</v>
      </c>
      <c r="C23" s="6" t="s">
        <v>52</v>
      </c>
      <c r="D23" s="17">
        <v>1.161448700650453</v>
      </c>
      <c r="E23" s="17">
        <v>3.357488457003116E-3</v>
      </c>
      <c r="F23" s="17">
        <v>2.1026201744988353</v>
      </c>
      <c r="G23" s="17">
        <v>1.0289457604543584E-2</v>
      </c>
      <c r="I23" s="6" t="s">
        <v>98</v>
      </c>
      <c r="J23" s="6" t="s">
        <v>113</v>
      </c>
      <c r="K23" s="17">
        <v>1.1499999999999999</v>
      </c>
      <c r="L23" s="17">
        <v>3.0000000000000001E-3</v>
      </c>
      <c r="M23" s="17">
        <v>2.12</v>
      </c>
      <c r="N23" s="18">
        <v>5.0000000000000001E-3</v>
      </c>
    </row>
    <row r="24" spans="2:20" x14ac:dyDescent="0.2">
      <c r="B24" s="6" t="s">
        <v>54</v>
      </c>
      <c r="C24" s="6" t="s">
        <v>52</v>
      </c>
      <c r="D24" s="17">
        <v>1.178558288438303</v>
      </c>
      <c r="E24" s="17">
        <v>4.4992935670854677E-3</v>
      </c>
      <c r="F24" s="17">
        <v>2.0844879086605688</v>
      </c>
      <c r="G24" s="17">
        <v>4.9905073634499792E-3</v>
      </c>
    </row>
    <row r="25" spans="2:20" x14ac:dyDescent="0.2">
      <c r="B25" s="6" t="s">
        <v>55</v>
      </c>
      <c r="C25" s="6" t="s">
        <v>45</v>
      </c>
      <c r="D25" s="17">
        <v>1.1652743948200819</v>
      </c>
      <c r="E25" s="17">
        <v>3.7970690164307718E-3</v>
      </c>
      <c r="F25" s="17">
        <v>2.1058613235526993</v>
      </c>
      <c r="G25" s="17">
        <v>4.7953701242429208E-3</v>
      </c>
      <c r="I25" s="6" t="s">
        <v>123</v>
      </c>
      <c r="J25" s="6" t="s">
        <v>126</v>
      </c>
      <c r="K25" s="17">
        <v>1.18918573729903</v>
      </c>
      <c r="L25" s="17">
        <v>8.0452115780564135E-3</v>
      </c>
      <c r="M25" s="17">
        <v>2.0674996736812732</v>
      </c>
      <c r="N25" s="17">
        <v>2.4492637515426442E-2</v>
      </c>
      <c r="O25" s="6" t="s">
        <v>102</v>
      </c>
    </row>
    <row r="26" spans="2:20" x14ac:dyDescent="0.2">
      <c r="B26" s="6" t="s">
        <v>56</v>
      </c>
      <c r="C26" s="6" t="s">
        <v>45</v>
      </c>
      <c r="D26" s="17">
        <v>1.1675239656733332</v>
      </c>
      <c r="E26" s="17">
        <v>4.6490963793375754E-3</v>
      </c>
      <c r="F26" s="17">
        <v>2.1013860616928413</v>
      </c>
      <c r="G26" s="17">
        <v>1.0100526776446626E-2</v>
      </c>
      <c r="J26" s="6" t="s">
        <v>127</v>
      </c>
      <c r="K26" s="17">
        <v>1.1918301754932619</v>
      </c>
      <c r="L26" s="17">
        <v>1.7802786834595588E-2</v>
      </c>
      <c r="M26" s="17">
        <v>2.0930096365031994</v>
      </c>
      <c r="N26" s="17">
        <v>3.9122983568130272E-2</v>
      </c>
    </row>
    <row r="27" spans="2:20" x14ac:dyDescent="0.2">
      <c r="B27" s="6" t="s">
        <v>57</v>
      </c>
      <c r="C27" s="6" t="s">
        <v>45</v>
      </c>
      <c r="D27" s="17">
        <v>1.1742146277988248</v>
      </c>
      <c r="E27" s="17">
        <v>3.0679138197545678E-3</v>
      </c>
      <c r="F27" s="17">
        <v>2.0899441765477214</v>
      </c>
      <c r="G27" s="17">
        <v>5.7365313328766833E-3</v>
      </c>
      <c r="J27" s="6" t="s">
        <v>124</v>
      </c>
      <c r="K27" s="17">
        <v>1.1929839435105209</v>
      </c>
      <c r="L27" s="17">
        <v>1.8396713403153769E-2</v>
      </c>
      <c r="M27" s="17">
        <v>2.0731789048270359</v>
      </c>
      <c r="N27" s="17">
        <v>3.6789708240298417E-2</v>
      </c>
    </row>
    <row r="28" spans="2:20" x14ac:dyDescent="0.2">
      <c r="B28" s="6" t="s">
        <v>58</v>
      </c>
      <c r="C28" s="6" t="s">
        <v>59</v>
      </c>
      <c r="D28" s="17">
        <v>1.1632333269089492</v>
      </c>
      <c r="E28" s="17">
        <v>2.0551476687791373E-3</v>
      </c>
      <c r="F28" s="17">
        <v>2.1070517254183851</v>
      </c>
      <c r="G28" s="17">
        <v>8.6474112425593622E-3</v>
      </c>
      <c r="J28" s="6" t="s">
        <v>125</v>
      </c>
      <c r="K28" s="17">
        <v>1.1887005042678012</v>
      </c>
      <c r="L28" s="17">
        <v>1.3035951968844429E-2</v>
      </c>
      <c r="M28" s="17">
        <v>2.0819351891316455</v>
      </c>
      <c r="N28" s="17">
        <v>4.248609566465248E-2</v>
      </c>
    </row>
    <row r="29" spans="2:20" x14ac:dyDescent="0.2">
      <c r="B29" s="6" t="s">
        <v>60</v>
      </c>
      <c r="C29" s="6" t="s">
        <v>59</v>
      </c>
      <c r="D29" s="17">
        <v>1.1554617459607115</v>
      </c>
      <c r="E29" s="17">
        <v>3.3034762284083505E-3</v>
      </c>
      <c r="F29" s="17">
        <v>2.1158961056458865</v>
      </c>
      <c r="G29" s="17">
        <v>6.8797209617443168E-3</v>
      </c>
    </row>
    <row r="30" spans="2:20" ht="19" x14ac:dyDescent="0.2">
      <c r="B30" s="6" t="s">
        <v>61</v>
      </c>
      <c r="C30" s="6" t="s">
        <v>59</v>
      </c>
      <c r="D30" s="17">
        <v>1.1544688517557817</v>
      </c>
      <c r="E30" s="17">
        <v>3.3590385277262975E-3</v>
      </c>
      <c r="F30" s="17">
        <v>2.1161231195594414</v>
      </c>
      <c r="G30" s="17">
        <v>9.9916711130713497E-3</v>
      </c>
      <c r="I30" s="6" t="s">
        <v>100</v>
      </c>
      <c r="J30" s="6" t="s">
        <v>114</v>
      </c>
      <c r="K30" s="17">
        <v>1.141</v>
      </c>
      <c r="L30" s="19"/>
      <c r="M30" s="19">
        <v>2.1218229623137597</v>
      </c>
      <c r="O30" s="6" t="s">
        <v>197</v>
      </c>
      <c r="S30" s="14" t="s">
        <v>204</v>
      </c>
      <c r="T30" s="14"/>
    </row>
    <row r="31" spans="2:20" x14ac:dyDescent="0.2">
      <c r="B31" s="6" t="s">
        <v>62</v>
      </c>
      <c r="C31" s="6" t="s">
        <v>59</v>
      </c>
      <c r="D31" s="17">
        <v>1.1850207572553373</v>
      </c>
      <c r="E31" s="17">
        <v>3.3753661244735646E-3</v>
      </c>
      <c r="F31" s="17">
        <v>2.0648163227482907</v>
      </c>
      <c r="G31" s="17">
        <v>1.0935122853096002E-2</v>
      </c>
      <c r="J31" s="6" t="s">
        <v>115</v>
      </c>
      <c r="K31" s="17">
        <v>1.0760000000000001</v>
      </c>
      <c r="L31" s="19"/>
      <c r="M31" s="19">
        <v>2.1868029739776951</v>
      </c>
      <c r="O31" s="6" t="s">
        <v>156</v>
      </c>
      <c r="S31" s="14" t="s">
        <v>203</v>
      </c>
      <c r="T31" s="32">
        <f>MEDIAN(K30:K34)</f>
        <v>1.0760000000000001</v>
      </c>
    </row>
    <row r="32" spans="2:20" x14ac:dyDescent="0.2">
      <c r="B32" s="6" t="s">
        <v>63</v>
      </c>
      <c r="C32" s="6" t="s">
        <v>59</v>
      </c>
      <c r="D32" s="17">
        <v>1.1701908689896796</v>
      </c>
      <c r="E32" s="17">
        <v>3.4250000000000001E-3</v>
      </c>
      <c r="F32" s="17">
        <v>2.086475173497595</v>
      </c>
      <c r="G32" s="17">
        <v>6.5230000000000002E-3</v>
      </c>
      <c r="J32" s="6" t="s">
        <v>116</v>
      </c>
      <c r="K32" s="17">
        <v>1.069</v>
      </c>
      <c r="L32" s="19"/>
      <c r="M32" s="19">
        <v>2.1908325537885878</v>
      </c>
    </row>
    <row r="33" spans="2:15" x14ac:dyDescent="0.2">
      <c r="B33" s="6" t="s">
        <v>64</v>
      </c>
      <c r="C33" s="6" t="s">
        <v>65</v>
      </c>
      <c r="D33" s="17">
        <v>1.1580877790410724</v>
      </c>
      <c r="E33" s="17">
        <v>3.0298273354822441E-3</v>
      </c>
      <c r="F33" s="17">
        <v>2.1060832777469569</v>
      </c>
      <c r="G33" s="17">
        <v>4.6196037488364988E-3</v>
      </c>
      <c r="J33" s="6" t="s">
        <v>117</v>
      </c>
      <c r="K33" s="17">
        <v>1.0669999999999999</v>
      </c>
      <c r="L33" s="19"/>
      <c r="M33" s="19">
        <v>2.1930646672914715</v>
      </c>
    </row>
    <row r="34" spans="2:15" x14ac:dyDescent="0.2">
      <c r="B34" s="6" t="s">
        <v>66</v>
      </c>
      <c r="C34" s="6" t="s">
        <v>59</v>
      </c>
      <c r="D34" s="17">
        <v>1.1383874799814624</v>
      </c>
      <c r="E34" s="17">
        <v>2.2824307538731425E-3</v>
      </c>
      <c r="F34" s="17">
        <v>2.131472092131276</v>
      </c>
      <c r="G34" s="17">
        <v>8.8216043041139634E-3</v>
      </c>
      <c r="J34" s="6" t="s">
        <v>118</v>
      </c>
      <c r="K34" s="17">
        <v>1.085</v>
      </c>
      <c r="L34" s="19"/>
      <c r="M34" s="19">
        <v>2.1686635944700465</v>
      </c>
    </row>
    <row r="35" spans="2:15" x14ac:dyDescent="0.2">
      <c r="B35" s="6" t="s">
        <v>67</v>
      </c>
      <c r="C35" s="6" t="s">
        <v>59</v>
      </c>
      <c r="D35" s="17">
        <v>1.1640700563124682</v>
      </c>
      <c r="E35" s="17">
        <v>1.7250726236710786E-3</v>
      </c>
      <c r="F35" s="17">
        <v>2.1009841506693046</v>
      </c>
      <c r="G35" s="17">
        <v>6.5087105832797856E-3</v>
      </c>
    </row>
    <row r="36" spans="2:15" x14ac:dyDescent="0.2">
      <c r="B36" s="6" t="s">
        <v>68</v>
      </c>
      <c r="C36" s="6" t="s">
        <v>59</v>
      </c>
      <c r="D36" s="17">
        <v>1.1759841647533196</v>
      </c>
      <c r="E36" s="17">
        <v>3.5204917584838692E-3</v>
      </c>
      <c r="F36" s="17">
        <v>2.0926911628100329</v>
      </c>
      <c r="G36" s="17">
        <v>6.5282020757135824E-3</v>
      </c>
    </row>
    <row r="37" spans="2:15" ht="19" x14ac:dyDescent="0.2">
      <c r="B37" s="6" t="s">
        <v>69</v>
      </c>
      <c r="C37" s="6" t="s">
        <v>59</v>
      </c>
      <c r="D37" s="17">
        <v>1.1640349483403238</v>
      </c>
      <c r="E37" s="17">
        <v>4.3320904591608797E-3</v>
      </c>
      <c r="F37" s="17">
        <v>2.1121514846858358</v>
      </c>
      <c r="G37" s="17">
        <v>1.012107545393055E-2</v>
      </c>
      <c r="I37" s="6" t="s">
        <v>101</v>
      </c>
      <c r="J37" s="6" t="s">
        <v>128</v>
      </c>
      <c r="K37" s="17">
        <v>1.2221683882082897</v>
      </c>
      <c r="L37" s="17"/>
      <c r="M37" s="17">
        <v>2.0525532018952739</v>
      </c>
      <c r="O37" s="6" t="s">
        <v>198</v>
      </c>
    </row>
    <row r="38" spans="2:15" x14ac:dyDescent="0.2">
      <c r="B38" s="6" t="s">
        <v>70</v>
      </c>
      <c r="C38" s="6" t="s">
        <v>59</v>
      </c>
      <c r="D38" s="17">
        <v>1.1712502189981087</v>
      </c>
      <c r="E38" s="17">
        <v>1.0702346710802106E-2</v>
      </c>
      <c r="F38" s="17">
        <v>2.102999439506116</v>
      </c>
      <c r="G38" s="17">
        <v>9.6300350082370555E-3</v>
      </c>
      <c r="J38" s="6" t="s">
        <v>128</v>
      </c>
      <c r="K38" s="17">
        <v>1.2248292196965118</v>
      </c>
      <c r="L38" s="17"/>
      <c r="M38" s="17">
        <v>2.052425854806065</v>
      </c>
      <c r="O38" s="6" t="s">
        <v>157</v>
      </c>
    </row>
    <row r="39" spans="2:15" x14ac:dyDescent="0.2">
      <c r="B39" s="6" t="s">
        <v>71</v>
      </c>
      <c r="C39" s="6" t="s">
        <v>59</v>
      </c>
      <c r="D39" s="17">
        <v>1.1682864119220577</v>
      </c>
      <c r="E39" s="17">
        <v>3.456343314869173E-3</v>
      </c>
      <c r="F39" s="17">
        <v>2.1056422279795011</v>
      </c>
      <c r="G39" s="17">
        <v>9.3252078694555235E-3</v>
      </c>
      <c r="J39" s="6" t="s">
        <v>128</v>
      </c>
      <c r="K39" s="17">
        <v>1.2254936596854362</v>
      </c>
      <c r="L39" s="17"/>
      <c r="M39" s="17">
        <v>2.0505231060516995</v>
      </c>
    </row>
    <row r="40" spans="2:15" x14ac:dyDescent="0.2">
      <c r="B40" s="6" t="s">
        <v>72</v>
      </c>
      <c r="C40" s="6" t="s">
        <v>92</v>
      </c>
      <c r="D40" s="17">
        <v>1.1627799905183325</v>
      </c>
      <c r="E40" s="17">
        <v>2.3422139608960607E-3</v>
      </c>
      <c r="F40" s="17">
        <v>2.1039788076112211</v>
      </c>
      <c r="G40" s="17">
        <v>8.3428738020811643E-3</v>
      </c>
      <c r="J40" s="6" t="s">
        <v>128</v>
      </c>
      <c r="K40" s="17">
        <v>1.2235419866735475</v>
      </c>
      <c r="L40" s="17"/>
      <c r="M40" s="17">
        <v>2.0520880218505186</v>
      </c>
    </row>
    <row r="41" spans="2:15" x14ac:dyDescent="0.2">
      <c r="B41" s="6" t="s">
        <v>73</v>
      </c>
      <c r="C41" s="6" t="s">
        <v>92</v>
      </c>
      <c r="D41" s="17">
        <v>1.1569037595946701</v>
      </c>
      <c r="E41" s="17">
        <v>3.5315698375557197E-3</v>
      </c>
      <c r="F41" s="17">
        <v>2.1075181392454567</v>
      </c>
      <c r="G41" s="17">
        <v>7.7813332207320512E-3</v>
      </c>
      <c r="J41" s="6" t="s">
        <v>128</v>
      </c>
      <c r="K41" s="17">
        <v>1.2250204173309649</v>
      </c>
      <c r="L41" s="17"/>
      <c r="M41" s="17">
        <v>2.0521229200621094</v>
      </c>
    </row>
    <row r="42" spans="2:15" x14ac:dyDescent="0.2">
      <c r="B42" s="6" t="s">
        <v>74</v>
      </c>
      <c r="C42" s="6" t="s">
        <v>92</v>
      </c>
      <c r="D42" s="17">
        <v>1.1507247043177407</v>
      </c>
      <c r="E42" s="17">
        <v>2.4700104848000243E-3</v>
      </c>
      <c r="F42" s="17">
        <v>2.1204881016598023</v>
      </c>
      <c r="G42" s="17">
        <v>5.7631360246117704E-3</v>
      </c>
      <c r="J42" s="6" t="s">
        <v>129</v>
      </c>
      <c r="K42" s="17">
        <v>1.2205829235812722</v>
      </c>
      <c r="L42" s="17"/>
      <c r="M42" s="17">
        <v>2.0501988456647005</v>
      </c>
    </row>
    <row r="43" spans="2:15" x14ac:dyDescent="0.2">
      <c r="B43" s="6" t="s">
        <v>75</v>
      </c>
      <c r="C43" s="6" t="s">
        <v>92</v>
      </c>
      <c r="D43" s="17">
        <v>1.1782720758543623</v>
      </c>
      <c r="E43" s="17">
        <v>4.6874936051148055E-3</v>
      </c>
      <c r="F43" s="17">
        <v>2.0706214376121133</v>
      </c>
      <c r="G43" s="17">
        <v>7.2340582097440284E-3</v>
      </c>
      <c r="J43" s="6" t="s">
        <v>129</v>
      </c>
      <c r="K43" s="17">
        <v>1.2047725796730289</v>
      </c>
      <c r="L43" s="17"/>
      <c r="M43" s="17">
        <v>2.0609776745047093</v>
      </c>
    </row>
    <row r="44" spans="2:15" x14ac:dyDescent="0.2">
      <c r="B44" s="6" t="s">
        <v>76</v>
      </c>
      <c r="C44" s="6" t="s">
        <v>92</v>
      </c>
      <c r="D44" s="17">
        <v>1.1552867717394122</v>
      </c>
      <c r="E44" s="17">
        <v>3.1223000000000002E-3</v>
      </c>
      <c r="F44" s="17">
        <v>2.1195390645055254</v>
      </c>
      <c r="G44" s="17">
        <v>5.3639999999999998E-3</v>
      </c>
      <c r="J44" s="6" t="s">
        <v>129</v>
      </c>
      <c r="K44" s="17">
        <v>1.2164996969763302</v>
      </c>
      <c r="L44" s="17"/>
      <c r="M44" s="17">
        <v>2.0552628898991792</v>
      </c>
    </row>
    <row r="45" spans="2:15" x14ac:dyDescent="0.2">
      <c r="B45" s="6" t="s">
        <v>77</v>
      </c>
      <c r="C45" s="6" t="s">
        <v>92</v>
      </c>
      <c r="D45" s="17">
        <v>1.1587622655391963</v>
      </c>
      <c r="E45" s="17">
        <v>3.3580244423437049E-3</v>
      </c>
      <c r="F45" s="17">
        <v>2.1081832515707788</v>
      </c>
      <c r="G45" s="17">
        <v>5.2132288287737652E-3</v>
      </c>
      <c r="J45" s="6" t="s">
        <v>129</v>
      </c>
      <c r="K45" s="17">
        <v>1.2267449260157921</v>
      </c>
      <c r="L45" s="17"/>
      <c r="M45" s="17">
        <v>2.0508600046050023</v>
      </c>
    </row>
    <row r="46" spans="2:15" x14ac:dyDescent="0.2">
      <c r="B46" s="6" t="s">
        <v>78</v>
      </c>
      <c r="C46" s="6" t="s">
        <v>92</v>
      </c>
      <c r="D46" s="17">
        <v>1.1436215509595435</v>
      </c>
      <c r="E46" s="17">
        <v>2.3555434756711608E-3</v>
      </c>
      <c r="F46" s="17">
        <v>2.1295831680967514</v>
      </c>
      <c r="G46" s="17">
        <v>5.5081165931421712E-3</v>
      </c>
      <c r="J46" s="6" t="s">
        <v>129</v>
      </c>
      <c r="K46" s="17">
        <v>1.2288563109231301</v>
      </c>
      <c r="L46" s="17"/>
      <c r="M46" s="17">
        <v>2.0482105688061951</v>
      </c>
    </row>
    <row r="47" spans="2:15" x14ac:dyDescent="0.2">
      <c r="B47" s="6" t="s">
        <v>79</v>
      </c>
      <c r="C47" s="6" t="s">
        <v>92</v>
      </c>
      <c r="D47" s="17">
        <v>1.161324958724016</v>
      </c>
      <c r="E47" s="17">
        <v>3.0604287931824768E-3</v>
      </c>
      <c r="F47" s="17">
        <v>2.1064710893717318</v>
      </c>
      <c r="G47" s="17">
        <v>7.4900437803171599E-3</v>
      </c>
      <c r="J47" s="6" t="s">
        <v>129</v>
      </c>
      <c r="K47" s="17">
        <v>1.2158418495467167</v>
      </c>
      <c r="L47" s="17"/>
      <c r="M47" s="17">
        <v>2.0546961676119886</v>
      </c>
    </row>
    <row r="48" spans="2:15" x14ac:dyDescent="0.2">
      <c r="B48" s="6" t="s">
        <v>80</v>
      </c>
      <c r="C48" s="6" t="s">
        <v>92</v>
      </c>
      <c r="D48" s="17">
        <v>1.171559124257133</v>
      </c>
      <c r="E48" s="17">
        <v>2.4264907328070992E-3</v>
      </c>
      <c r="F48" s="17">
        <v>2.0900216590651732</v>
      </c>
      <c r="G48" s="17">
        <v>4.502738495216198E-3</v>
      </c>
      <c r="J48" s="6" t="s">
        <v>129</v>
      </c>
      <c r="K48" s="17">
        <v>1.2159339080153928</v>
      </c>
      <c r="L48" s="17"/>
      <c r="M48" s="17">
        <v>2.0525339817857655</v>
      </c>
    </row>
    <row r="49" spans="2:15" x14ac:dyDescent="0.2">
      <c r="B49" s="6" t="s">
        <v>81</v>
      </c>
      <c r="C49" s="6" t="s">
        <v>92</v>
      </c>
      <c r="D49" s="17">
        <v>1.1629826471097056</v>
      </c>
      <c r="E49" s="17">
        <v>3.6915183233447893E-3</v>
      </c>
      <c r="F49" s="17">
        <v>2.1121383843279138</v>
      </c>
      <c r="G49" s="17">
        <v>9.0483426744090243E-3</v>
      </c>
      <c r="J49" s="6" t="s">
        <v>129</v>
      </c>
      <c r="K49" s="17">
        <v>1.2179164849376409</v>
      </c>
      <c r="L49" s="17"/>
      <c r="M49" s="17">
        <v>2.0558965671633551</v>
      </c>
    </row>
    <row r="50" spans="2:15" x14ac:dyDescent="0.2">
      <c r="B50" s="6" t="s">
        <v>82</v>
      </c>
      <c r="C50" s="6" t="s">
        <v>92</v>
      </c>
      <c r="D50" s="17">
        <v>1.1660432392553794</v>
      </c>
      <c r="E50" s="17">
        <v>3.3819878454228527E-3</v>
      </c>
      <c r="F50" s="17">
        <v>2.1080429962196257</v>
      </c>
      <c r="G50" s="17">
        <v>1.1469154299298387E-2</v>
      </c>
      <c r="J50" s="6" t="s">
        <v>129</v>
      </c>
      <c r="K50" s="17">
        <v>1.2233454877614147</v>
      </c>
      <c r="L50" s="17"/>
      <c r="M50" s="17">
        <v>2.0487543036023586</v>
      </c>
    </row>
    <row r="51" spans="2:15" x14ac:dyDescent="0.2">
      <c r="B51" s="6" t="s">
        <v>83</v>
      </c>
      <c r="C51" s="6" t="s">
        <v>92</v>
      </c>
      <c r="D51" s="17">
        <v>1.1699438839122134</v>
      </c>
      <c r="E51" s="17">
        <v>4.1050736124866568E-3</v>
      </c>
      <c r="F51" s="17">
        <v>2.0949356166523008</v>
      </c>
      <c r="G51" s="17">
        <v>7.5636126592496028E-3</v>
      </c>
      <c r="J51" s="6" t="s">
        <v>130</v>
      </c>
      <c r="K51" s="17">
        <v>1.2119963623856473</v>
      </c>
      <c r="L51" s="17"/>
      <c r="M51" s="17">
        <v>2.0531911030995671</v>
      </c>
    </row>
    <row r="52" spans="2:15" x14ac:dyDescent="0.2">
      <c r="B52" s="6" t="s">
        <v>84</v>
      </c>
      <c r="C52" s="18" t="s">
        <v>85</v>
      </c>
      <c r="D52" s="17">
        <v>1.1854731672118508</v>
      </c>
      <c r="E52" s="17">
        <v>2.9428673101181075E-3</v>
      </c>
      <c r="F52" s="17">
        <v>2.0715295325230785</v>
      </c>
      <c r="G52" s="17">
        <v>5.8922785410935666E-3</v>
      </c>
      <c r="J52" s="6" t="s">
        <v>130</v>
      </c>
      <c r="K52" s="17">
        <v>1.2073841896128072</v>
      </c>
      <c r="L52" s="17"/>
      <c r="M52" s="17">
        <v>2.0605828581357888</v>
      </c>
    </row>
    <row r="53" spans="2:15" x14ac:dyDescent="0.2">
      <c r="B53" s="6" t="s">
        <v>86</v>
      </c>
      <c r="C53" s="18" t="s">
        <v>85</v>
      </c>
      <c r="D53" s="17">
        <v>1.1834177101189258</v>
      </c>
      <c r="E53" s="17">
        <v>4.4785011178511821E-3</v>
      </c>
      <c r="F53" s="17">
        <v>2.0748573478614172</v>
      </c>
      <c r="G53" s="17">
        <v>6.524545304189935E-3</v>
      </c>
      <c r="J53" s="6" t="s">
        <v>130</v>
      </c>
      <c r="K53" s="17">
        <v>1.1809985156482639</v>
      </c>
      <c r="L53" s="17"/>
      <c r="M53" s="17">
        <v>2.0660242390404218</v>
      </c>
    </row>
    <row r="54" spans="2:15" x14ac:dyDescent="0.2">
      <c r="B54" s="6" t="s">
        <v>87</v>
      </c>
      <c r="C54" s="18" t="s">
        <v>85</v>
      </c>
      <c r="D54" s="17">
        <v>1.181933242618024</v>
      </c>
      <c r="E54" s="17">
        <v>2.6336541677922641E-3</v>
      </c>
      <c r="F54" s="17">
        <v>2.0846029247049396</v>
      </c>
      <c r="G54" s="17">
        <v>8.5246222838931789E-3</v>
      </c>
      <c r="J54" s="6" t="s">
        <v>130</v>
      </c>
      <c r="K54" s="17">
        <v>1.1859629366174436</v>
      </c>
      <c r="L54" s="17"/>
      <c r="M54" s="17">
        <v>2.0590718188485346</v>
      </c>
    </row>
    <row r="55" spans="2:15" x14ac:dyDescent="0.2">
      <c r="B55" s="6" t="s">
        <v>88</v>
      </c>
      <c r="C55" s="18" t="s">
        <v>85</v>
      </c>
      <c r="D55" s="17">
        <v>1.2096670351576955</v>
      </c>
      <c r="E55" s="17">
        <v>5.256631247786513E-3</v>
      </c>
      <c r="F55" s="17">
        <v>2.019991213142307</v>
      </c>
      <c r="G55" s="17">
        <v>6.9411151150080537E-3</v>
      </c>
      <c r="J55" s="6" t="s">
        <v>131</v>
      </c>
      <c r="K55" s="17">
        <v>1.2773041923659376</v>
      </c>
      <c r="L55" s="17"/>
      <c r="M55" s="17">
        <v>2.0452018277396675</v>
      </c>
    </row>
    <row r="56" spans="2:15" x14ac:dyDescent="0.2">
      <c r="B56" s="6" t="s">
        <v>89</v>
      </c>
      <c r="C56" s="18" t="s">
        <v>85</v>
      </c>
      <c r="D56" s="17">
        <v>1.1849658808507966</v>
      </c>
      <c r="E56" s="17">
        <v>2.8772451955324978E-3</v>
      </c>
      <c r="F56" s="17">
        <v>2.0761093981345224</v>
      </c>
      <c r="G56" s="17">
        <v>7.7258811936079825E-3</v>
      </c>
      <c r="J56" s="6" t="s">
        <v>131</v>
      </c>
      <c r="K56" s="17">
        <v>1.2739491580719196</v>
      </c>
      <c r="L56" s="17"/>
      <c r="M56" s="17">
        <v>2.049627283800473</v>
      </c>
    </row>
    <row r="57" spans="2:15" x14ac:dyDescent="0.2">
      <c r="J57" s="6" t="s">
        <v>131</v>
      </c>
      <c r="K57" s="17">
        <v>1.2488325338882116</v>
      </c>
      <c r="L57" s="17"/>
      <c r="M57" s="17">
        <v>2.0348057396677413</v>
      </c>
    </row>
    <row r="58" spans="2:15" x14ac:dyDescent="0.2">
      <c r="D58" s="19"/>
      <c r="J58" s="6" t="s">
        <v>131</v>
      </c>
      <c r="K58" s="17">
        <v>1.2718006406813542</v>
      </c>
      <c r="L58" s="17"/>
      <c r="M58" s="17">
        <v>2.038258802035303</v>
      </c>
    </row>
    <row r="59" spans="2:15" x14ac:dyDescent="0.2">
      <c r="D59" s="19"/>
      <c r="J59" s="6" t="s">
        <v>131</v>
      </c>
      <c r="K59" s="17">
        <v>1.2305880613996851</v>
      </c>
      <c r="L59" s="17"/>
      <c r="M59" s="17">
        <v>2.0279747784654489</v>
      </c>
    </row>
    <row r="60" spans="2:15" x14ac:dyDescent="0.2">
      <c r="D60" s="19"/>
    </row>
    <row r="61" spans="2:15" ht="19" x14ac:dyDescent="0.2">
      <c r="D61" s="19"/>
      <c r="I61" s="6" t="s">
        <v>132</v>
      </c>
      <c r="J61" s="6" t="s">
        <v>134</v>
      </c>
      <c r="K61" s="18">
        <v>1.1499999999999999</v>
      </c>
      <c r="M61" s="20">
        <v>2.1217391304347828</v>
      </c>
      <c r="O61" s="6" t="s">
        <v>199</v>
      </c>
    </row>
    <row r="62" spans="2:15" x14ac:dyDescent="0.2">
      <c r="J62" s="6" t="s">
        <v>133</v>
      </c>
      <c r="K62" s="18">
        <v>1.1499999999999999</v>
      </c>
      <c r="M62" s="20">
        <v>2.1217391304347828</v>
      </c>
      <c r="O62" s="6" t="s">
        <v>158</v>
      </c>
    </row>
    <row r="63" spans="2:15" x14ac:dyDescent="0.2">
      <c r="J63" s="6" t="s">
        <v>135</v>
      </c>
      <c r="K63" s="18">
        <v>1.1499999999999999</v>
      </c>
      <c r="M63" s="20">
        <v>2.1217391304347828</v>
      </c>
    </row>
    <row r="64" spans="2:15" x14ac:dyDescent="0.2">
      <c r="J64" s="6" t="s">
        <v>136</v>
      </c>
      <c r="K64" s="18">
        <v>1.1499999999999999</v>
      </c>
      <c r="M64" s="20">
        <v>2.1217391304347828</v>
      </c>
    </row>
    <row r="65" spans="10:13" x14ac:dyDescent="0.2">
      <c r="J65" s="6" t="s">
        <v>137</v>
      </c>
      <c r="K65" s="18">
        <v>1.17</v>
      </c>
      <c r="M65" s="20">
        <v>2.0940170940170941</v>
      </c>
    </row>
    <row r="66" spans="10:13" x14ac:dyDescent="0.2">
      <c r="J66" s="6" t="s">
        <v>138</v>
      </c>
      <c r="K66" s="18">
        <v>1.1599999999999999</v>
      </c>
      <c r="M66" s="20">
        <v>2.1120689655172415</v>
      </c>
    </row>
    <row r="67" spans="10:13" x14ac:dyDescent="0.2">
      <c r="J67" s="6" t="s">
        <v>139</v>
      </c>
      <c r="K67" s="18">
        <v>1.1499999999999999</v>
      </c>
      <c r="M67" s="20">
        <v>2.1130434782608698</v>
      </c>
    </row>
    <row r="68" spans="10:13" x14ac:dyDescent="0.2">
      <c r="J68" s="6" t="s">
        <v>140</v>
      </c>
      <c r="K68" s="18">
        <v>1.1499999999999999</v>
      </c>
      <c r="M68" s="20">
        <v>2.1304347826086958</v>
      </c>
    </row>
    <row r="69" spans="10:13" x14ac:dyDescent="0.2">
      <c r="J69" s="6" t="s">
        <v>141</v>
      </c>
      <c r="K69" s="18">
        <v>1.1599999999999999</v>
      </c>
      <c r="M69" s="20">
        <v>2.103448275862069</v>
      </c>
    </row>
    <row r="70" spans="10:13" x14ac:dyDescent="0.2">
      <c r="J70" s="6" t="s">
        <v>142</v>
      </c>
      <c r="K70" s="18">
        <v>1.1299999999999999</v>
      </c>
      <c r="M70" s="20">
        <v>2.1327433628318588</v>
      </c>
    </row>
    <row r="71" spans="10:13" x14ac:dyDescent="0.2">
      <c r="J71" s="6" t="s">
        <v>143</v>
      </c>
      <c r="K71" s="18">
        <v>1.1399999999999999</v>
      </c>
      <c r="M71" s="20">
        <v>2.1228070175438596</v>
      </c>
    </row>
    <row r="72" spans="10:13" x14ac:dyDescent="0.2">
      <c r="J72" s="6" t="s">
        <v>144</v>
      </c>
      <c r="K72" s="18">
        <v>1.1499999999999999</v>
      </c>
      <c r="M72" s="20">
        <v>2.1130434782608698</v>
      </c>
    </row>
    <row r="73" spans="10:13" x14ac:dyDescent="0.2">
      <c r="J73" s="6" t="s">
        <v>145</v>
      </c>
      <c r="K73" s="18">
        <v>1.1499999999999999</v>
      </c>
      <c r="M73" s="20">
        <v>2.1217391304347828</v>
      </c>
    </row>
    <row r="74" spans="10:13" x14ac:dyDescent="0.2">
      <c r="J74" s="6" t="s">
        <v>146</v>
      </c>
      <c r="K74" s="18">
        <v>1.1499999999999999</v>
      </c>
      <c r="M74" s="20">
        <v>2.1130434782608698</v>
      </c>
    </row>
    <row r="75" spans="10:13" x14ac:dyDescent="0.2">
      <c r="J75" s="6" t="s">
        <v>147</v>
      </c>
      <c r="K75" s="18">
        <v>1.1499999999999999</v>
      </c>
      <c r="M75" s="20">
        <v>2.1130434782608698</v>
      </c>
    </row>
    <row r="76" spans="10:13" x14ac:dyDescent="0.2">
      <c r="J76" s="6" t="s">
        <v>148</v>
      </c>
      <c r="K76" s="18">
        <v>1.1499999999999999</v>
      </c>
      <c r="M76" s="20">
        <v>2.1043478260869568</v>
      </c>
    </row>
    <row r="77" spans="10:13" x14ac:dyDescent="0.2">
      <c r="J77" s="6" t="s">
        <v>149</v>
      </c>
      <c r="K77" s="18">
        <v>1.1499999999999999</v>
      </c>
      <c r="M77" s="20">
        <v>2.1217391304347828</v>
      </c>
    </row>
    <row r="78" spans="10:13" x14ac:dyDescent="0.2">
      <c r="J78" s="6" t="s">
        <v>150</v>
      </c>
      <c r="K78" s="18">
        <v>1.1399999999999999</v>
      </c>
      <c r="M78" s="20">
        <v>2.1228070175438596</v>
      </c>
    </row>
    <row r="79" spans="10:13" x14ac:dyDescent="0.2">
      <c r="J79" s="6" t="s">
        <v>151</v>
      </c>
      <c r="K79" s="18">
        <v>1.1399999999999999</v>
      </c>
      <c r="M79" s="20">
        <v>2.1228070175438596</v>
      </c>
    </row>
    <row r="80" spans="10:13" x14ac:dyDescent="0.2">
      <c r="J80" s="6" t="s">
        <v>152</v>
      </c>
      <c r="K80" s="18">
        <v>1.1299999999999999</v>
      </c>
      <c r="M80" s="20">
        <v>2.1327433628318588</v>
      </c>
    </row>
    <row r="81" spans="10:13" x14ac:dyDescent="0.2">
      <c r="J81" s="6" t="s">
        <v>153</v>
      </c>
      <c r="K81" s="18">
        <v>1.1599999999999999</v>
      </c>
      <c r="M81" s="20">
        <v>2.103448275862069</v>
      </c>
    </row>
    <row r="82" spans="10:13" x14ac:dyDescent="0.2">
      <c r="J82" s="6" t="s">
        <v>154</v>
      </c>
      <c r="K82" s="18">
        <v>1.1599999999999999</v>
      </c>
      <c r="M82" s="20">
        <v>2.1120689655172415</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F2B53-F18A-204E-B3DC-5668D9170744}">
  <dimension ref="B2:W26"/>
  <sheetViews>
    <sheetView tabSelected="1" workbookViewId="0">
      <selection activeCell="H19" sqref="H19"/>
    </sheetView>
  </sheetViews>
  <sheetFormatPr baseColWidth="10" defaultRowHeight="16" x14ac:dyDescent="0.2"/>
  <sheetData>
    <row r="2" spans="2:23" x14ac:dyDescent="0.2">
      <c r="B2" s="14" t="s">
        <v>229</v>
      </c>
      <c r="C2" s="6"/>
      <c r="D2" s="6"/>
    </row>
    <row r="4" spans="2:23" x14ac:dyDescent="0.2">
      <c r="B4" s="6"/>
      <c r="C4" s="38" t="s">
        <v>209</v>
      </c>
      <c r="D4" s="38" t="s">
        <v>210</v>
      </c>
      <c r="E4" s="38" t="s">
        <v>211</v>
      </c>
      <c r="F4" s="38" t="s">
        <v>212</v>
      </c>
      <c r="G4" s="38" t="s">
        <v>213</v>
      </c>
      <c r="H4" s="38" t="s">
        <v>214</v>
      </c>
      <c r="I4" s="38" t="s">
        <v>215</v>
      </c>
      <c r="J4" s="38" t="s">
        <v>216</v>
      </c>
      <c r="K4" s="38" t="s">
        <v>217</v>
      </c>
      <c r="L4" s="38" t="s">
        <v>218</v>
      </c>
      <c r="M4" s="38" t="s">
        <v>219</v>
      </c>
      <c r="N4" s="38" t="s">
        <v>220</v>
      </c>
      <c r="O4" s="38" t="s">
        <v>221</v>
      </c>
      <c r="P4" s="38" t="s">
        <v>222</v>
      </c>
      <c r="Q4" s="38" t="s">
        <v>223</v>
      </c>
      <c r="R4" s="38" t="s">
        <v>224</v>
      </c>
      <c r="S4" s="38" t="s">
        <v>225</v>
      </c>
      <c r="T4" s="38" t="s">
        <v>226</v>
      </c>
      <c r="U4" s="38" t="s">
        <v>227</v>
      </c>
      <c r="V4" s="38" t="s">
        <v>228</v>
      </c>
      <c r="W4" s="38" t="s">
        <v>12</v>
      </c>
    </row>
    <row r="5" spans="2:23" x14ac:dyDescent="0.2">
      <c r="B5" s="38" t="s">
        <v>208</v>
      </c>
      <c r="C5" s="36">
        <v>0.41637697678104402</v>
      </c>
      <c r="D5" s="37">
        <v>0.81258225315086796</v>
      </c>
      <c r="E5" s="37">
        <v>0.60266967922114001</v>
      </c>
      <c r="F5" s="37">
        <v>0.76998326682970797</v>
      </c>
      <c r="G5" s="37">
        <v>0.71856356768796104</v>
      </c>
      <c r="H5" s="37">
        <v>0.63024669589985405</v>
      </c>
      <c r="I5" s="37">
        <v>0.93966528887358503</v>
      </c>
      <c r="J5" s="37">
        <v>-0.41263916682396101</v>
      </c>
      <c r="K5" s="37">
        <v>0.62877809867004797</v>
      </c>
      <c r="L5" s="36">
        <v>0.31015837258474099</v>
      </c>
      <c r="M5" s="36">
        <v>-0.20366913801072001</v>
      </c>
      <c r="N5" s="36">
        <v>-9.1529351942769802E-2</v>
      </c>
      <c r="O5" s="37">
        <v>0.49736130776161702</v>
      </c>
      <c r="P5" s="36">
        <v>0.269790191787875</v>
      </c>
      <c r="Q5" s="37">
        <v>0.57532659878449999</v>
      </c>
      <c r="R5" s="37">
        <v>-0.40970523876946802</v>
      </c>
      <c r="S5" s="36">
        <v>-9.6666237611018196E-2</v>
      </c>
      <c r="T5" s="37">
        <v>-0.57540065768920101</v>
      </c>
      <c r="U5" s="36">
        <v>0.228615563323494</v>
      </c>
      <c r="V5" s="37">
        <v>-0.60054068468779398</v>
      </c>
      <c r="W5" s="37">
        <v>0.85204968321104901</v>
      </c>
    </row>
    <row r="6" spans="2:23" x14ac:dyDescent="0.2">
      <c r="B6" s="38" t="s">
        <v>209</v>
      </c>
      <c r="C6" s="36"/>
      <c r="D6" s="36">
        <v>0.21568307708561599</v>
      </c>
      <c r="E6" s="37">
        <v>0.58620859847041296</v>
      </c>
      <c r="F6" s="37">
        <v>0.66396118253217296</v>
      </c>
      <c r="G6" s="37">
        <v>0.56988387061240497</v>
      </c>
      <c r="H6" s="37">
        <v>0.74372622247645404</v>
      </c>
      <c r="I6" s="37">
        <v>0.47138075108257199</v>
      </c>
      <c r="J6" s="37">
        <v>-0.66172815563199705</v>
      </c>
      <c r="K6" s="37">
        <v>0.41978972597889802</v>
      </c>
      <c r="L6" s="37">
        <v>0.40662468659921303</v>
      </c>
      <c r="M6" s="36">
        <v>-3.7437992386597098E-2</v>
      </c>
      <c r="N6" s="36">
        <v>-0.116430459741784</v>
      </c>
      <c r="O6" s="36">
        <v>4.7996417716521397E-2</v>
      </c>
      <c r="P6" s="36">
        <v>0.165249411332721</v>
      </c>
      <c r="Q6" s="36">
        <v>0.113895578188996</v>
      </c>
      <c r="R6" s="36">
        <v>-0.193080891136127</v>
      </c>
      <c r="S6" s="36">
        <v>-1.50109601717443E-2</v>
      </c>
      <c r="T6" s="37">
        <v>-0.40216499677796702</v>
      </c>
      <c r="U6" s="36">
        <v>-3.9623754088184901E-2</v>
      </c>
      <c r="V6" s="37">
        <v>-0.42880172085311102</v>
      </c>
      <c r="W6" s="37">
        <v>0.35134982095180201</v>
      </c>
    </row>
    <row r="7" spans="2:23" x14ac:dyDescent="0.2">
      <c r="B7" s="38" t="s">
        <v>210</v>
      </c>
      <c r="C7" s="36"/>
      <c r="D7" s="36"/>
      <c r="E7" s="37">
        <v>0.52229473948135396</v>
      </c>
      <c r="F7" s="37">
        <v>0.725252599612912</v>
      </c>
      <c r="G7" s="37">
        <v>0.69847724692992597</v>
      </c>
      <c r="H7" s="37">
        <v>0.587289887576258</v>
      </c>
      <c r="I7" s="37">
        <v>0.74899999258777505</v>
      </c>
      <c r="J7" s="36">
        <v>-0.28370550438227998</v>
      </c>
      <c r="K7" s="37">
        <v>0.73128823890308503</v>
      </c>
      <c r="L7" s="36">
        <v>3.2740781167799E-2</v>
      </c>
      <c r="M7" s="37">
        <v>-0.36324957219329301</v>
      </c>
      <c r="N7" s="37">
        <v>-0.34623961948075399</v>
      </c>
      <c r="O7" s="37">
        <v>0.48922826773350098</v>
      </c>
      <c r="P7" s="36">
        <v>0.115246509996812</v>
      </c>
      <c r="Q7" s="37">
        <v>0.43479820648678702</v>
      </c>
      <c r="R7" s="37">
        <v>-0.52261136182066303</v>
      </c>
      <c r="S7" s="36">
        <v>-0.31138032204107502</v>
      </c>
      <c r="T7" s="37">
        <v>-0.458803043988811</v>
      </c>
      <c r="U7" s="36">
        <v>0.19783847570581301</v>
      </c>
      <c r="V7" s="37">
        <v>-0.70041932046087796</v>
      </c>
      <c r="W7" s="37">
        <v>0.76808710406615399</v>
      </c>
    </row>
    <row r="8" spans="2:23" x14ac:dyDescent="0.2">
      <c r="B8" s="38" t="s">
        <v>211</v>
      </c>
      <c r="C8" s="36"/>
      <c r="D8" s="36"/>
      <c r="E8" s="36"/>
      <c r="F8" s="37">
        <v>0.62671987768771198</v>
      </c>
      <c r="G8" s="37">
        <v>0.81920753324888596</v>
      </c>
      <c r="H8" s="37">
        <v>0.630340628627164</v>
      </c>
      <c r="I8" s="37">
        <v>0.66172124386792297</v>
      </c>
      <c r="J8" s="37">
        <v>-0.54922874513284803</v>
      </c>
      <c r="K8" s="37">
        <v>0.55188459042391402</v>
      </c>
      <c r="L8" s="36">
        <v>0.145311221896365</v>
      </c>
      <c r="M8" s="37">
        <v>-0.36329888344301903</v>
      </c>
      <c r="N8" s="37">
        <v>-0.39608348191082998</v>
      </c>
      <c r="O8" s="36">
        <v>0.22927266405815999</v>
      </c>
      <c r="P8" s="36">
        <v>-3.5898458005249802E-2</v>
      </c>
      <c r="Q8" s="36">
        <v>0.24207796268089801</v>
      </c>
      <c r="R8" s="37">
        <v>-0.54484309908460504</v>
      </c>
      <c r="S8" s="36">
        <v>-0.15057899995798099</v>
      </c>
      <c r="T8" s="37">
        <v>-0.57609238272955998</v>
      </c>
      <c r="U8" s="36">
        <v>2.23716612172799E-2</v>
      </c>
      <c r="V8" s="37">
        <v>-0.545620692875602</v>
      </c>
      <c r="W8" s="37">
        <v>0.59343582378166104</v>
      </c>
    </row>
    <row r="9" spans="2:23" x14ac:dyDescent="0.2">
      <c r="B9" s="38" t="s">
        <v>212</v>
      </c>
      <c r="C9" s="36"/>
      <c r="D9" s="36"/>
      <c r="E9" s="36"/>
      <c r="F9" s="36"/>
      <c r="G9" s="37">
        <v>0.72676850961149497</v>
      </c>
      <c r="H9" s="37">
        <v>0.73720585589145105</v>
      </c>
      <c r="I9" s="37">
        <v>0.80038645519760598</v>
      </c>
      <c r="J9" s="37">
        <v>-0.59244481749553801</v>
      </c>
      <c r="K9" s="37">
        <v>0.74592490983853998</v>
      </c>
      <c r="L9" s="37">
        <v>0.33513584219098402</v>
      </c>
      <c r="M9" s="36">
        <v>-4.9179273527240802E-2</v>
      </c>
      <c r="N9" s="36">
        <v>-0.24298403908857699</v>
      </c>
      <c r="O9" s="36">
        <v>0.32179173638821001</v>
      </c>
      <c r="P9" s="37">
        <v>0.39387308533916798</v>
      </c>
      <c r="Q9" s="37">
        <v>0.36308642844990502</v>
      </c>
      <c r="R9" s="36">
        <v>-0.27674089329385998</v>
      </c>
      <c r="S9" s="36">
        <v>-4.9234135667396102E-2</v>
      </c>
      <c r="T9" s="37">
        <v>-0.54090236322371799</v>
      </c>
      <c r="U9" s="36">
        <v>0.247151960349724</v>
      </c>
      <c r="V9" s="37">
        <v>-0.65904995396766597</v>
      </c>
      <c r="W9" s="37">
        <v>0.72552931484300298</v>
      </c>
    </row>
    <row r="10" spans="2:23" x14ac:dyDescent="0.2">
      <c r="B10" s="38" t="s">
        <v>213</v>
      </c>
      <c r="C10" s="36"/>
      <c r="D10" s="36"/>
      <c r="E10" s="36"/>
      <c r="F10" s="36"/>
      <c r="G10" s="36"/>
      <c r="H10" s="37">
        <v>0.74022379233941205</v>
      </c>
      <c r="I10" s="37">
        <v>0.65910160097569104</v>
      </c>
      <c r="J10" s="37">
        <v>-0.58503782322998599</v>
      </c>
      <c r="K10" s="37">
        <v>0.69448290675015301</v>
      </c>
      <c r="L10" s="36">
        <v>6.6919063565068104E-2</v>
      </c>
      <c r="M10" s="37">
        <v>-0.47266436583051502</v>
      </c>
      <c r="N10" s="37">
        <v>-0.460640555076751</v>
      </c>
      <c r="O10" s="37">
        <v>0.33324687197122799</v>
      </c>
      <c r="P10" s="36">
        <v>-0.11171344003580901</v>
      </c>
      <c r="Q10" s="36">
        <v>0.32375879537970098</v>
      </c>
      <c r="R10" s="37">
        <v>-0.65418633105715496</v>
      </c>
      <c r="S10" s="36">
        <v>-0.28890862811520801</v>
      </c>
      <c r="T10" s="37">
        <v>-0.55402702459434305</v>
      </c>
      <c r="U10" s="36">
        <v>-8.8051005332851998E-2</v>
      </c>
      <c r="V10" s="37">
        <v>-0.67415431698796902</v>
      </c>
      <c r="W10" s="37">
        <v>0.63268653483070203</v>
      </c>
    </row>
    <row r="11" spans="2:23" x14ac:dyDescent="0.2">
      <c r="B11" s="38" t="s">
        <v>214</v>
      </c>
      <c r="C11" s="36"/>
      <c r="D11" s="36"/>
      <c r="E11" s="36"/>
      <c r="F11" s="36"/>
      <c r="G11" s="36"/>
      <c r="H11" s="36"/>
      <c r="I11" s="37">
        <v>0.61939589871478795</v>
      </c>
      <c r="J11" s="37">
        <v>-0.71143571560319996</v>
      </c>
      <c r="K11" s="37">
        <v>0.70557524550117401</v>
      </c>
      <c r="L11" s="36">
        <v>0.26475823952994099</v>
      </c>
      <c r="M11" s="36">
        <v>-0.27523604847296401</v>
      </c>
      <c r="N11" s="37">
        <v>-0.34867758855138098</v>
      </c>
      <c r="O11" s="36">
        <v>0.11575959720609599</v>
      </c>
      <c r="P11" s="36">
        <v>7.4126759614429702E-2</v>
      </c>
      <c r="Q11" s="36">
        <v>0.130644237023233</v>
      </c>
      <c r="R11" s="37">
        <v>-0.47048491262126602</v>
      </c>
      <c r="S11" s="36">
        <v>-8.3942631892139505E-2</v>
      </c>
      <c r="T11" s="37">
        <v>-0.59796049804213902</v>
      </c>
      <c r="U11" s="36">
        <v>-0.13844655742951301</v>
      </c>
      <c r="V11" s="37">
        <v>-0.57633358690167502</v>
      </c>
      <c r="W11" s="37">
        <v>0.59229900204833497</v>
      </c>
    </row>
    <row r="12" spans="2:23" x14ac:dyDescent="0.2">
      <c r="B12" s="38" t="s">
        <v>215</v>
      </c>
      <c r="C12" s="36"/>
      <c r="D12" s="36"/>
      <c r="E12" s="36"/>
      <c r="F12" s="36"/>
      <c r="G12" s="36"/>
      <c r="H12" s="36"/>
      <c r="I12" s="36"/>
      <c r="J12" s="37">
        <v>-0.390960081095998</v>
      </c>
      <c r="K12" s="37">
        <v>0.60860050118115105</v>
      </c>
      <c r="L12" s="37">
        <v>0.39250291139011401</v>
      </c>
      <c r="M12" s="36">
        <v>-5.1265540108925499E-2</v>
      </c>
      <c r="N12" s="36">
        <v>-3.7609482457288401E-2</v>
      </c>
      <c r="O12" s="37">
        <v>0.43869934990034498</v>
      </c>
      <c r="P12" s="37">
        <v>0.39987127005447598</v>
      </c>
      <c r="Q12" s="37">
        <v>0.52759006991116697</v>
      </c>
      <c r="R12" s="36">
        <v>-0.271603384394489</v>
      </c>
      <c r="S12" s="36">
        <v>-1.5453962127709201E-2</v>
      </c>
      <c r="T12" s="37">
        <v>-0.57131823693509098</v>
      </c>
      <c r="U12" s="37">
        <v>0.36151719816880101</v>
      </c>
      <c r="V12" s="37">
        <v>-0.58153018251594901</v>
      </c>
      <c r="W12" s="37">
        <v>0.86111662130729105</v>
      </c>
    </row>
    <row r="13" spans="2:23" x14ac:dyDescent="0.2">
      <c r="B13" s="38" t="s">
        <v>216</v>
      </c>
      <c r="C13" s="36"/>
      <c r="D13" s="36"/>
      <c r="E13" s="36"/>
      <c r="F13" s="36"/>
      <c r="G13" s="36"/>
      <c r="H13" s="36"/>
      <c r="I13" s="36"/>
      <c r="J13" s="36"/>
      <c r="K13" s="37">
        <v>-0.60000049819384005</v>
      </c>
      <c r="L13" s="36">
        <v>-6.8876733532063805E-2</v>
      </c>
      <c r="M13" s="36">
        <v>0.227857886028036</v>
      </c>
      <c r="N13" s="37">
        <v>0.41243484066769598</v>
      </c>
      <c r="O13" s="36">
        <v>-7.3235086064514607E-2</v>
      </c>
      <c r="P13" s="36">
        <v>8.1086299157547004E-3</v>
      </c>
      <c r="Q13" s="36">
        <v>-0.14517374517374501</v>
      </c>
      <c r="R13" s="37">
        <v>0.470686660347856</v>
      </c>
      <c r="S13" s="36">
        <v>3.0117768258517402E-2</v>
      </c>
      <c r="T13" s="37">
        <v>0.69777320696454204</v>
      </c>
      <c r="U13" s="36">
        <v>0.25022525628833597</v>
      </c>
      <c r="V13" s="37">
        <v>0.50614662718644898</v>
      </c>
      <c r="W13" s="37">
        <v>-0.49626769626769601</v>
      </c>
    </row>
    <row r="14" spans="2:23" x14ac:dyDescent="0.2">
      <c r="B14" s="38" t="s">
        <v>217</v>
      </c>
      <c r="C14" s="36"/>
      <c r="D14" s="36"/>
      <c r="E14" s="36"/>
      <c r="F14" s="36"/>
      <c r="G14" s="36"/>
      <c r="H14" s="36"/>
      <c r="I14" s="36"/>
      <c r="J14" s="36"/>
      <c r="K14" s="36"/>
      <c r="L14" s="36">
        <v>2.0625211057326301E-2</v>
      </c>
      <c r="M14" s="37">
        <v>-0.39868544012476698</v>
      </c>
      <c r="N14" s="37">
        <v>-0.45691849294283698</v>
      </c>
      <c r="O14" s="36">
        <v>0.31445348652488597</v>
      </c>
      <c r="P14" s="36">
        <v>4.8972264294859201E-2</v>
      </c>
      <c r="Q14" s="36">
        <v>0.28453631873109902</v>
      </c>
      <c r="R14" s="37">
        <v>-0.58276994510882496</v>
      </c>
      <c r="S14" s="36">
        <v>-0.141890692075369</v>
      </c>
      <c r="T14" s="37">
        <v>-0.60806845907504203</v>
      </c>
      <c r="U14" s="36">
        <v>-2.9514132498555501E-2</v>
      </c>
      <c r="V14" s="37">
        <v>-0.67384199749087603</v>
      </c>
      <c r="W14" s="37">
        <v>0.73659854975858896</v>
      </c>
    </row>
    <row r="15" spans="2:23" x14ac:dyDescent="0.2">
      <c r="B15" s="38" t="s">
        <v>218</v>
      </c>
      <c r="C15" s="36"/>
      <c r="D15" s="36"/>
      <c r="E15" s="36"/>
      <c r="F15" s="36"/>
      <c r="G15" s="36"/>
      <c r="H15" s="36"/>
      <c r="I15" s="36"/>
      <c r="J15" s="36"/>
      <c r="K15" s="36"/>
      <c r="L15" s="36"/>
      <c r="M15" s="37">
        <v>0.45451033511250799</v>
      </c>
      <c r="N15" s="37">
        <v>0.59168169432067597</v>
      </c>
      <c r="O15" s="36">
        <v>0.29921463590159297</v>
      </c>
      <c r="P15" s="37">
        <v>0.69975539850480195</v>
      </c>
      <c r="Q15" s="37">
        <v>0.345671083240358</v>
      </c>
      <c r="R15" s="37">
        <v>0.40762200398642201</v>
      </c>
      <c r="S15" s="36">
        <v>-5.1757437019122401E-2</v>
      </c>
      <c r="T15" s="36">
        <v>0.21360973809849901</v>
      </c>
      <c r="U15" s="37">
        <v>0.40623190096489598</v>
      </c>
      <c r="V15" s="36">
        <v>-0.191346898315674</v>
      </c>
      <c r="W15" s="36">
        <v>3.0383007688910401E-2</v>
      </c>
    </row>
    <row r="16" spans="2:23" x14ac:dyDescent="0.2">
      <c r="B16" s="38" t="s">
        <v>219</v>
      </c>
      <c r="C16" s="36"/>
      <c r="D16" s="36"/>
      <c r="E16" s="36"/>
      <c r="F16" s="36"/>
      <c r="G16" s="36"/>
      <c r="H16" s="36"/>
      <c r="I16" s="36"/>
      <c r="J16" s="36"/>
      <c r="K16" s="36"/>
      <c r="L16" s="36"/>
      <c r="M16" s="36"/>
      <c r="N16" s="37">
        <v>0.46140475213110199</v>
      </c>
      <c r="O16" s="36">
        <v>-9.95172210381077E-2</v>
      </c>
      <c r="P16" s="37">
        <v>0.73672354125559003</v>
      </c>
      <c r="Q16" s="36">
        <v>-8.7538622880827203E-3</v>
      </c>
      <c r="R16" s="37">
        <v>0.89919538207071603</v>
      </c>
      <c r="S16" s="36">
        <v>0.30691986410717798</v>
      </c>
      <c r="T16" s="36">
        <v>0.31653148195914599</v>
      </c>
      <c r="U16" s="37">
        <v>0.54924681799378405</v>
      </c>
      <c r="V16" s="36">
        <v>0.30618682867804098</v>
      </c>
      <c r="W16" s="36">
        <v>-0.24871267559670299</v>
      </c>
    </row>
    <row r="17" spans="2:23" x14ac:dyDescent="0.2">
      <c r="B17" s="38" t="s">
        <v>220</v>
      </c>
      <c r="C17" s="36"/>
      <c r="D17" s="36"/>
      <c r="E17" s="36"/>
      <c r="F17" s="36"/>
      <c r="G17" s="36"/>
      <c r="H17" s="36"/>
      <c r="I17" s="36"/>
      <c r="J17" s="36"/>
      <c r="K17" s="36"/>
      <c r="L17" s="36"/>
      <c r="M17" s="36"/>
      <c r="N17" s="36"/>
      <c r="O17" s="36">
        <v>0.23474511008106999</v>
      </c>
      <c r="P17" s="37">
        <v>0.50399073538107497</v>
      </c>
      <c r="Q17" s="36">
        <v>0.32116882879709802</v>
      </c>
      <c r="R17" s="37">
        <v>0.61534501024815702</v>
      </c>
      <c r="S17" s="36">
        <v>5.5934603965026003E-2</v>
      </c>
      <c r="T17" s="37">
        <v>0.54476987560564105</v>
      </c>
      <c r="U17" s="37">
        <v>0.40186675332695398</v>
      </c>
      <c r="V17" s="36">
        <v>0.270567786790266</v>
      </c>
      <c r="W17" s="36">
        <v>-0.322456078611916</v>
      </c>
    </row>
    <row r="18" spans="2:23" x14ac:dyDescent="0.2">
      <c r="B18" s="38" t="s">
        <v>221</v>
      </c>
      <c r="C18" s="36"/>
      <c r="D18" s="36"/>
      <c r="E18" s="36"/>
      <c r="F18" s="36"/>
      <c r="G18" s="36"/>
      <c r="H18" s="36"/>
      <c r="I18" s="36"/>
      <c r="J18" s="36"/>
      <c r="K18" s="36"/>
      <c r="L18" s="36"/>
      <c r="M18" s="36"/>
      <c r="N18" s="36"/>
      <c r="O18" s="36"/>
      <c r="P18" s="36">
        <v>0.25621058051229201</v>
      </c>
      <c r="Q18" s="37">
        <v>0.96119441604533395</v>
      </c>
      <c r="R18" s="36">
        <v>-0.246363753378813</v>
      </c>
      <c r="S18" s="37">
        <v>-0.37971424893808697</v>
      </c>
      <c r="T18" s="36">
        <v>0.137349552965185</v>
      </c>
      <c r="U18" s="36">
        <v>0.27662998062060201</v>
      </c>
      <c r="V18" s="37">
        <v>-0.59500515426087497</v>
      </c>
      <c r="W18" s="37">
        <v>0.38947165277894802</v>
      </c>
    </row>
    <row r="19" spans="2:23" x14ac:dyDescent="0.2">
      <c r="B19" s="38" t="s">
        <v>222</v>
      </c>
      <c r="C19" s="36"/>
      <c r="D19" s="36"/>
      <c r="E19" s="36"/>
      <c r="F19" s="36"/>
      <c r="G19" s="36"/>
      <c r="H19" s="36"/>
      <c r="I19" s="36"/>
      <c r="J19" s="36"/>
      <c r="K19" s="36"/>
      <c r="L19" s="36"/>
      <c r="M19" s="36"/>
      <c r="N19" s="36"/>
      <c r="O19" s="36"/>
      <c r="P19" s="36"/>
      <c r="Q19" s="37">
        <v>0.33657249570949999</v>
      </c>
      <c r="R19" s="37">
        <v>0.63457330415754898</v>
      </c>
      <c r="S19" s="36">
        <v>0.167331702921869</v>
      </c>
      <c r="T19" s="36">
        <v>0.123704705154211</v>
      </c>
      <c r="U19" s="37">
        <v>0.75651670363298296</v>
      </c>
      <c r="V19" s="36">
        <v>-6.02471683673928E-2</v>
      </c>
      <c r="W19" s="36">
        <v>0.14544050483814</v>
      </c>
    </row>
    <row r="20" spans="2:23" x14ac:dyDescent="0.2">
      <c r="B20" s="38" t="s">
        <v>223</v>
      </c>
      <c r="C20" s="36"/>
      <c r="D20" s="36"/>
      <c r="E20" s="36"/>
      <c r="F20" s="36"/>
      <c r="G20" s="36"/>
      <c r="H20" s="36"/>
      <c r="I20" s="36"/>
      <c r="J20" s="36"/>
      <c r="K20" s="36"/>
      <c r="L20" s="36"/>
      <c r="M20" s="36"/>
      <c r="N20" s="36"/>
      <c r="O20" s="36"/>
      <c r="P20" s="36"/>
      <c r="Q20" s="36"/>
      <c r="R20" s="36">
        <v>-0.184181736657857</v>
      </c>
      <c r="S20" s="36">
        <v>-0.269386704978962</v>
      </c>
      <c r="T20" s="36">
        <v>2.12382547775594E-2</v>
      </c>
      <c r="U20" s="36">
        <v>0.31831638827214798</v>
      </c>
      <c r="V20" s="37">
        <v>-0.54038747226060901</v>
      </c>
      <c r="W20" s="37">
        <v>0.45868725868725901</v>
      </c>
    </row>
    <row r="21" spans="2:23" x14ac:dyDescent="0.2">
      <c r="B21" s="38" t="s">
        <v>224</v>
      </c>
      <c r="C21" s="36"/>
      <c r="D21" s="36"/>
      <c r="E21" s="36"/>
      <c r="F21" s="36"/>
      <c r="G21" s="36"/>
      <c r="H21" s="36"/>
      <c r="I21" s="36"/>
      <c r="J21" s="36"/>
      <c r="K21" s="36"/>
      <c r="L21" s="36"/>
      <c r="M21" s="36"/>
      <c r="N21" s="36"/>
      <c r="O21" s="36"/>
      <c r="P21" s="36"/>
      <c r="Q21" s="36"/>
      <c r="R21" s="36"/>
      <c r="S21" s="36">
        <v>0.26296820697644502</v>
      </c>
      <c r="T21" s="37">
        <v>0.52133616636269897</v>
      </c>
      <c r="U21" s="37">
        <v>0.56239943477497001</v>
      </c>
      <c r="V21" s="37">
        <v>0.53385685303328601</v>
      </c>
      <c r="W21" s="37">
        <v>-0.51715039684924402</v>
      </c>
    </row>
    <row r="22" spans="2:23" x14ac:dyDescent="0.2">
      <c r="B22" s="38" t="s">
        <v>225</v>
      </c>
      <c r="C22" s="36"/>
      <c r="D22" s="36"/>
      <c r="E22" s="36"/>
      <c r="F22" s="36"/>
      <c r="G22" s="36"/>
      <c r="H22" s="36"/>
      <c r="I22" s="36"/>
      <c r="J22" s="36"/>
      <c r="K22" s="36"/>
      <c r="L22" s="36"/>
      <c r="M22" s="36"/>
      <c r="N22" s="36"/>
      <c r="O22" s="36"/>
      <c r="P22" s="36"/>
      <c r="Q22" s="36"/>
      <c r="R22" s="36"/>
      <c r="S22" s="36"/>
      <c r="T22" s="36">
        <v>-0.238784836692051</v>
      </c>
      <c r="U22" s="36">
        <v>-8.7661710936542597E-2</v>
      </c>
      <c r="V22" s="37">
        <v>0.51930999400440703</v>
      </c>
      <c r="W22" s="36">
        <v>5.9720702871590099E-2</v>
      </c>
    </row>
    <row r="23" spans="2:23" x14ac:dyDescent="0.2">
      <c r="B23" s="38" t="s">
        <v>226</v>
      </c>
      <c r="C23" s="36"/>
      <c r="D23" s="36"/>
      <c r="E23" s="36"/>
      <c r="F23" s="36"/>
      <c r="G23" s="36"/>
      <c r="H23" s="36"/>
      <c r="I23" s="36"/>
      <c r="J23" s="36"/>
      <c r="K23" s="36"/>
      <c r="L23" s="36"/>
      <c r="M23" s="36"/>
      <c r="N23" s="36"/>
      <c r="O23" s="36"/>
      <c r="P23" s="36"/>
      <c r="Q23" s="36"/>
      <c r="R23" s="36"/>
      <c r="S23" s="36"/>
      <c r="T23" s="36"/>
      <c r="U23" s="36">
        <v>0.20108135942327501</v>
      </c>
      <c r="V23" s="36">
        <v>0.287672997055608</v>
      </c>
      <c r="W23" s="37">
        <v>-0.75067576886500897</v>
      </c>
    </row>
    <row r="24" spans="2:23" x14ac:dyDescent="0.2">
      <c r="B24" s="38" t="s">
        <v>227</v>
      </c>
      <c r="C24" s="36"/>
      <c r="D24" s="36"/>
      <c r="E24" s="36"/>
      <c r="F24" s="36"/>
      <c r="G24" s="36"/>
      <c r="H24" s="36"/>
      <c r="I24" s="36"/>
      <c r="J24" s="36"/>
      <c r="K24" s="36"/>
      <c r="L24" s="36"/>
      <c r="M24" s="36"/>
      <c r="N24" s="36"/>
      <c r="O24" s="36"/>
      <c r="P24" s="36"/>
      <c r="Q24" s="36"/>
      <c r="R24" s="36"/>
      <c r="S24" s="36"/>
      <c r="T24" s="36"/>
      <c r="U24" s="36"/>
      <c r="V24" s="36">
        <v>-2.6778242733303401E-2</v>
      </c>
      <c r="W24" s="36">
        <v>5.3417428682952399E-2</v>
      </c>
    </row>
    <row r="25" spans="2:23" x14ac:dyDescent="0.2">
      <c r="B25" s="38" t="s">
        <v>228</v>
      </c>
      <c r="C25" s="36"/>
      <c r="D25" s="36"/>
      <c r="E25" s="36"/>
      <c r="F25" s="36"/>
      <c r="G25" s="36"/>
      <c r="H25" s="36"/>
      <c r="I25" s="36"/>
      <c r="J25" s="36"/>
      <c r="K25" s="36"/>
      <c r="L25" s="36"/>
      <c r="M25" s="36"/>
      <c r="N25" s="36"/>
      <c r="O25" s="36"/>
      <c r="P25" s="36"/>
      <c r="Q25" s="36"/>
      <c r="R25" s="36"/>
      <c r="S25" s="36"/>
      <c r="T25" s="36"/>
      <c r="U25" s="36"/>
      <c r="V25" s="36"/>
      <c r="W25" s="37">
        <v>-0.62238528546451699</v>
      </c>
    </row>
    <row r="26" spans="2:23" x14ac:dyDescent="0.2">
      <c r="B26" s="35"/>
      <c r="C26" s="36"/>
      <c r="D26" s="36"/>
      <c r="E26" s="36"/>
      <c r="F26" s="36"/>
      <c r="G26" s="36"/>
      <c r="H26" s="36"/>
      <c r="I26" s="36"/>
      <c r="J26" s="36"/>
      <c r="K26" s="36"/>
      <c r="L26" s="36"/>
      <c r="M26" s="36"/>
      <c r="N26" s="36"/>
      <c r="O26" s="36"/>
      <c r="P26" s="36"/>
      <c r="Q26" s="36"/>
      <c r="R26" s="36"/>
      <c r="S26" s="36"/>
      <c r="T26" s="36"/>
      <c r="U26" s="36"/>
      <c r="V26" s="36"/>
      <c r="W26" s="36"/>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Listy</vt:lpstr>
      </vt:variant>
      <vt:variant>
        <vt:i4>6</vt:i4>
      </vt:variant>
    </vt:vector>
  </HeadingPairs>
  <TitlesOfParts>
    <vt:vector size="6" baseType="lpstr">
      <vt:lpstr>intro page</vt:lpstr>
      <vt:lpstr>total concentrations</vt:lpstr>
      <vt:lpstr>water extracts</vt:lpstr>
      <vt:lpstr>enrichment factors</vt:lpstr>
      <vt:lpstr>Pb isotopes</vt:lpstr>
      <vt:lpstr>correlations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Ettler Vojtěch</dc:creator>
  <cp:lastModifiedBy>Ettler Vojtěch</cp:lastModifiedBy>
  <dcterms:created xsi:type="dcterms:W3CDTF">2025-12-05T10:46:19Z</dcterms:created>
  <dcterms:modified xsi:type="dcterms:W3CDTF">2026-06-09T10:50:47Z</dcterms:modified>
</cp:coreProperties>
</file>