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96" windowWidth="15576" windowHeight="9816"/>
  </bookViews>
  <sheets>
    <sheet name="ESI Table" sheetId="1" r:id="rId1"/>
    <sheet name="Fig.2" sheetId="2" r:id="rId2"/>
    <sheet name="Fig.3" sheetId="7" r:id="rId3"/>
    <sheet name="Fig.4" sheetId="8" r:id="rId4"/>
    <sheet name="S1 Fig.1" sheetId="3" r:id="rId5"/>
    <sheet name="S1 Fig.2" sheetId="4" r:id="rId6"/>
    <sheet name="S1 Fig.3" sheetId="6" r:id="rId7"/>
    <sheet name="S1 Fig.4" sheetId="9" r:id="rId8"/>
    <sheet name="S1 Fig.6" sheetId="11" r:id="rId9"/>
    <sheet name="S1 Fig.7" sheetId="12" r:id="rId10"/>
    <sheet name="S1 Fig.8" sheetId="13" r:id="rId11"/>
    <sheet name="S1 Fig.9" sheetId="14" r:id="rId12"/>
  </sheets>
  <calcPr calcId="145621" iterate="1"/>
</workbook>
</file>

<file path=xl/calcChain.xml><?xml version="1.0" encoding="utf-8"?>
<calcChain xmlns="http://schemas.openxmlformats.org/spreadsheetml/2006/main">
  <c r="D11" i="2" l="1"/>
  <c r="E11" i="2" s="1"/>
  <c r="F11" i="2" s="1"/>
  <c r="G11" i="2" s="1"/>
  <c r="H11" i="2" s="1"/>
  <c r="I11" i="2" s="1"/>
  <c r="J11" i="2" s="1"/>
  <c r="K11" i="2" s="1"/>
  <c r="L11" i="2" s="1"/>
  <c r="D11" i="7"/>
  <c r="E11" i="7" s="1"/>
  <c r="F11" i="7" s="1"/>
  <c r="G11" i="7" s="1"/>
  <c r="H11" i="7" s="1"/>
  <c r="I11" i="7" s="1"/>
  <c r="J11" i="7" s="1"/>
  <c r="K11" i="7" s="1"/>
  <c r="L11" i="7" s="1"/>
  <c r="D14" i="3" l="1"/>
  <c r="E14" i="3"/>
  <c r="F14" i="3"/>
  <c r="G14" i="3"/>
  <c r="H14" i="3"/>
  <c r="I14" i="3"/>
  <c r="J14" i="3"/>
  <c r="K14" i="3"/>
  <c r="L14" i="3" s="1"/>
  <c r="L11" i="9" l="1"/>
  <c r="D11" i="9"/>
  <c r="E11" i="9"/>
  <c r="F11" i="9" s="1"/>
  <c r="G11" i="9" s="1"/>
  <c r="H11" i="9" s="1"/>
  <c r="I11" i="9" s="1"/>
  <c r="J11" i="9" s="1"/>
  <c r="K11" i="9" s="1"/>
  <c r="D12" i="4"/>
  <c r="E12" i="4" s="1"/>
  <c r="F12" i="4" s="1"/>
  <c r="G12" i="4" s="1"/>
  <c r="H12" i="4" s="1"/>
  <c r="I12" i="4" s="1"/>
  <c r="J12" i="4" s="1"/>
  <c r="K12" i="4" s="1"/>
  <c r="L12" i="4" s="1"/>
  <c r="F15" i="6"/>
  <c r="G15" i="6" s="1"/>
  <c r="H15" i="6" s="1"/>
  <c r="I15" i="6" s="1"/>
  <c r="J15" i="6" s="1"/>
  <c r="K15" i="6" s="1"/>
  <c r="L15" i="6" s="1"/>
  <c r="E15" i="6"/>
  <c r="D15" i="6"/>
  <c r="J88" i="1" l="1"/>
  <c r="I88" i="1"/>
  <c r="H88" i="1"/>
  <c r="J87" i="1"/>
  <c r="I87" i="1"/>
  <c r="H87" i="1"/>
  <c r="J86" i="1"/>
  <c r="I86" i="1"/>
  <c r="H86" i="1"/>
  <c r="F88" i="1"/>
  <c r="F87" i="1"/>
  <c r="F86" i="1"/>
  <c r="E88" i="1"/>
  <c r="E87" i="1"/>
  <c r="E86" i="1"/>
  <c r="G211" i="13" l="1"/>
  <c r="G210" i="13"/>
  <c r="G209" i="13"/>
  <c r="G208" i="13"/>
  <c r="G207" i="13"/>
  <c r="G206" i="13"/>
  <c r="G205" i="13"/>
  <c r="G204" i="13"/>
  <c r="G203" i="13"/>
  <c r="G202" i="13"/>
  <c r="G201" i="13"/>
  <c r="G200" i="13"/>
  <c r="G199" i="13"/>
  <c r="G198" i="13"/>
  <c r="G197" i="13"/>
  <c r="G196" i="13"/>
  <c r="G195" i="13"/>
  <c r="G194" i="13"/>
  <c r="G193" i="13"/>
  <c r="G192" i="13"/>
  <c r="G191" i="13"/>
  <c r="G190" i="13"/>
  <c r="G189" i="13"/>
  <c r="G188" i="13"/>
  <c r="G187" i="13"/>
  <c r="G186" i="13"/>
  <c r="G185" i="13"/>
  <c r="G184" i="13"/>
  <c r="G183" i="13"/>
  <c r="G182" i="13"/>
  <c r="G181" i="13"/>
  <c r="G180" i="13"/>
  <c r="G179" i="13"/>
  <c r="M15" i="6"/>
  <c r="C15" i="6"/>
</calcChain>
</file>

<file path=xl/sharedStrings.xml><?xml version="1.0" encoding="utf-8"?>
<sst xmlns="http://schemas.openxmlformats.org/spreadsheetml/2006/main" count="312" uniqueCount="158">
  <si>
    <t>Cell efficiency</t>
  </si>
  <si>
    <t>Module efficiency</t>
  </si>
  <si>
    <t>Wafer/ cell area</t>
  </si>
  <si>
    <t>Module area</t>
  </si>
  <si>
    <t>Annual production volume</t>
  </si>
  <si>
    <t>Wafer thickness</t>
  </si>
  <si>
    <t>microns</t>
  </si>
  <si>
    <t>Kerf loss</t>
  </si>
  <si>
    <t>Polysilicon feedstock price</t>
  </si>
  <si>
    <t>$/ kg</t>
  </si>
  <si>
    <t>Facility location</t>
  </si>
  <si>
    <t>U.S.</t>
  </si>
  <si>
    <t>China</t>
  </si>
  <si>
    <t>Effective-polysilicon utilization</t>
  </si>
  <si>
    <t>Unskilled Direct Wages</t>
  </si>
  <si>
    <t>Skilled Direct Wages</t>
  </si>
  <si>
    <t>Indirect Salary</t>
  </si>
  <si>
    <t>Indirect:Direct Labor Ratio</t>
  </si>
  <si>
    <t>Benefits on Wage and Salary</t>
  </si>
  <si>
    <t>Working Days per Year</t>
  </si>
  <si>
    <t>Working Hours per Day</t>
  </si>
  <si>
    <t>Equipment Recovery Life</t>
  </si>
  <si>
    <t>years</t>
  </si>
  <si>
    <t>Building Recovery Life</t>
  </si>
  <si>
    <t>Working Capital Period</t>
  </si>
  <si>
    <t>months</t>
  </si>
  <si>
    <t>Price of Electricity</t>
  </si>
  <si>
    <t>Price of Natural Gas</t>
  </si>
  <si>
    <t>Price of Building Space</t>
  </si>
  <si>
    <t>Price of CR10K Building Space</t>
  </si>
  <si>
    <t>Price of CR1K Building Space</t>
  </si>
  <si>
    <t>Price of CR100Building Space</t>
  </si>
  <si>
    <t>Expected inflation</t>
  </si>
  <si>
    <t>Equipment Discount</t>
  </si>
  <si>
    <t>Corporate Tax Rate</t>
  </si>
  <si>
    <t>effective</t>
  </si>
  <si>
    <t>SG&amp;A (including freight)</t>
  </si>
  <si>
    <t>%-revenues</t>
  </si>
  <si>
    <t>R&amp;D</t>
  </si>
  <si>
    <t>Tier 1 Materials Discounts</t>
  </si>
  <si>
    <t>Tier 2 Materials Discounts</t>
  </si>
  <si>
    <t>$/ hr</t>
  </si>
  <si>
    <t>$/ yr</t>
  </si>
  <si>
    <t>Capital Recovery Rate (W.A.C.C.)</t>
  </si>
  <si>
    <t>days/ yr</t>
  </si>
  <si>
    <t>hrs/ day</t>
  </si>
  <si>
    <t>$/ kWh</t>
  </si>
  <si>
    <r>
      <t>MW</t>
    </r>
    <r>
      <rPr>
        <vertAlign val="subscript"/>
        <sz val="11"/>
        <color theme="1"/>
        <rFont val="Times New Roman"/>
        <family val="1"/>
      </rPr>
      <t>P DC</t>
    </r>
    <r>
      <rPr>
        <sz val="11"/>
        <color theme="1"/>
        <rFont val="Times New Roman"/>
        <family val="1"/>
      </rPr>
      <t>/ year</t>
    </r>
  </si>
  <si>
    <r>
      <t>$/ m</t>
    </r>
    <r>
      <rPr>
        <vertAlign val="superscript"/>
        <sz val="11"/>
        <color theme="1"/>
        <rFont val="Times New Roman"/>
        <family val="1"/>
      </rPr>
      <t>3</t>
    </r>
  </si>
  <si>
    <r>
      <t>$/ m</t>
    </r>
    <r>
      <rPr>
        <vertAlign val="super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 </t>
    </r>
  </si>
  <si>
    <r>
      <t>$/ W</t>
    </r>
    <r>
      <rPr>
        <vertAlign val="subscript"/>
        <sz val="11"/>
        <color theme="1"/>
        <rFont val="Times New Roman"/>
        <family val="1"/>
      </rPr>
      <t>P DC</t>
    </r>
  </si>
  <si>
    <r>
      <t>ppl/ MW</t>
    </r>
    <r>
      <rPr>
        <vertAlign val="subscript"/>
        <sz val="11"/>
        <color theme="1"/>
        <rFont val="Times New Roman"/>
        <family val="1"/>
      </rPr>
      <t>P DC</t>
    </r>
  </si>
  <si>
    <r>
      <t>grams/ W</t>
    </r>
    <r>
      <rPr>
        <vertAlign val="subscript"/>
        <sz val="11"/>
        <color theme="1"/>
        <rFont val="Times New Roman"/>
        <family val="1"/>
      </rPr>
      <t>P DC</t>
    </r>
  </si>
  <si>
    <t>Installed equipment capex</t>
  </si>
  <si>
    <t>Ingot and Wafer Production</t>
  </si>
  <si>
    <t>Building and facility capex</t>
  </si>
  <si>
    <t>Direct-labor content</t>
  </si>
  <si>
    <t>Cell Production</t>
  </si>
  <si>
    <t>Slurry costs</t>
  </si>
  <si>
    <t>Saw-wire costs</t>
  </si>
  <si>
    <t>Electricity requirements</t>
  </si>
  <si>
    <r>
      <t>kWh/ W</t>
    </r>
    <r>
      <rPr>
        <vertAlign val="subscript"/>
        <sz val="11"/>
        <color theme="1"/>
        <rFont val="Times New Roman"/>
        <family val="1"/>
      </rPr>
      <t>P DC</t>
    </r>
  </si>
  <si>
    <t>Overhead-labor content</t>
  </si>
  <si>
    <t>Metallization</t>
  </si>
  <si>
    <t>Other material costs</t>
  </si>
  <si>
    <t>Global (Product &amp; Technology) Parameters</t>
  </si>
  <si>
    <t>Regional Cost Factors</t>
  </si>
  <si>
    <t>Future, High-Technology Case</t>
  </si>
  <si>
    <r>
      <t>m</t>
    </r>
    <r>
      <rPr>
        <vertAlign val="superscript"/>
        <sz val="11"/>
        <color theme="1"/>
        <rFont val="Times New Roman"/>
        <family val="1"/>
      </rPr>
      <t>2</t>
    </r>
  </si>
  <si>
    <t>Large-scale</t>
  </si>
  <si>
    <t>Scenario</t>
  </si>
  <si>
    <t>Innovation alone</t>
  </si>
  <si>
    <t>Innovation &amp; Large-scale</t>
  </si>
  <si>
    <t>Other materials</t>
  </si>
  <si>
    <t>Module Production</t>
  </si>
  <si>
    <r>
      <t>$/ m</t>
    </r>
    <r>
      <rPr>
        <vertAlign val="superscript"/>
        <sz val="11"/>
        <color theme="1"/>
        <rFont val="Times New Roman"/>
        <family val="1"/>
      </rPr>
      <t>2</t>
    </r>
  </si>
  <si>
    <t>$/ module</t>
  </si>
  <si>
    <t>$/ m</t>
  </si>
  <si>
    <t>Effective encapsulant film price</t>
  </si>
  <si>
    <t>Effective backsheet film price</t>
  </si>
  <si>
    <t>Effective aluminum frame price</t>
  </si>
  <si>
    <t>Other materials costs</t>
  </si>
  <si>
    <t>Effective (low-iron, tempered) glass price</t>
  </si>
  <si>
    <t>Total capex</t>
  </si>
  <si>
    <t>Energy requirement</t>
  </si>
  <si>
    <t>Labor content</t>
  </si>
  <si>
    <t>Total (poly, wafer, cell, module) Production: c-Si PV</t>
  </si>
  <si>
    <t>2012 (Standard) c-Si Technology</t>
  </si>
  <si>
    <t>U.S. (500 MW/yr)</t>
  </si>
  <si>
    <t>Inflation</t>
  </si>
  <si>
    <t>Scale</t>
  </si>
  <si>
    <t>Provincial Subsidies</t>
  </si>
  <si>
    <t>China (2,000 MW/yr)</t>
  </si>
  <si>
    <t>Glass</t>
  </si>
  <si>
    <t>EVA</t>
  </si>
  <si>
    <t>Backsheet</t>
  </si>
  <si>
    <t>Jbox</t>
  </si>
  <si>
    <t>Labor</t>
  </si>
  <si>
    <t>Energy</t>
  </si>
  <si>
    <t>Depreciation</t>
  </si>
  <si>
    <t>Maintenance</t>
  </si>
  <si>
    <t>Total</t>
  </si>
  <si>
    <t>Cost benefit</t>
  </si>
  <si>
    <t>Cost penalty</t>
  </si>
  <si>
    <t>Price</t>
  </si>
  <si>
    <t>Required margin-module manufacturer</t>
  </si>
  <si>
    <t>Polysilicon</t>
  </si>
  <si>
    <t>Saw wire</t>
  </si>
  <si>
    <t>Saw slurry</t>
  </si>
  <si>
    <t>Required margin-wafer manufacturer</t>
  </si>
  <si>
    <t>Minimum sustainable price</t>
  </si>
  <si>
    <t>Wafer</t>
  </si>
  <si>
    <t>Wafer costs</t>
  </si>
  <si>
    <t>Wafer margin</t>
  </si>
  <si>
    <t>Cell costs</t>
  </si>
  <si>
    <t>Cell margin</t>
  </si>
  <si>
    <t>Module costs</t>
  </si>
  <si>
    <t>Module margin</t>
  </si>
  <si>
    <t>Minimum sustainable price-modules</t>
  </si>
  <si>
    <t>U.S. (2,000 MW/yr)</t>
  </si>
  <si>
    <t>(A)</t>
  </si>
  <si>
    <t>(B)</t>
  </si>
  <si>
    <t xml:space="preserve">(C) </t>
  </si>
  <si>
    <t>(D)</t>
  </si>
  <si>
    <t>High Tech.</t>
  </si>
  <si>
    <t>(η = 14.9%)</t>
  </si>
  <si>
    <t>(η = 22.4%)</t>
  </si>
  <si>
    <t>Technology leap</t>
  </si>
  <si>
    <t>Competitive scale</t>
  </si>
  <si>
    <t>Cash costs</t>
  </si>
  <si>
    <t>China (C.P.I.)</t>
  </si>
  <si>
    <t>U.S. (C.P.I.)</t>
  </si>
  <si>
    <t>Real interest rate</t>
  </si>
  <si>
    <t>China loan</t>
  </si>
  <si>
    <t>Amount ($U.S. millions)</t>
  </si>
  <si>
    <t>U.S. loan</t>
  </si>
  <si>
    <t>Date</t>
  </si>
  <si>
    <t>Suntech</t>
  </si>
  <si>
    <t>Trina</t>
  </si>
  <si>
    <t>Yingli</t>
  </si>
  <si>
    <t>First Solar</t>
  </si>
  <si>
    <t>ACWI</t>
  </si>
  <si>
    <t>Cells</t>
  </si>
  <si>
    <t>Modules</t>
  </si>
  <si>
    <t>Volume (MW/yr)</t>
  </si>
  <si>
    <t>SunPower</t>
  </si>
  <si>
    <t>Required margin-cell manufacturer</t>
  </si>
  <si>
    <t>Year</t>
  </si>
  <si>
    <t>Throughput (Wafer/hr)</t>
  </si>
  <si>
    <t>Phosphorus Diffusion Furnace Throughputs</t>
  </si>
  <si>
    <t>Relative monthly returns--select PV industry companies and All Country World Index (ACWI)</t>
  </si>
  <si>
    <t>U.S. 1H 2012 MSP Sensitivity to Scale - Current $U.S. per W</t>
  </si>
  <si>
    <t>Cost of Labor</t>
  </si>
  <si>
    <t>Cost of Equity</t>
  </si>
  <si>
    <t>Tax Holidays</t>
  </si>
  <si>
    <t>Cost of Debt</t>
  </si>
  <si>
    <t>Material Discounts</t>
  </si>
  <si>
    <t>Equipment Discounts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</si>
</sst>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.000_);_(&quot;$&quot;* \(#,##0.000\);_(&quot;$&quot;* &quot;-&quot;??_);_(@_)"/>
    <numFmt numFmtId="166" formatCode="_(&quot;$&quot;* #,##0.0_);_(&quot;$&quot;* \(#,##0.0\);_(&quot;$&quot;* &quot;-&quot;??_);_(@_)"/>
    <numFmt numFmtId="167" formatCode="_(&quot;$&quot;* #,##0_);_(&quot;$&quot;* \(#,##0\);_(&quot;$&quot;* &quot;-&quot;??_);_(@_)"/>
    <numFmt numFmtId="168" formatCode="0.0000"/>
    <numFmt numFmtId="169" formatCode="0.0"/>
    <numFmt numFmtId="170" formatCode="_(* #,##0_);_(* \(#,##0\);_(* &quot;-&quot;??_);_(@_)"/>
    <numFmt numFmtId="171" formatCode="[$-409]mmm\-yy;@"/>
    <numFmt numFmtId="172" formatCode="&quot;$&quot;#,##0"/>
    <numFmt numFmtId="173" formatCode="[$-409]d\-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vertAlign val="subscript"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i/>
      <sz val="11"/>
      <color theme="1"/>
      <name val="Times New Roman"/>
      <family val="1"/>
    </font>
    <font>
      <i/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8">
    <xf numFmtId="0" fontId="0" fillId="0" borderId="0" xfId="0"/>
    <xf numFmtId="0" fontId="6" fillId="2" borderId="0" xfId="0" applyFont="1" applyFill="1"/>
    <xf numFmtId="0" fontId="6" fillId="2" borderId="2" xfId="0" applyFont="1" applyFill="1" applyBorder="1"/>
    <xf numFmtId="44" fontId="6" fillId="2" borderId="0" xfId="2" applyFont="1" applyFill="1"/>
    <xf numFmtId="167" fontId="6" fillId="2" borderId="0" xfId="2" applyNumberFormat="1" applyFont="1" applyFill="1"/>
    <xf numFmtId="9" fontId="6" fillId="2" borderId="0" xfId="3" applyFont="1" applyFill="1"/>
    <xf numFmtId="164" fontId="6" fillId="2" borderId="0" xfId="3" applyNumberFormat="1" applyFont="1" applyFill="1"/>
    <xf numFmtId="165" fontId="6" fillId="2" borderId="0" xfId="2" applyNumberFormat="1" applyFont="1" applyFill="1"/>
    <xf numFmtId="169" fontId="6" fillId="2" borderId="0" xfId="0" applyNumberFormat="1" applyFont="1" applyFill="1"/>
    <xf numFmtId="2" fontId="6" fillId="2" borderId="0" xfId="0" applyNumberFormat="1" applyFont="1" applyFill="1"/>
    <xf numFmtId="0" fontId="8" fillId="2" borderId="0" xfId="0" applyFont="1" applyFill="1" applyBorder="1" applyAlignment="1">
      <alignment horizontal="right"/>
    </xf>
    <xf numFmtId="0" fontId="6" fillId="2" borderId="3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right"/>
    </xf>
    <xf numFmtId="170" fontId="6" fillId="2" borderId="0" xfId="1" applyNumberFormat="1" applyFont="1" applyFill="1"/>
    <xf numFmtId="0" fontId="2" fillId="2" borderId="0" xfId="0" applyFont="1" applyFill="1"/>
    <xf numFmtId="0" fontId="2" fillId="2" borderId="1" xfId="0" applyFont="1" applyFill="1" applyBorder="1"/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5" fillId="2" borderId="3" xfId="0" applyFont="1" applyFill="1" applyBorder="1"/>
    <xf numFmtId="0" fontId="2" fillId="2" borderId="3" xfId="0" applyFont="1" applyFill="1" applyBorder="1"/>
    <xf numFmtId="0" fontId="5" fillId="2" borderId="3" xfId="0" applyFont="1" applyFill="1" applyBorder="1" applyAlignment="1">
      <alignment horizontal="right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right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right"/>
    </xf>
    <xf numFmtId="164" fontId="2" fillId="2" borderId="0" xfId="3" applyNumberFormat="1" applyFont="1" applyFill="1"/>
    <xf numFmtId="0" fontId="5" fillId="2" borderId="2" xfId="0" applyFont="1" applyFill="1" applyBorder="1"/>
    <xf numFmtId="0" fontId="2" fillId="2" borderId="2" xfId="0" applyFont="1" applyFill="1" applyBorder="1"/>
    <xf numFmtId="169" fontId="2" fillId="2" borderId="0" xfId="0" applyNumberFormat="1" applyFont="1" applyFill="1"/>
    <xf numFmtId="0" fontId="2" fillId="0" borderId="4" xfId="0" applyFont="1" applyFill="1" applyBorder="1"/>
    <xf numFmtId="0" fontId="2" fillId="0" borderId="7" xfId="0" applyFont="1" applyFill="1" applyBorder="1"/>
    <xf numFmtId="44" fontId="2" fillId="0" borderId="5" xfId="2" applyFont="1" applyFill="1" applyBorder="1"/>
    <xf numFmtId="44" fontId="2" fillId="0" borderId="6" xfId="2" applyFont="1" applyFill="1" applyBorder="1"/>
    <xf numFmtId="0" fontId="2" fillId="0" borderId="11" xfId="0" applyFont="1" applyFill="1" applyBorder="1"/>
    <xf numFmtId="44" fontId="2" fillId="0" borderId="12" xfId="2" applyFont="1" applyFill="1" applyBorder="1"/>
    <xf numFmtId="44" fontId="2" fillId="0" borderId="13" xfId="2" applyFont="1" applyFill="1" applyBorder="1"/>
    <xf numFmtId="167" fontId="2" fillId="0" borderId="12" xfId="2" applyNumberFormat="1" applyFont="1" applyFill="1" applyBorder="1"/>
    <xf numFmtId="167" fontId="2" fillId="0" borderId="13" xfId="2" applyNumberFormat="1" applyFont="1" applyFill="1" applyBorder="1"/>
    <xf numFmtId="0" fontId="2" fillId="0" borderId="12" xfId="0" applyFont="1" applyFill="1" applyBorder="1"/>
    <xf numFmtId="0" fontId="2" fillId="0" borderId="13" xfId="0" applyFont="1" applyFill="1" applyBorder="1"/>
    <xf numFmtId="9" fontId="2" fillId="0" borderId="12" xfId="3" applyFont="1" applyFill="1" applyBorder="1"/>
    <xf numFmtId="9" fontId="2" fillId="0" borderId="13" xfId="3" applyFont="1" applyFill="1" applyBorder="1"/>
    <xf numFmtId="164" fontId="2" fillId="0" borderId="12" xfId="3" applyNumberFormat="1" applyFont="1" applyFill="1" applyBorder="1"/>
    <xf numFmtId="164" fontId="2" fillId="0" borderId="13" xfId="3" applyNumberFormat="1" applyFont="1" applyFill="1" applyBorder="1"/>
    <xf numFmtId="0" fontId="2" fillId="0" borderId="8" xfId="0" applyFont="1" applyFill="1" applyBorder="1"/>
    <xf numFmtId="0" fontId="2" fillId="0" borderId="9" xfId="0" applyFont="1" applyFill="1" applyBorder="1"/>
    <xf numFmtId="44" fontId="2" fillId="0" borderId="4" xfId="2" applyFont="1" applyFill="1" applyBorder="1"/>
    <xf numFmtId="44" fontId="2" fillId="0" borderId="11" xfId="2" applyFont="1" applyFill="1" applyBorder="1"/>
    <xf numFmtId="167" fontId="2" fillId="0" borderId="11" xfId="2" applyNumberFormat="1" applyFont="1" applyFill="1" applyBorder="1"/>
    <xf numFmtId="9" fontId="2" fillId="0" borderId="11" xfId="3" applyFont="1" applyFill="1" applyBorder="1"/>
    <xf numFmtId="164" fontId="2" fillId="0" borderId="11" xfId="3" applyNumberFormat="1" applyFont="1" applyFill="1" applyBorder="1"/>
    <xf numFmtId="170" fontId="2" fillId="0" borderId="14" xfId="1" applyNumberFormat="1" applyFont="1" applyFill="1" applyBorder="1"/>
    <xf numFmtId="170" fontId="2" fillId="0" borderId="15" xfId="1" applyNumberFormat="1" applyFont="1" applyFill="1" applyBorder="1"/>
    <xf numFmtId="170" fontId="2" fillId="0" borderId="16" xfId="1" applyNumberFormat="1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165" fontId="2" fillId="0" borderId="12" xfId="2" applyNumberFormat="1" applyFont="1" applyFill="1" applyBorder="1"/>
    <xf numFmtId="165" fontId="2" fillId="0" borderId="13" xfId="2" applyNumberFormat="1" applyFont="1" applyFill="1" applyBorder="1"/>
    <xf numFmtId="164" fontId="2" fillId="0" borderId="8" xfId="3" applyNumberFormat="1" applyFont="1" applyFill="1" applyBorder="1"/>
    <xf numFmtId="164" fontId="2" fillId="0" borderId="9" xfId="3" applyNumberFormat="1" applyFont="1" applyFill="1" applyBorder="1"/>
    <xf numFmtId="165" fontId="2" fillId="0" borderId="11" xfId="2" applyNumberFormat="1" applyFont="1" applyFill="1" applyBorder="1"/>
    <xf numFmtId="164" fontId="2" fillId="0" borderId="7" xfId="3" applyNumberFormat="1" applyFont="1" applyFill="1" applyBorder="1"/>
    <xf numFmtId="164" fontId="2" fillId="0" borderId="14" xfId="3" applyNumberFormat="1" applyFont="1" applyFill="1" applyBorder="1"/>
    <xf numFmtId="164" fontId="2" fillId="0" borderId="16" xfId="3" applyNumberFormat="1" applyFont="1" applyFill="1" applyBorder="1"/>
    <xf numFmtId="0" fontId="2" fillId="0" borderId="0" xfId="0" applyFont="1" applyFill="1" applyBorder="1"/>
    <xf numFmtId="164" fontId="2" fillId="0" borderId="15" xfId="3" applyNumberFormat="1" applyFont="1" applyFill="1" applyBorder="1"/>
    <xf numFmtId="164" fontId="2" fillId="0" borderId="5" xfId="3" applyNumberFormat="1" applyFont="1" applyFill="1" applyBorder="1"/>
    <xf numFmtId="164" fontId="2" fillId="0" borderId="6" xfId="3" applyNumberFormat="1" applyFont="1" applyFill="1" applyBorder="1"/>
    <xf numFmtId="164" fontId="2" fillId="0" borderId="4" xfId="3" applyNumberFormat="1" applyFont="1" applyFill="1" applyBorder="1"/>
    <xf numFmtId="169" fontId="2" fillId="0" borderId="12" xfId="0" applyNumberFormat="1" applyFont="1" applyFill="1" applyBorder="1"/>
    <xf numFmtId="169" fontId="2" fillId="0" borderId="13" xfId="0" applyNumberFormat="1" applyFont="1" applyFill="1" applyBorder="1"/>
    <xf numFmtId="2" fontId="2" fillId="0" borderId="8" xfId="0" applyNumberFormat="1" applyFont="1" applyFill="1" applyBorder="1"/>
    <xf numFmtId="2" fontId="2" fillId="0" borderId="9" xfId="0" applyNumberFormat="1" applyFont="1" applyFill="1" applyBorder="1"/>
    <xf numFmtId="44" fontId="2" fillId="0" borderId="4" xfId="2" applyNumberFormat="1" applyFont="1" applyFill="1" applyBorder="1"/>
    <xf numFmtId="44" fontId="2" fillId="0" borderId="5" xfId="2" applyNumberFormat="1" applyFont="1" applyFill="1" applyBorder="1"/>
    <xf numFmtId="169" fontId="2" fillId="0" borderId="11" xfId="0" applyNumberFormat="1" applyFont="1" applyFill="1" applyBorder="1"/>
    <xf numFmtId="2" fontId="2" fillId="0" borderId="7" xfId="0" applyNumberFormat="1" applyFont="1" applyFill="1" applyBorder="1"/>
    <xf numFmtId="169" fontId="2" fillId="0" borderId="8" xfId="0" applyNumberFormat="1" applyFont="1" applyFill="1" applyBorder="1"/>
    <xf numFmtId="169" fontId="2" fillId="0" borderId="9" xfId="0" applyNumberFormat="1" applyFont="1" applyFill="1" applyBorder="1"/>
    <xf numFmtId="2" fontId="2" fillId="0" borderId="11" xfId="0" applyNumberFormat="1" applyFont="1" applyFill="1" applyBorder="1"/>
    <xf numFmtId="2" fontId="2" fillId="0" borderId="12" xfId="0" applyNumberFormat="1" applyFont="1" applyFill="1" applyBorder="1"/>
    <xf numFmtId="2" fontId="2" fillId="0" borderId="13" xfId="0" applyNumberFormat="1" applyFont="1" applyFill="1" applyBorder="1"/>
    <xf numFmtId="44" fontId="2" fillId="0" borderId="8" xfId="2" applyFont="1" applyFill="1" applyBorder="1"/>
    <xf numFmtId="44" fontId="2" fillId="0" borderId="9" xfId="2" applyFont="1" applyFill="1" applyBorder="1"/>
    <xf numFmtId="44" fontId="2" fillId="0" borderId="7" xfId="2" applyFont="1" applyFill="1" applyBorder="1"/>
    <xf numFmtId="169" fontId="2" fillId="0" borderId="7" xfId="0" applyNumberFormat="1" applyFont="1" applyFill="1" applyBorder="1"/>
    <xf numFmtId="166" fontId="2" fillId="0" borderId="5" xfId="2" applyNumberFormat="1" applyFont="1" applyFill="1" applyBorder="1"/>
    <xf numFmtId="166" fontId="2" fillId="0" borderId="6" xfId="2" applyNumberFormat="1" applyFont="1" applyFill="1" applyBorder="1"/>
    <xf numFmtId="166" fontId="2" fillId="0" borderId="12" xfId="2" applyNumberFormat="1" applyFont="1" applyFill="1" applyBorder="1"/>
    <xf numFmtId="166" fontId="2" fillId="0" borderId="13" xfId="2" applyNumberFormat="1" applyFont="1" applyFill="1" applyBorder="1"/>
    <xf numFmtId="166" fontId="2" fillId="0" borderId="8" xfId="2" applyNumberFormat="1" applyFont="1" applyFill="1" applyBorder="1"/>
    <xf numFmtId="166" fontId="2" fillId="0" borderId="9" xfId="2" applyNumberFormat="1" applyFont="1" applyFill="1" applyBorder="1"/>
    <xf numFmtId="166" fontId="2" fillId="0" borderId="4" xfId="2" applyNumberFormat="1" applyFont="1" applyFill="1" applyBorder="1"/>
    <xf numFmtId="166" fontId="2" fillId="0" borderId="11" xfId="2" applyNumberFormat="1" applyFont="1" applyFill="1" applyBorder="1"/>
    <xf numFmtId="166" fontId="2" fillId="0" borderId="7" xfId="2" applyNumberFormat="1" applyFont="1" applyFill="1" applyBorder="1"/>
    <xf numFmtId="0" fontId="2" fillId="3" borderId="14" xfId="0" applyFont="1" applyFill="1" applyBorder="1"/>
    <xf numFmtId="170" fontId="2" fillId="3" borderId="15" xfId="1" applyNumberFormat="1" applyFont="1" applyFill="1" applyBorder="1"/>
    <xf numFmtId="170" fontId="2" fillId="3" borderId="16" xfId="1" applyNumberFormat="1" applyFont="1" applyFill="1" applyBorder="1"/>
    <xf numFmtId="44" fontId="2" fillId="2" borderId="0" xfId="0" applyNumberFormat="1" applyFont="1" applyFill="1"/>
    <xf numFmtId="44" fontId="2" fillId="0" borderId="0" xfId="0" applyNumberFormat="1" applyFont="1"/>
    <xf numFmtId="44" fontId="2" fillId="0" borderId="0" xfId="0" applyNumberFormat="1" applyFont="1" applyAlignment="1">
      <alignment horizontal="right"/>
    </xf>
    <xf numFmtId="44" fontId="0" fillId="0" borderId="0" xfId="0" applyNumberFormat="1"/>
    <xf numFmtId="44" fontId="2" fillId="0" borderId="10" xfId="0" applyNumberFormat="1" applyFont="1" applyBorder="1"/>
    <xf numFmtId="44" fontId="2" fillId="0" borderId="10" xfId="0" applyNumberFormat="1" applyFont="1" applyBorder="1" applyAlignment="1">
      <alignment horizontal="right"/>
    </xf>
    <xf numFmtId="44" fontId="2" fillId="0" borderId="1" xfId="0" applyNumberFormat="1" applyFont="1" applyBorder="1"/>
    <xf numFmtId="44" fontId="2" fillId="0" borderId="1" xfId="0" applyNumberFormat="1" applyFont="1" applyBorder="1" applyAlignment="1">
      <alignment horizontal="right"/>
    </xf>
    <xf numFmtId="44" fontId="2" fillId="0" borderId="0" xfId="0" applyNumberFormat="1" applyFont="1" applyBorder="1"/>
    <xf numFmtId="44" fontId="2" fillId="0" borderId="0" xfId="0" applyNumberFormat="1" applyFont="1" applyBorder="1" applyAlignment="1">
      <alignment horizontal="right"/>
    </xf>
    <xf numFmtId="44" fontId="0" fillId="0" borderId="0" xfId="0" applyNumberFormat="1" applyBorder="1"/>
    <xf numFmtId="0" fontId="0" fillId="0" borderId="0" xfId="0" applyBorder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44" fontId="2" fillId="0" borderId="0" xfId="2" applyFont="1"/>
    <xf numFmtId="10" fontId="2" fillId="0" borderId="16" xfId="3" applyNumberFormat="1" applyFont="1" applyBorder="1"/>
    <xf numFmtId="164" fontId="2" fillId="0" borderId="16" xfId="3" applyNumberFormat="1" applyFont="1" applyBorder="1"/>
    <xf numFmtId="0" fontId="2" fillId="0" borderId="16" xfId="0" applyFont="1" applyBorder="1"/>
    <xf numFmtId="164" fontId="2" fillId="0" borderId="16" xfId="3" applyNumberFormat="1" applyFont="1" applyBorder="1" applyAlignment="1">
      <alignment horizontal="right"/>
    </xf>
    <xf numFmtId="0" fontId="2" fillId="0" borderId="15" xfId="0" applyFont="1" applyBorder="1"/>
    <xf numFmtId="0" fontId="2" fillId="0" borderId="19" xfId="0" applyFont="1" applyBorder="1"/>
    <xf numFmtId="164" fontId="2" fillId="0" borderId="19" xfId="3" applyNumberFormat="1" applyFont="1" applyBorder="1" applyAlignment="1">
      <alignment horizontal="right"/>
    </xf>
    <xf numFmtId="10" fontId="2" fillId="0" borderId="19" xfId="3" applyNumberFormat="1" applyFont="1" applyBorder="1"/>
    <xf numFmtId="164" fontId="2" fillId="0" borderId="19" xfId="3" applyNumberFormat="1" applyFont="1" applyBorder="1"/>
    <xf numFmtId="0" fontId="2" fillId="0" borderId="1" xfId="0" applyFont="1" applyFill="1" applyBorder="1"/>
    <xf numFmtId="0" fontId="2" fillId="0" borderId="18" xfId="0" applyFont="1" applyFill="1" applyBorder="1"/>
    <xf numFmtId="171" fontId="2" fillId="0" borderId="0" xfId="0" applyNumberFormat="1" applyFont="1" applyFill="1"/>
    <xf numFmtId="10" fontId="2" fillId="0" borderId="15" xfId="0" applyNumberFormat="1" applyFont="1" applyFill="1" applyBorder="1"/>
    <xf numFmtId="17" fontId="2" fillId="0" borderId="0" xfId="0" applyNumberFormat="1" applyFont="1" applyFill="1"/>
    <xf numFmtId="172" fontId="2" fillId="0" borderId="1" xfId="2" applyNumberFormat="1" applyFont="1" applyBorder="1" applyAlignment="1">
      <alignment horizontal="right"/>
    </xf>
    <xf numFmtId="172" fontId="2" fillId="0" borderId="0" xfId="2" applyNumberFormat="1" applyFont="1" applyAlignment="1">
      <alignment horizontal="right"/>
    </xf>
    <xf numFmtId="172" fontId="2" fillId="0" borderId="1" xfId="2" applyNumberFormat="1" applyFont="1" applyBorder="1"/>
    <xf numFmtId="172" fontId="2" fillId="0" borderId="0" xfId="2" applyNumberFormat="1" applyFont="1"/>
    <xf numFmtId="172" fontId="2" fillId="0" borderId="17" xfId="2" applyNumberFormat="1" applyFont="1" applyBorder="1"/>
    <xf numFmtId="173" fontId="2" fillId="0" borderId="0" xfId="0" applyNumberFormat="1" applyFont="1"/>
    <xf numFmtId="44" fontId="2" fillId="0" borderId="20" xfId="2" applyFont="1" applyBorder="1"/>
    <xf numFmtId="44" fontId="2" fillId="0" borderId="16" xfId="2" applyFont="1" applyBorder="1"/>
    <xf numFmtId="170" fontId="2" fillId="0" borderId="1" xfId="1" applyNumberFormat="1" applyFont="1" applyBorder="1" applyAlignment="1"/>
    <xf numFmtId="170" fontId="2" fillId="0" borderId="0" xfId="1" applyNumberFormat="1" applyFont="1" applyAlignment="1"/>
    <xf numFmtId="0" fontId="2" fillId="3" borderId="0" xfId="0" applyFont="1" applyFill="1"/>
    <xf numFmtId="0" fontId="0" fillId="3" borderId="0" xfId="0" applyFill="1"/>
    <xf numFmtId="170" fontId="2" fillId="3" borderId="1" xfId="1" applyNumberFormat="1" applyFont="1" applyFill="1" applyBorder="1" applyAlignment="1"/>
    <xf numFmtId="0" fontId="2" fillId="3" borderId="0" xfId="0" applyFont="1" applyFill="1" applyBorder="1"/>
    <xf numFmtId="0" fontId="2" fillId="3" borderId="0" xfId="1" applyNumberFormat="1" applyFont="1" applyFill="1" applyAlignment="1"/>
    <xf numFmtId="0" fontId="0" fillId="3" borderId="0" xfId="0" applyFill="1" applyBorder="1"/>
    <xf numFmtId="0" fontId="2" fillId="3" borderId="0" xfId="1" applyNumberFormat="1" applyFont="1" applyFill="1" applyBorder="1" applyAlignment="1"/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7" fontId="2" fillId="0" borderId="8" xfId="2" applyNumberFormat="1" applyFont="1" applyFill="1" applyBorder="1" applyAlignment="1">
      <alignment horizontal="center"/>
    </xf>
    <xf numFmtId="7" fontId="2" fillId="0" borderId="9" xfId="2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10" fontId="2" fillId="0" borderId="5" xfId="0" applyNumberFormat="1" applyFont="1" applyFill="1" applyBorder="1" applyAlignment="1">
      <alignment horizontal="center"/>
    </xf>
    <xf numFmtId="10" fontId="2" fillId="0" borderId="6" xfId="0" applyNumberFormat="1" applyFont="1" applyFill="1" applyBorder="1" applyAlignment="1">
      <alignment horizontal="center"/>
    </xf>
    <xf numFmtId="10" fontId="2" fillId="0" borderId="8" xfId="0" applyNumberFormat="1" applyFont="1" applyFill="1" applyBorder="1" applyAlignment="1">
      <alignment horizontal="center"/>
    </xf>
    <xf numFmtId="10" fontId="2" fillId="0" borderId="9" xfId="0" applyNumberFormat="1" applyFont="1" applyFill="1" applyBorder="1" applyAlignment="1">
      <alignment horizontal="center"/>
    </xf>
    <xf numFmtId="168" fontId="2" fillId="0" borderId="5" xfId="0" applyNumberFormat="1" applyFont="1" applyFill="1" applyBorder="1" applyAlignment="1">
      <alignment horizontal="center"/>
    </xf>
    <xf numFmtId="168" fontId="2" fillId="0" borderId="6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right" wrapText="1"/>
    </xf>
    <xf numFmtId="0" fontId="7" fillId="2" borderId="1" xfId="0" applyFont="1" applyFill="1" applyBorder="1" applyAlignment="1">
      <alignment horizontal="right" wrapText="1"/>
    </xf>
    <xf numFmtId="2" fontId="2" fillId="3" borderId="7" xfId="0" applyNumberFormat="1" applyFont="1" applyFill="1" applyBorder="1" applyAlignment="1">
      <alignment horizontal="center"/>
    </xf>
    <xf numFmtId="2" fontId="2" fillId="3" borderId="8" xfId="0" applyNumberFormat="1" applyFont="1" applyFill="1" applyBorder="1" applyAlignment="1">
      <alignment horizontal="center"/>
    </xf>
    <xf numFmtId="2" fontId="2" fillId="3" borderId="9" xfId="0" applyNumberFormat="1" applyFont="1" applyFill="1" applyBorder="1" applyAlignment="1">
      <alignment horizontal="center"/>
    </xf>
    <xf numFmtId="10" fontId="2" fillId="3" borderId="10" xfId="0" applyNumberFormat="1" applyFont="1" applyFill="1" applyBorder="1" applyAlignment="1">
      <alignment horizontal="center"/>
    </xf>
    <xf numFmtId="10" fontId="2" fillId="3" borderId="3" xfId="0" applyNumberFormat="1" applyFont="1" applyFill="1" applyBorder="1" applyAlignment="1">
      <alignment horizontal="center"/>
    </xf>
    <xf numFmtId="168" fontId="2" fillId="3" borderId="4" xfId="0" applyNumberFormat="1" applyFont="1" applyFill="1" applyBorder="1" applyAlignment="1">
      <alignment horizontal="center"/>
    </xf>
    <xf numFmtId="168" fontId="2" fillId="3" borderId="5" xfId="0" applyNumberFormat="1" applyFont="1" applyFill="1" applyBorder="1" applyAlignment="1">
      <alignment horizontal="center"/>
    </xf>
    <xf numFmtId="168" fontId="2" fillId="3" borderId="6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7" fontId="2" fillId="3" borderId="7" xfId="2" applyNumberFormat="1" applyFont="1" applyFill="1" applyBorder="1" applyAlignment="1">
      <alignment horizontal="center"/>
    </xf>
    <xf numFmtId="7" fontId="2" fillId="3" borderId="8" xfId="2" applyNumberFormat="1" applyFont="1" applyFill="1" applyBorder="1" applyAlignment="1">
      <alignment horizontal="center"/>
    </xf>
    <xf numFmtId="7" fontId="2" fillId="3" borderId="9" xfId="2" applyNumberFormat="1" applyFont="1" applyFill="1" applyBorder="1" applyAlignment="1">
      <alignment horizontal="center"/>
    </xf>
    <xf numFmtId="164" fontId="2" fillId="0" borderId="16" xfId="3" applyNumberFormat="1" applyFont="1" applyBorder="1" applyAlignment="1">
      <alignment horizontal="center"/>
    </xf>
    <xf numFmtId="164" fontId="2" fillId="0" borderId="14" xfId="3" applyNumberFormat="1" applyFont="1" applyBorder="1" applyAlignment="1">
      <alignment horizontal="center"/>
    </xf>
    <xf numFmtId="10" fontId="2" fillId="0" borderId="16" xfId="3" applyNumberFormat="1" applyFont="1" applyBorder="1" applyAlignment="1">
      <alignment horizontal="center"/>
    </xf>
    <xf numFmtId="10" fontId="2" fillId="0" borderId="0" xfId="3" applyNumberFormat="1" applyFont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6" xfId="0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8"/>
  <sheetViews>
    <sheetView showGridLines="0" tabSelected="1" zoomScale="80" zoomScaleNormal="80" workbookViewId="0"/>
  </sheetViews>
  <sheetFormatPr defaultColWidth="9.109375" defaultRowHeight="13.8" x14ac:dyDescent="0.25"/>
  <cols>
    <col min="1" max="2" width="9.109375" style="14"/>
    <col min="3" max="3" width="42.5546875" style="14" bestFit="1" customWidth="1"/>
    <col min="4" max="4" width="16.44140625" style="14" customWidth="1"/>
    <col min="5" max="6" width="18.33203125" style="14" customWidth="1"/>
    <col min="7" max="7" width="2.88671875" style="14" customWidth="1"/>
    <col min="8" max="10" width="18.33203125" style="14" customWidth="1"/>
    <col min="11" max="12" width="9.109375" style="14"/>
    <col min="13" max="13" width="12" style="14" bestFit="1" customWidth="1"/>
    <col min="14" max="16384" width="9.109375" style="14"/>
  </cols>
  <sheetData>
    <row r="3" spans="3:10" ht="30" customHeight="1" thickBot="1" x14ac:dyDescent="0.3">
      <c r="C3" s="15"/>
      <c r="D3" s="15"/>
      <c r="E3" s="151" t="s">
        <v>87</v>
      </c>
      <c r="F3" s="151"/>
      <c r="G3" s="15"/>
      <c r="H3" s="151" t="s">
        <v>67</v>
      </c>
      <c r="I3" s="151"/>
      <c r="J3" s="151"/>
    </row>
    <row r="4" spans="3:10" ht="15" x14ac:dyDescent="0.25">
      <c r="C4" s="16" t="s">
        <v>65</v>
      </c>
      <c r="D4" s="17"/>
      <c r="E4" s="17"/>
      <c r="F4" s="17"/>
      <c r="G4" s="1"/>
      <c r="H4" s="17"/>
      <c r="I4" s="17"/>
    </row>
    <row r="5" spans="3:10" ht="15" x14ac:dyDescent="0.25">
      <c r="C5" s="14" t="s">
        <v>0</v>
      </c>
      <c r="D5" s="29"/>
      <c r="E5" s="152">
        <v>0.16400000000000001</v>
      </c>
      <c r="F5" s="153"/>
      <c r="G5" s="1"/>
      <c r="H5" s="167">
        <v>0.24199999999999999</v>
      </c>
      <c r="I5" s="167"/>
      <c r="J5" s="167"/>
    </row>
    <row r="6" spans="3:10" ht="15" x14ac:dyDescent="0.25">
      <c r="C6" s="14" t="s">
        <v>1</v>
      </c>
      <c r="D6" s="30"/>
      <c r="E6" s="154">
        <v>0.14899999999999999</v>
      </c>
      <c r="F6" s="155"/>
      <c r="G6" s="1"/>
      <c r="H6" s="168">
        <v>0.224</v>
      </c>
      <c r="I6" s="168"/>
      <c r="J6" s="168"/>
    </row>
    <row r="7" spans="3:10" ht="15" x14ac:dyDescent="0.25">
      <c r="G7" s="1"/>
    </row>
    <row r="8" spans="3:10" ht="18" x14ac:dyDescent="0.25">
      <c r="C8" s="14" t="s">
        <v>2</v>
      </c>
      <c r="D8" s="29" t="s">
        <v>68</v>
      </c>
      <c r="E8" s="156">
        <v>2.3655913978494598E-2</v>
      </c>
      <c r="F8" s="157"/>
      <c r="G8" s="1"/>
      <c r="H8" s="169">
        <v>1.4880000000000001E-2</v>
      </c>
      <c r="I8" s="170"/>
      <c r="J8" s="171"/>
    </row>
    <row r="9" spans="3:10" ht="18" x14ac:dyDescent="0.25">
      <c r="C9" s="14" t="s">
        <v>3</v>
      </c>
      <c r="D9" s="30" t="s">
        <v>68</v>
      </c>
      <c r="E9" s="158">
        <v>1.96</v>
      </c>
      <c r="F9" s="159"/>
      <c r="G9" s="1"/>
      <c r="H9" s="164">
        <v>2.2599999999999998</v>
      </c>
      <c r="I9" s="165"/>
      <c r="J9" s="166"/>
    </row>
    <row r="10" spans="3:10" ht="15" x14ac:dyDescent="0.25">
      <c r="G10" s="1"/>
    </row>
    <row r="11" spans="3:10" ht="15" x14ac:dyDescent="0.25">
      <c r="C11" s="14" t="s">
        <v>5</v>
      </c>
      <c r="D11" s="29" t="s">
        <v>6</v>
      </c>
      <c r="E11" s="160">
        <v>180</v>
      </c>
      <c r="F11" s="161"/>
      <c r="G11" s="1"/>
      <c r="H11" s="172">
        <v>80</v>
      </c>
      <c r="I11" s="173"/>
      <c r="J11" s="174"/>
    </row>
    <row r="12" spans="3:10" ht="15" x14ac:dyDescent="0.25">
      <c r="C12" s="14" t="s">
        <v>7</v>
      </c>
      <c r="D12" s="33" t="s">
        <v>6</v>
      </c>
      <c r="E12" s="147">
        <v>130</v>
      </c>
      <c r="F12" s="148"/>
      <c r="G12" s="1"/>
      <c r="H12" s="175">
        <v>0</v>
      </c>
      <c r="I12" s="176"/>
      <c r="J12" s="177"/>
    </row>
    <row r="13" spans="3:10" ht="15" x14ac:dyDescent="0.25">
      <c r="C13" s="14" t="s">
        <v>8</v>
      </c>
      <c r="D13" s="30" t="s">
        <v>9</v>
      </c>
      <c r="E13" s="149">
        <v>35</v>
      </c>
      <c r="F13" s="150"/>
      <c r="G13" s="1"/>
      <c r="H13" s="178">
        <v>18</v>
      </c>
      <c r="I13" s="179"/>
      <c r="J13" s="180"/>
    </row>
    <row r="14" spans="3:10" ht="15" x14ac:dyDescent="0.25">
      <c r="G14" s="1"/>
    </row>
    <row r="15" spans="3:10" ht="15" x14ac:dyDescent="0.25">
      <c r="C15" s="18" t="s">
        <v>66</v>
      </c>
      <c r="D15" s="19"/>
      <c r="E15" s="20" t="s">
        <v>11</v>
      </c>
      <c r="F15" s="20" t="s">
        <v>12</v>
      </c>
      <c r="G15" s="11"/>
      <c r="H15" s="20" t="s">
        <v>11</v>
      </c>
      <c r="I15" s="20" t="s">
        <v>11</v>
      </c>
      <c r="J15" s="20" t="s">
        <v>12</v>
      </c>
    </row>
    <row r="16" spans="3:10" ht="15" customHeight="1" x14ac:dyDescent="0.25">
      <c r="C16" s="21" t="s">
        <v>70</v>
      </c>
      <c r="D16" s="21"/>
      <c r="E16" s="22">
        <v>2012</v>
      </c>
      <c r="F16" s="22">
        <v>2012</v>
      </c>
      <c r="G16" s="10"/>
      <c r="H16" s="22" t="s">
        <v>71</v>
      </c>
      <c r="I16" s="162" t="s">
        <v>72</v>
      </c>
      <c r="J16" s="162" t="s">
        <v>72</v>
      </c>
    </row>
    <row r="17" spans="3:10" ht="14.4" thickBot="1" x14ac:dyDescent="0.3">
      <c r="C17" s="23"/>
      <c r="D17" s="23"/>
      <c r="E17" s="24"/>
      <c r="F17" s="24" t="s">
        <v>69</v>
      </c>
      <c r="G17" s="12"/>
      <c r="H17" s="24"/>
      <c r="I17" s="163"/>
      <c r="J17" s="163"/>
    </row>
    <row r="18" spans="3:10" ht="15" x14ac:dyDescent="0.25">
      <c r="C18" s="14" t="s">
        <v>10</v>
      </c>
      <c r="G18" s="1"/>
    </row>
    <row r="19" spans="3:10" ht="16.5" x14ac:dyDescent="0.3">
      <c r="C19" s="14" t="s">
        <v>4</v>
      </c>
      <c r="D19" s="95" t="s">
        <v>47</v>
      </c>
      <c r="E19" s="96">
        <v>500</v>
      </c>
      <c r="F19" s="97">
        <v>2000</v>
      </c>
      <c r="G19" s="13"/>
      <c r="H19" s="51">
        <v>500</v>
      </c>
      <c r="I19" s="52">
        <v>2000</v>
      </c>
      <c r="J19" s="53">
        <v>2000</v>
      </c>
    </row>
    <row r="20" spans="3:10" ht="15" x14ac:dyDescent="0.25">
      <c r="G20" s="1"/>
    </row>
    <row r="21" spans="3:10" ht="15" x14ac:dyDescent="0.25">
      <c r="C21" s="14" t="s">
        <v>14</v>
      </c>
      <c r="D21" s="29" t="s">
        <v>41</v>
      </c>
      <c r="E21" s="31">
        <v>12.051823999999998</v>
      </c>
      <c r="F21" s="32">
        <v>3.2088519402126128</v>
      </c>
      <c r="G21" s="3"/>
      <c r="H21" s="46">
        <v>12.051823999999998</v>
      </c>
      <c r="I21" s="31">
        <v>12.051823999999998</v>
      </c>
      <c r="J21" s="32">
        <v>3.2088519402126128</v>
      </c>
    </row>
    <row r="22" spans="3:10" ht="15" x14ac:dyDescent="0.25">
      <c r="C22" s="14" t="s">
        <v>15</v>
      </c>
      <c r="D22" s="33" t="s">
        <v>41</v>
      </c>
      <c r="E22" s="34">
        <v>17.557894999999998</v>
      </c>
      <c r="F22" s="35">
        <v>4.6748679234611616</v>
      </c>
      <c r="G22" s="3"/>
      <c r="H22" s="47">
        <v>17.557894999999998</v>
      </c>
      <c r="I22" s="34">
        <v>17.557894999999998</v>
      </c>
      <c r="J22" s="35">
        <v>4.6748679234611616</v>
      </c>
    </row>
    <row r="23" spans="3:10" ht="15" x14ac:dyDescent="0.25">
      <c r="C23" s="14" t="s">
        <v>16</v>
      </c>
      <c r="D23" s="33" t="s">
        <v>42</v>
      </c>
      <c r="E23" s="36">
        <v>61426.11</v>
      </c>
      <c r="F23" s="37">
        <v>16354.975998090684</v>
      </c>
      <c r="G23" s="4"/>
      <c r="H23" s="48">
        <v>61426.11</v>
      </c>
      <c r="I23" s="36">
        <v>61426.11</v>
      </c>
      <c r="J23" s="37">
        <v>16354.975998090684</v>
      </c>
    </row>
    <row r="24" spans="3:10" ht="15" x14ac:dyDescent="0.25">
      <c r="C24" s="14" t="s">
        <v>17</v>
      </c>
      <c r="D24" s="33"/>
      <c r="E24" s="38">
        <v>0.35</v>
      </c>
      <c r="F24" s="39">
        <v>0.35</v>
      </c>
      <c r="G24" s="1"/>
      <c r="H24" s="33">
        <v>0.35</v>
      </c>
      <c r="I24" s="38">
        <v>0.35</v>
      </c>
      <c r="J24" s="39">
        <v>0.35</v>
      </c>
    </row>
    <row r="25" spans="3:10" ht="15" x14ac:dyDescent="0.25">
      <c r="C25" s="14" t="s">
        <v>18</v>
      </c>
      <c r="D25" s="33"/>
      <c r="E25" s="40">
        <v>0.55429594272076366</v>
      </c>
      <c r="F25" s="41">
        <v>0.53798557613505982</v>
      </c>
      <c r="G25" s="5"/>
      <c r="H25" s="49">
        <v>0.55429594272076366</v>
      </c>
      <c r="I25" s="40">
        <v>0.55429594272076366</v>
      </c>
      <c r="J25" s="41">
        <v>0.53798557613505982</v>
      </c>
    </row>
    <row r="26" spans="3:10" ht="15" x14ac:dyDescent="0.25">
      <c r="C26" s="14" t="s">
        <v>19</v>
      </c>
      <c r="D26" s="33" t="s">
        <v>44</v>
      </c>
      <c r="E26" s="38">
        <v>350</v>
      </c>
      <c r="F26" s="39">
        <v>350</v>
      </c>
      <c r="G26" s="1"/>
      <c r="H26" s="33">
        <v>350</v>
      </c>
      <c r="I26" s="38">
        <v>350</v>
      </c>
      <c r="J26" s="39">
        <v>350</v>
      </c>
    </row>
    <row r="27" spans="3:10" ht="15" x14ac:dyDescent="0.25">
      <c r="C27" s="14" t="s">
        <v>20</v>
      </c>
      <c r="D27" s="33" t="s">
        <v>45</v>
      </c>
      <c r="E27" s="38">
        <v>24</v>
      </c>
      <c r="F27" s="39">
        <v>24</v>
      </c>
      <c r="G27" s="1"/>
      <c r="H27" s="33">
        <v>24</v>
      </c>
      <c r="I27" s="38">
        <v>24</v>
      </c>
      <c r="J27" s="39">
        <v>24</v>
      </c>
    </row>
    <row r="28" spans="3:10" ht="15" x14ac:dyDescent="0.25">
      <c r="C28" s="14" t="s">
        <v>43</v>
      </c>
      <c r="D28" s="33"/>
      <c r="E28" s="42">
        <v>8.5743343717469001E-2</v>
      </c>
      <c r="F28" s="43">
        <v>0.12831428087840291</v>
      </c>
      <c r="G28" s="6"/>
      <c r="H28" s="50">
        <v>6.2E-2</v>
      </c>
      <c r="I28" s="42">
        <v>6.2E-2</v>
      </c>
      <c r="J28" s="43">
        <v>8.5999999999999993E-2</v>
      </c>
    </row>
    <row r="29" spans="3:10" ht="15" x14ac:dyDescent="0.25">
      <c r="C29" s="14" t="s">
        <v>21</v>
      </c>
      <c r="D29" s="33" t="s">
        <v>22</v>
      </c>
      <c r="E29" s="38">
        <v>10</v>
      </c>
      <c r="F29" s="39">
        <v>10</v>
      </c>
      <c r="G29" s="1"/>
      <c r="H29" s="33">
        <v>10</v>
      </c>
      <c r="I29" s="38">
        <v>10</v>
      </c>
      <c r="J29" s="39">
        <v>10</v>
      </c>
    </row>
    <row r="30" spans="3:10" ht="15" x14ac:dyDescent="0.25">
      <c r="C30" s="14" t="s">
        <v>23</v>
      </c>
      <c r="D30" s="30" t="s">
        <v>22</v>
      </c>
      <c r="E30" s="44">
        <v>30</v>
      </c>
      <c r="F30" s="45">
        <v>30</v>
      </c>
      <c r="G30" s="1"/>
      <c r="H30" s="30">
        <v>30</v>
      </c>
      <c r="I30" s="44">
        <v>30</v>
      </c>
      <c r="J30" s="45">
        <v>30</v>
      </c>
    </row>
    <row r="31" spans="3:10" ht="15" x14ac:dyDescent="0.25">
      <c r="G31" s="1"/>
    </row>
    <row r="32" spans="3:10" ht="15" x14ac:dyDescent="0.25">
      <c r="C32" s="14" t="s">
        <v>24</v>
      </c>
      <c r="D32" s="29" t="s">
        <v>25</v>
      </c>
      <c r="E32" s="54">
        <v>3</v>
      </c>
      <c r="F32" s="55">
        <v>3</v>
      </c>
      <c r="G32" s="1"/>
      <c r="H32" s="29">
        <v>3</v>
      </c>
      <c r="I32" s="54">
        <v>3</v>
      </c>
      <c r="J32" s="55">
        <v>3</v>
      </c>
    </row>
    <row r="33" spans="3:10" ht="15" x14ac:dyDescent="0.25">
      <c r="C33" s="14" t="s">
        <v>26</v>
      </c>
      <c r="D33" s="33" t="s">
        <v>46</v>
      </c>
      <c r="E33" s="56">
        <v>6.9199999999999998E-2</v>
      </c>
      <c r="F33" s="57">
        <v>2.1999999999999999E-2</v>
      </c>
      <c r="G33" s="7"/>
      <c r="H33" s="60">
        <v>6.9199999999999998E-2</v>
      </c>
      <c r="I33" s="56">
        <v>6.9199999999999998E-2</v>
      </c>
      <c r="J33" s="57">
        <v>7.6999999999999999E-2</v>
      </c>
    </row>
    <row r="34" spans="3:10" ht="18" x14ac:dyDescent="0.25">
      <c r="C34" s="14" t="s">
        <v>27</v>
      </c>
      <c r="D34" s="33" t="s">
        <v>48</v>
      </c>
      <c r="E34" s="56">
        <v>5.0970330000000002E-4</v>
      </c>
      <c r="F34" s="57">
        <v>5.0970330000000002E-4</v>
      </c>
      <c r="G34" s="7"/>
      <c r="H34" s="60">
        <v>5.0970330000000002E-4</v>
      </c>
      <c r="I34" s="56">
        <v>5.0970330000000002E-4</v>
      </c>
      <c r="J34" s="57">
        <v>5.0970330000000002E-4</v>
      </c>
    </row>
    <row r="35" spans="3:10" ht="18" x14ac:dyDescent="0.25">
      <c r="C35" s="14" t="s">
        <v>28</v>
      </c>
      <c r="D35" s="33" t="s">
        <v>49</v>
      </c>
      <c r="E35" s="38">
        <v>80</v>
      </c>
      <c r="F35" s="39">
        <v>0</v>
      </c>
      <c r="G35" s="1"/>
      <c r="H35" s="33">
        <v>80</v>
      </c>
      <c r="I35" s="38">
        <v>80</v>
      </c>
      <c r="J35" s="39">
        <v>0</v>
      </c>
    </row>
    <row r="36" spans="3:10" ht="16.8" x14ac:dyDescent="0.25">
      <c r="C36" s="14" t="s">
        <v>29</v>
      </c>
      <c r="D36" s="33" t="s">
        <v>49</v>
      </c>
      <c r="E36" s="38">
        <v>200</v>
      </c>
      <c r="F36" s="39">
        <v>0</v>
      </c>
      <c r="G36" s="1"/>
      <c r="H36" s="33">
        <v>200</v>
      </c>
      <c r="I36" s="38">
        <v>200</v>
      </c>
      <c r="J36" s="39">
        <v>0</v>
      </c>
    </row>
    <row r="37" spans="3:10" ht="16.8" x14ac:dyDescent="0.25">
      <c r="C37" s="14" t="s">
        <v>30</v>
      </c>
      <c r="D37" s="33" t="s">
        <v>49</v>
      </c>
      <c r="E37" s="38">
        <v>500</v>
      </c>
      <c r="F37" s="39">
        <v>0</v>
      </c>
      <c r="G37" s="1"/>
      <c r="H37" s="33">
        <v>500</v>
      </c>
      <c r="I37" s="38">
        <v>500</v>
      </c>
      <c r="J37" s="39">
        <v>0</v>
      </c>
    </row>
    <row r="38" spans="3:10" ht="16.8" x14ac:dyDescent="0.25">
      <c r="C38" s="14" t="s">
        <v>31</v>
      </c>
      <c r="D38" s="33" t="s">
        <v>49</v>
      </c>
      <c r="E38" s="38">
        <v>5000</v>
      </c>
      <c r="F38" s="39">
        <v>0</v>
      </c>
      <c r="G38" s="1"/>
      <c r="H38" s="33">
        <v>5000</v>
      </c>
      <c r="I38" s="38">
        <v>5000</v>
      </c>
      <c r="J38" s="39">
        <v>0</v>
      </c>
    </row>
    <row r="39" spans="3:10" x14ac:dyDescent="0.25">
      <c r="C39" s="14" t="s">
        <v>32</v>
      </c>
      <c r="D39" s="30"/>
      <c r="E39" s="58">
        <v>2.9000000000000001E-2</v>
      </c>
      <c r="F39" s="59">
        <v>0.1</v>
      </c>
      <c r="G39" s="6"/>
      <c r="H39" s="61">
        <v>2.9000000000000001E-2</v>
      </c>
      <c r="I39" s="58">
        <v>2.9000000000000001E-2</v>
      </c>
      <c r="J39" s="59">
        <v>3.2000000000000001E-2</v>
      </c>
    </row>
    <row r="40" spans="3:10" x14ac:dyDescent="0.25">
      <c r="E40" s="25"/>
      <c r="F40" s="25"/>
      <c r="G40" s="6"/>
      <c r="H40" s="25"/>
      <c r="I40" s="25"/>
      <c r="J40" s="25"/>
    </row>
    <row r="41" spans="3:10" x14ac:dyDescent="0.25">
      <c r="C41" s="14" t="s">
        <v>33</v>
      </c>
      <c r="D41" s="64"/>
      <c r="E41" s="62">
        <v>0</v>
      </c>
      <c r="F41" s="63">
        <v>0.5</v>
      </c>
      <c r="G41" s="6"/>
      <c r="H41" s="62">
        <v>0.5</v>
      </c>
      <c r="I41" s="65">
        <v>0.5</v>
      </c>
      <c r="J41" s="63">
        <v>0.5</v>
      </c>
    </row>
    <row r="42" spans="3:10" x14ac:dyDescent="0.25">
      <c r="G42" s="1"/>
    </row>
    <row r="43" spans="3:10" x14ac:dyDescent="0.25">
      <c r="C43" s="14" t="s">
        <v>34</v>
      </c>
      <c r="D43" s="29" t="s">
        <v>35</v>
      </c>
      <c r="E43" s="66">
        <v>0.28000000000000003</v>
      </c>
      <c r="F43" s="67">
        <v>0.15</v>
      </c>
      <c r="G43" s="6"/>
      <c r="H43" s="68">
        <v>0.28000000000000003</v>
      </c>
      <c r="I43" s="66">
        <v>0.28000000000000003</v>
      </c>
      <c r="J43" s="67">
        <v>0.21</v>
      </c>
    </row>
    <row r="44" spans="3:10" x14ac:dyDescent="0.25">
      <c r="C44" s="14" t="s">
        <v>36</v>
      </c>
      <c r="D44" s="33" t="s">
        <v>37</v>
      </c>
      <c r="E44" s="42">
        <v>7.1623748631576986E-2</v>
      </c>
      <c r="F44" s="43">
        <v>7.1623748631576986E-2</v>
      </c>
      <c r="G44" s="6"/>
      <c r="H44" s="50">
        <v>7.1623748631576986E-2</v>
      </c>
      <c r="I44" s="42">
        <v>7.1623748631576986E-2</v>
      </c>
      <c r="J44" s="43">
        <v>7.1623748631576986E-2</v>
      </c>
    </row>
    <row r="45" spans="3:10" x14ac:dyDescent="0.25">
      <c r="C45" s="14" t="s">
        <v>38</v>
      </c>
      <c r="D45" s="30" t="s">
        <v>37</v>
      </c>
      <c r="E45" s="58">
        <v>9.078212842184831E-3</v>
      </c>
      <c r="F45" s="59">
        <v>9.078212842184831E-3</v>
      </c>
      <c r="G45" s="6"/>
      <c r="H45" s="61">
        <v>9.078212842184831E-3</v>
      </c>
      <c r="I45" s="58">
        <v>9.078212842184831E-3</v>
      </c>
      <c r="J45" s="59">
        <v>9.078212842184831E-3</v>
      </c>
    </row>
    <row r="46" spans="3:10" x14ac:dyDescent="0.25">
      <c r="G46" s="1"/>
    </row>
    <row r="47" spans="3:10" x14ac:dyDescent="0.25">
      <c r="C47" s="14" t="s">
        <v>39</v>
      </c>
      <c r="D47" s="29"/>
      <c r="E47" s="66">
        <v>0</v>
      </c>
      <c r="F47" s="67">
        <v>0.15</v>
      </c>
      <c r="G47" s="6"/>
      <c r="H47" s="68">
        <v>0.1</v>
      </c>
      <c r="I47" s="66">
        <v>0.15</v>
      </c>
      <c r="J47" s="67">
        <v>0.15</v>
      </c>
    </row>
    <row r="48" spans="3:10" x14ac:dyDescent="0.25">
      <c r="C48" s="14" t="s">
        <v>40</v>
      </c>
      <c r="D48" s="30"/>
      <c r="E48" s="58">
        <v>0</v>
      </c>
      <c r="F48" s="59">
        <v>0.25</v>
      </c>
      <c r="G48" s="6"/>
      <c r="H48" s="61">
        <v>0</v>
      </c>
      <c r="I48" s="58">
        <v>0.25</v>
      </c>
      <c r="J48" s="59">
        <v>0.25</v>
      </c>
    </row>
    <row r="49" spans="3:17" x14ac:dyDescent="0.25">
      <c r="G49" s="1"/>
    </row>
    <row r="50" spans="3:17" ht="14.4" thickBot="1" x14ac:dyDescent="0.3">
      <c r="C50" s="26" t="s">
        <v>54</v>
      </c>
      <c r="D50" s="27"/>
      <c r="E50" s="27"/>
      <c r="F50" s="27"/>
      <c r="G50" s="2"/>
      <c r="H50" s="27"/>
      <c r="I50" s="27"/>
      <c r="J50" s="27"/>
    </row>
    <row r="51" spans="3:17" ht="16.2" x14ac:dyDescent="0.35">
      <c r="C51" s="14" t="s">
        <v>58</v>
      </c>
      <c r="D51" s="29" t="s">
        <v>50</v>
      </c>
      <c r="E51" s="31">
        <v>3.1198798630340752E-2</v>
      </c>
      <c r="F51" s="32">
        <v>2.6518978835789637E-2</v>
      </c>
      <c r="G51" s="3"/>
      <c r="H51" s="73">
        <v>1.5579400625067984E-2</v>
      </c>
      <c r="I51" s="74">
        <v>1.4021460562561186E-2</v>
      </c>
      <c r="J51" s="32">
        <v>1.3242490531307785E-2</v>
      </c>
    </row>
    <row r="52" spans="3:17" ht="16.2" x14ac:dyDescent="0.35">
      <c r="C52" s="14" t="s">
        <v>59</v>
      </c>
      <c r="D52" s="33" t="s">
        <v>50</v>
      </c>
      <c r="E52" s="34">
        <v>2.722146675919547E-2</v>
      </c>
      <c r="F52" s="35">
        <v>2.3138246745316147E-2</v>
      </c>
      <c r="G52" s="3"/>
      <c r="H52" s="47">
        <v>1.5780901571563328E-2</v>
      </c>
      <c r="I52" s="34">
        <v>1.4202811414406998E-2</v>
      </c>
      <c r="J52" s="35">
        <v>1.3413766335828829E-2</v>
      </c>
      <c r="N52" s="28"/>
    </row>
    <row r="53" spans="3:17" ht="16.2" x14ac:dyDescent="0.35">
      <c r="C53" s="14" t="s">
        <v>13</v>
      </c>
      <c r="D53" s="33" t="s">
        <v>52</v>
      </c>
      <c r="E53" s="69">
        <v>5.1599498210317352</v>
      </c>
      <c r="F53" s="70">
        <v>5.1774372319004192</v>
      </c>
      <c r="G53" s="8"/>
      <c r="H53" s="75">
        <v>0.86099908357640942</v>
      </c>
      <c r="I53" s="69">
        <v>0.8736729716231858</v>
      </c>
      <c r="J53" s="70">
        <v>0.8736729716231858</v>
      </c>
      <c r="K53" s="28"/>
      <c r="N53" s="28"/>
      <c r="O53" s="28"/>
      <c r="P53" s="28"/>
      <c r="Q53" s="28"/>
    </row>
    <row r="54" spans="3:17" ht="16.2" x14ac:dyDescent="0.35">
      <c r="C54" s="14" t="s">
        <v>64</v>
      </c>
      <c r="D54" s="30" t="s">
        <v>50</v>
      </c>
      <c r="E54" s="71">
        <v>4.7393987975632851E-3</v>
      </c>
      <c r="F54" s="72">
        <v>4.0284889779287928E-3</v>
      </c>
      <c r="G54" s="9"/>
      <c r="H54" s="76">
        <v>1.5777452967373844E-3</v>
      </c>
      <c r="I54" s="71">
        <v>1.4199707670636459E-3</v>
      </c>
      <c r="J54" s="72">
        <v>1.3410835022267767E-3</v>
      </c>
      <c r="N54" s="28"/>
    </row>
    <row r="55" spans="3:17" x14ac:dyDescent="0.25">
      <c r="C55" s="16"/>
      <c r="G55" s="1"/>
      <c r="N55" s="28"/>
    </row>
    <row r="56" spans="3:17" ht="16.2" x14ac:dyDescent="0.35">
      <c r="C56" s="14" t="s">
        <v>53</v>
      </c>
      <c r="D56" s="29" t="s">
        <v>50</v>
      </c>
      <c r="E56" s="31">
        <v>0.39833340767117792</v>
      </c>
      <c r="F56" s="32">
        <v>0.18640147593984965</v>
      </c>
      <c r="G56" s="3"/>
      <c r="H56" s="46">
        <v>0.12785999742556392</v>
      </c>
      <c r="I56" s="31">
        <v>5.5123177959899752E-2</v>
      </c>
      <c r="J56" s="32">
        <v>5.351411967418547E-2</v>
      </c>
      <c r="N56" s="28"/>
    </row>
    <row r="57" spans="3:17" ht="16.2" x14ac:dyDescent="0.35">
      <c r="C57" s="14" t="s">
        <v>55</v>
      </c>
      <c r="D57" s="33" t="s">
        <v>50</v>
      </c>
      <c r="E57" s="34">
        <v>2.0958967983558931E-2</v>
      </c>
      <c r="F57" s="35">
        <v>9.3216737969924815E-3</v>
      </c>
      <c r="G57" s="3"/>
      <c r="H57" s="47">
        <v>7.1543742712781968E-3</v>
      </c>
      <c r="I57" s="34">
        <v>3.3263672979949874E-3</v>
      </c>
      <c r="J57" s="35">
        <v>2.6773059837092755E-3</v>
      </c>
    </row>
    <row r="58" spans="3:17" ht="16.2" x14ac:dyDescent="0.35">
      <c r="C58" s="14" t="s">
        <v>56</v>
      </c>
      <c r="D58" s="33" t="s">
        <v>51</v>
      </c>
      <c r="E58" s="69">
        <v>1.1224000000000001</v>
      </c>
      <c r="F58" s="70">
        <v>1.0892666666666668</v>
      </c>
      <c r="G58" s="9"/>
      <c r="H58" s="79">
        <v>0.41439999999999999</v>
      </c>
      <c r="I58" s="80">
        <v>0.36446666666666672</v>
      </c>
      <c r="J58" s="81">
        <v>0.36446666666666672</v>
      </c>
    </row>
    <row r="59" spans="3:17" ht="16.2" x14ac:dyDescent="0.35">
      <c r="C59" s="14" t="s">
        <v>62</v>
      </c>
      <c r="D59" s="33" t="s">
        <v>51</v>
      </c>
      <c r="E59" s="69">
        <v>0.39284000000000002</v>
      </c>
      <c r="F59" s="70">
        <v>0.38124333333333338</v>
      </c>
      <c r="G59" s="9"/>
      <c r="H59" s="79">
        <v>0.14503999999999997</v>
      </c>
      <c r="I59" s="80">
        <v>0.12756333333333333</v>
      </c>
      <c r="J59" s="81">
        <v>0.12756333333333333</v>
      </c>
    </row>
    <row r="60" spans="3:17" ht="16.2" x14ac:dyDescent="0.35">
      <c r="C60" s="14" t="s">
        <v>60</v>
      </c>
      <c r="D60" s="30" t="s">
        <v>61</v>
      </c>
      <c r="E60" s="77">
        <v>0.26802101925050709</v>
      </c>
      <c r="F60" s="78">
        <v>0.27076625502815693</v>
      </c>
      <c r="G60" s="9"/>
      <c r="H60" s="76">
        <v>7.5205414779162566E-2</v>
      </c>
      <c r="I60" s="71">
        <v>7.5207741902396985E-2</v>
      </c>
      <c r="J60" s="72">
        <v>7.5207427589648435E-2</v>
      </c>
    </row>
    <row r="61" spans="3:17" x14ac:dyDescent="0.25">
      <c r="G61" s="1"/>
    </row>
    <row r="62" spans="3:17" ht="14.4" thickBot="1" x14ac:dyDescent="0.3">
      <c r="C62" s="26" t="s">
        <v>57</v>
      </c>
      <c r="D62" s="27"/>
      <c r="E62" s="27"/>
      <c r="F62" s="27"/>
      <c r="G62" s="2"/>
      <c r="H62" s="27"/>
      <c r="I62" s="27"/>
      <c r="J62" s="27"/>
    </row>
    <row r="63" spans="3:17" ht="16.2" x14ac:dyDescent="0.35">
      <c r="C63" s="14" t="s">
        <v>63</v>
      </c>
      <c r="D63" s="29" t="s">
        <v>50</v>
      </c>
      <c r="E63" s="31">
        <v>8.9563336378923192E-2</v>
      </c>
      <c r="F63" s="32">
        <v>8.5710574485401175E-2</v>
      </c>
      <c r="G63" s="1"/>
      <c r="H63" s="46">
        <v>4.7829263165870821E-2</v>
      </c>
      <c r="I63" s="31">
        <v>4.3046336849283738E-2</v>
      </c>
      <c r="J63" s="32">
        <v>4.0654873690990197E-2</v>
      </c>
    </row>
    <row r="64" spans="3:17" ht="16.2" x14ac:dyDescent="0.35">
      <c r="C64" s="14" t="s">
        <v>73</v>
      </c>
      <c r="D64" s="30" t="s">
        <v>50</v>
      </c>
      <c r="E64" s="82">
        <v>5.0582638396044349E-2</v>
      </c>
      <c r="F64" s="83">
        <v>3.6545956241142041E-2</v>
      </c>
      <c r="G64" s="1"/>
      <c r="H64" s="84">
        <v>4.3873001573457783E-2</v>
      </c>
      <c r="I64" s="82">
        <v>3.9485701416111997E-2</v>
      </c>
      <c r="J64" s="83">
        <v>3.7292051337439104E-2</v>
      </c>
    </row>
    <row r="65" spans="3:10" x14ac:dyDescent="0.25">
      <c r="E65" s="98"/>
      <c r="F65" s="98"/>
      <c r="G65" s="1"/>
    </row>
    <row r="66" spans="3:10" ht="16.2" x14ac:dyDescent="0.35">
      <c r="C66" s="14" t="s">
        <v>53</v>
      </c>
      <c r="D66" s="29" t="s">
        <v>50</v>
      </c>
      <c r="E66" s="31">
        <v>0.26188503065393653</v>
      </c>
      <c r="F66" s="32">
        <v>0.21878747667500001</v>
      </c>
      <c r="G66" s="1"/>
      <c r="H66" s="46">
        <v>0.51807045649948302</v>
      </c>
      <c r="I66" s="31">
        <v>0.47457632672587363</v>
      </c>
      <c r="J66" s="32">
        <v>0.44603038226115949</v>
      </c>
    </row>
    <row r="67" spans="3:10" ht="16.2" x14ac:dyDescent="0.35">
      <c r="C67" s="14" t="s">
        <v>55</v>
      </c>
      <c r="D67" s="33" t="s">
        <v>50</v>
      </c>
      <c r="E67" s="34">
        <v>0.11989375429618099</v>
      </c>
      <c r="F67" s="35">
        <v>0</v>
      </c>
      <c r="G67" s="1"/>
      <c r="H67" s="47">
        <v>0.16365454224989662</v>
      </c>
      <c r="I67" s="34">
        <v>0.15247855378267477</v>
      </c>
      <c r="J67" s="35">
        <v>0</v>
      </c>
    </row>
    <row r="68" spans="3:10" ht="16.2" x14ac:dyDescent="0.35">
      <c r="C68" s="14" t="s">
        <v>56</v>
      </c>
      <c r="D68" s="33" t="s">
        <v>51</v>
      </c>
      <c r="E68" s="69">
        <v>0.12840487473867884</v>
      </c>
      <c r="F68" s="70">
        <v>0.64202437369339405</v>
      </c>
      <c r="G68" s="1"/>
      <c r="H68" s="75">
        <v>0.14873450543233294</v>
      </c>
      <c r="I68" s="69">
        <v>0.14873450543233294</v>
      </c>
      <c r="J68" s="70">
        <v>0.74367252716166465</v>
      </c>
    </row>
    <row r="69" spans="3:10" ht="16.2" x14ac:dyDescent="0.35">
      <c r="C69" s="14" t="s">
        <v>62</v>
      </c>
      <c r="D69" s="33" t="s">
        <v>51</v>
      </c>
      <c r="E69" s="69">
        <v>4.4941706158537591E-2</v>
      </c>
      <c r="F69" s="70">
        <v>0.2247085307926879</v>
      </c>
      <c r="G69" s="1"/>
      <c r="H69" s="75">
        <v>5.2057076901316522E-2</v>
      </c>
      <c r="I69" s="69">
        <v>5.2057076901316522E-2</v>
      </c>
      <c r="J69" s="70">
        <v>0.26028538450658262</v>
      </c>
    </row>
    <row r="70" spans="3:10" ht="16.2" x14ac:dyDescent="0.35">
      <c r="C70" s="14" t="s">
        <v>60</v>
      </c>
      <c r="D70" s="30" t="s">
        <v>61</v>
      </c>
      <c r="E70" s="77">
        <v>0.16087181306418238</v>
      </c>
      <c r="F70" s="78">
        <v>0.16087181306418238</v>
      </c>
      <c r="G70" s="9"/>
      <c r="H70" s="85">
        <v>0.31781160140355419</v>
      </c>
      <c r="I70" s="77">
        <v>0.31781160140355419</v>
      </c>
      <c r="J70" s="78">
        <v>0.31781160140355419</v>
      </c>
    </row>
    <row r="71" spans="3:10" x14ac:dyDescent="0.25">
      <c r="G71" s="1"/>
    </row>
    <row r="72" spans="3:10" ht="14.4" thickBot="1" x14ac:dyDescent="0.3">
      <c r="C72" s="26" t="s">
        <v>74</v>
      </c>
      <c r="D72" s="27"/>
      <c r="E72" s="27"/>
      <c r="F72" s="27"/>
      <c r="G72" s="2"/>
      <c r="H72" s="27"/>
      <c r="I72" s="27"/>
      <c r="J72" s="27"/>
    </row>
    <row r="73" spans="3:10" ht="16.8" x14ac:dyDescent="0.25">
      <c r="C73" s="14" t="s">
        <v>82</v>
      </c>
      <c r="D73" s="29" t="s">
        <v>75</v>
      </c>
      <c r="E73" s="86">
        <v>16.407849937096024</v>
      </c>
      <c r="F73" s="87">
        <v>12.305887452822017</v>
      </c>
      <c r="G73" s="1"/>
      <c r="H73" s="92">
        <v>16.407849937096024</v>
      </c>
      <c r="I73" s="86">
        <v>12.305887452822017</v>
      </c>
      <c r="J73" s="87">
        <v>12.305887452822017</v>
      </c>
    </row>
    <row r="74" spans="3:10" ht="16.8" x14ac:dyDescent="0.25">
      <c r="C74" s="14" t="s">
        <v>78</v>
      </c>
      <c r="D74" s="33" t="s">
        <v>75</v>
      </c>
      <c r="E74" s="88">
        <v>8.5391972895935666</v>
      </c>
      <c r="F74" s="89">
        <v>8.5391972895935666</v>
      </c>
      <c r="G74" s="1"/>
      <c r="H74" s="93">
        <v>8.5391972895935666</v>
      </c>
      <c r="I74" s="88">
        <v>8.5391972895935666</v>
      </c>
      <c r="J74" s="89">
        <v>8.5391972895935666</v>
      </c>
    </row>
    <row r="75" spans="3:10" ht="16.8" x14ac:dyDescent="0.25">
      <c r="C75" s="14" t="s">
        <v>79</v>
      </c>
      <c r="D75" s="33" t="s">
        <v>75</v>
      </c>
      <c r="E75" s="88">
        <v>8.351293192756545</v>
      </c>
      <c r="F75" s="89">
        <v>8.351293192756545</v>
      </c>
      <c r="G75" s="1"/>
      <c r="H75" s="93">
        <v>8.3512931927565432</v>
      </c>
      <c r="I75" s="88">
        <v>8.3512931927565432</v>
      </c>
      <c r="J75" s="89">
        <v>8.3512931927565432</v>
      </c>
    </row>
    <row r="76" spans="3:10" x14ac:dyDescent="0.25">
      <c r="C76" s="14" t="s">
        <v>80</v>
      </c>
      <c r="D76" s="33" t="s">
        <v>77</v>
      </c>
      <c r="E76" s="88">
        <v>3.8351948872501</v>
      </c>
      <c r="F76" s="89">
        <v>2.8763961654375749</v>
      </c>
      <c r="G76" s="1"/>
      <c r="H76" s="93">
        <v>3.8351948872500992</v>
      </c>
      <c r="I76" s="88">
        <v>2.8763961654375754</v>
      </c>
      <c r="J76" s="89">
        <v>2.8763961654375754</v>
      </c>
    </row>
    <row r="77" spans="3:10" x14ac:dyDescent="0.25">
      <c r="C77" s="14" t="s">
        <v>81</v>
      </c>
      <c r="D77" s="30" t="s">
        <v>76</v>
      </c>
      <c r="E77" s="90">
        <v>70.318506615058055</v>
      </c>
      <c r="F77" s="91">
        <v>54.346316091723942</v>
      </c>
      <c r="G77" s="1"/>
      <c r="H77" s="94">
        <v>80.698541771601725</v>
      </c>
      <c r="I77" s="90">
        <v>62.398015125217526</v>
      </c>
      <c r="J77" s="91">
        <v>62.398015125217526</v>
      </c>
    </row>
    <row r="78" spans="3:10" x14ac:dyDescent="0.25">
      <c r="G78" s="1"/>
    </row>
    <row r="79" spans="3:10" ht="16.2" x14ac:dyDescent="0.35">
      <c r="C79" s="14" t="s">
        <v>53</v>
      </c>
      <c r="D79" s="29" t="s">
        <v>50</v>
      </c>
      <c r="E79" s="31">
        <v>0.14643417600000003</v>
      </c>
      <c r="F79" s="32">
        <v>7.3111248000000018E-2</v>
      </c>
      <c r="G79" s="1"/>
      <c r="H79" s="46">
        <v>0.13382208000000001</v>
      </c>
      <c r="I79" s="31">
        <v>6.3341376000000005E-2</v>
      </c>
      <c r="J79" s="32">
        <v>6.3341376000000005E-2</v>
      </c>
    </row>
    <row r="80" spans="3:10" ht="16.2" x14ac:dyDescent="0.35">
      <c r="C80" s="14" t="s">
        <v>55</v>
      </c>
      <c r="D80" s="33" t="s">
        <v>50</v>
      </c>
      <c r="E80" s="34">
        <v>3.0353715199999992E-2</v>
      </c>
      <c r="F80" s="35">
        <v>1.2490009027033011E-16</v>
      </c>
      <c r="G80" s="1"/>
      <c r="H80" s="47">
        <v>2.7486655999999998E-2</v>
      </c>
      <c r="I80" s="34">
        <v>1.3309315200000005E-2</v>
      </c>
      <c r="J80" s="35">
        <v>0</v>
      </c>
    </row>
    <row r="81" spans="3:10" ht="16.2" x14ac:dyDescent="0.35">
      <c r="C81" s="14" t="s">
        <v>56</v>
      </c>
      <c r="D81" s="33" t="s">
        <v>51</v>
      </c>
      <c r="E81" s="69">
        <v>0.12688000000000002</v>
      </c>
      <c r="F81" s="70">
        <v>0.62660000000000005</v>
      </c>
      <c r="G81" s="1"/>
      <c r="H81" s="75">
        <v>9.9839999999999998E-2</v>
      </c>
      <c r="I81" s="69">
        <v>8.8919999999999999E-2</v>
      </c>
      <c r="J81" s="70">
        <v>0.44459999999999994</v>
      </c>
    </row>
    <row r="82" spans="3:10" ht="16.2" x14ac:dyDescent="0.35">
      <c r="C82" s="14" t="s">
        <v>62</v>
      </c>
      <c r="D82" s="33" t="s">
        <v>51</v>
      </c>
      <c r="E82" s="69">
        <v>8.8816000000000012E-5</v>
      </c>
      <c r="F82" s="70">
        <v>1.0965500000000001E-4</v>
      </c>
      <c r="G82" s="1"/>
      <c r="H82" s="75">
        <v>6.9887999999999992E-5</v>
      </c>
      <c r="I82" s="69">
        <v>1.5560999999999999E-5</v>
      </c>
      <c r="J82" s="70">
        <v>7.7804999999999991E-5</v>
      </c>
    </row>
    <row r="83" spans="3:10" ht="16.2" x14ac:dyDescent="0.35">
      <c r="C83" s="14" t="s">
        <v>60</v>
      </c>
      <c r="D83" s="30" t="s">
        <v>61</v>
      </c>
      <c r="E83" s="77">
        <v>1.1845829021307734E-2</v>
      </c>
      <c r="F83" s="78">
        <v>1.1845829021307734E-2</v>
      </c>
      <c r="G83" s="9"/>
      <c r="H83" s="85">
        <v>6.8090436933215806E-3</v>
      </c>
      <c r="I83" s="77">
        <v>6.8090436933215806E-3</v>
      </c>
      <c r="J83" s="78">
        <v>6.8090436933215814E-3</v>
      </c>
    </row>
    <row r="85" spans="3:10" ht="14.4" thickBot="1" x14ac:dyDescent="0.3">
      <c r="C85" s="26" t="s">
        <v>86</v>
      </c>
      <c r="D85" s="27"/>
      <c r="E85" s="27"/>
      <c r="F85" s="27"/>
      <c r="G85" s="2"/>
      <c r="H85" s="27"/>
      <c r="I85" s="27"/>
      <c r="J85" s="27"/>
    </row>
    <row r="86" spans="3:10" ht="16.2" x14ac:dyDescent="0.35">
      <c r="C86" s="14" t="s">
        <v>83</v>
      </c>
      <c r="D86" s="29" t="s">
        <v>50</v>
      </c>
      <c r="E86" s="34">
        <f>E56+E57+E66+E67+E79+E80</f>
        <v>0.97785905180485444</v>
      </c>
      <c r="F86" s="35">
        <f>F56+F57+F66+F67+F79+F80</f>
        <v>0.48762187441184224</v>
      </c>
      <c r="G86" s="1"/>
      <c r="H86" s="47">
        <f t="shared" ref="H86:J86" si="0">H56+H57+H66+H67+H79+H80</f>
        <v>0.97804810644622164</v>
      </c>
      <c r="I86" s="34">
        <f t="shared" si="0"/>
        <v>0.76215511696644311</v>
      </c>
      <c r="J86" s="35">
        <f t="shared" si="0"/>
        <v>0.56556318391905425</v>
      </c>
    </row>
    <row r="87" spans="3:10" ht="16.2" x14ac:dyDescent="0.35">
      <c r="C87" s="14" t="s">
        <v>84</v>
      </c>
      <c r="D87" s="30" t="s">
        <v>61</v>
      </c>
      <c r="E87" s="69">
        <f>E83+E70+E60</f>
        <v>0.44073866133599721</v>
      </c>
      <c r="F87" s="70">
        <f>F83+F70+F60</f>
        <v>0.44348389711364705</v>
      </c>
      <c r="G87" s="1"/>
      <c r="H87" s="75">
        <f t="shared" ref="H87:J87" si="1">H83+H70+H60</f>
        <v>0.39982605987603836</v>
      </c>
      <c r="I87" s="69">
        <f t="shared" si="1"/>
        <v>0.39982838699927276</v>
      </c>
      <c r="J87" s="70">
        <f t="shared" si="1"/>
        <v>0.39982807268652421</v>
      </c>
    </row>
    <row r="88" spans="3:10" ht="16.2" x14ac:dyDescent="0.35">
      <c r="C88" s="14" t="s">
        <v>85</v>
      </c>
      <c r="D88" s="33" t="s">
        <v>51</v>
      </c>
      <c r="E88" s="69">
        <f>SUM(E58:E59,E68:E69,E81:E82)</f>
        <v>1.8155553968972167</v>
      </c>
      <c r="F88" s="70">
        <f>SUM(F58:F59,F68:F69,F81:F82)</f>
        <v>2.9639525594860823</v>
      </c>
      <c r="G88" s="1"/>
      <c r="H88" s="75">
        <f t="shared" ref="H88:J88" si="2">SUM(H58:H59,H68:H69,H81:H82)</f>
        <v>0.8601414703336494</v>
      </c>
      <c r="I88" s="69">
        <f t="shared" si="2"/>
        <v>0.78175714333364954</v>
      </c>
      <c r="J88" s="70">
        <f t="shared" si="2"/>
        <v>1.9406657166682475</v>
      </c>
    </row>
  </sheetData>
  <mergeCells count="18">
    <mergeCell ref="I16:I17"/>
    <mergeCell ref="J16:J17"/>
    <mergeCell ref="H9:J9"/>
    <mergeCell ref="H5:J5"/>
    <mergeCell ref="H6:J6"/>
    <mergeCell ref="H8:J8"/>
    <mergeCell ref="H11:J11"/>
    <mergeCell ref="H12:J12"/>
    <mergeCell ref="H13:J13"/>
    <mergeCell ref="E12:F12"/>
    <mergeCell ref="E13:F13"/>
    <mergeCell ref="E3:F3"/>
    <mergeCell ref="H3:J3"/>
    <mergeCell ref="E5:F5"/>
    <mergeCell ref="E6:F6"/>
    <mergeCell ref="E8:F8"/>
    <mergeCell ref="E9:F9"/>
    <mergeCell ref="E11:F1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9"/>
  <sheetViews>
    <sheetView showGridLines="0" zoomScale="80" zoomScaleNormal="80" workbookViewId="0"/>
  </sheetViews>
  <sheetFormatPr defaultColWidth="9.109375" defaultRowHeight="13.8" x14ac:dyDescent="0.25"/>
  <cols>
    <col min="1" max="1" width="9.109375" style="110"/>
    <col min="2" max="2" width="15.109375" style="110" customWidth="1"/>
    <col min="3" max="8" width="12.6640625" style="110" customWidth="1"/>
    <col min="9" max="16384" width="9.109375" style="110"/>
  </cols>
  <sheetData>
    <row r="1" spans="2:8" ht="15" x14ac:dyDescent="0.25">
      <c r="B1" s="110" t="s">
        <v>150</v>
      </c>
    </row>
    <row r="3" spans="2:8" ht="15.75" thickBot="1" x14ac:dyDescent="0.3">
      <c r="B3" s="112"/>
      <c r="C3" s="112" t="s">
        <v>137</v>
      </c>
      <c r="D3" s="112" t="s">
        <v>138</v>
      </c>
      <c r="E3" s="112" t="s">
        <v>139</v>
      </c>
      <c r="F3" s="112" t="s">
        <v>145</v>
      </c>
      <c r="G3" s="112" t="s">
        <v>140</v>
      </c>
      <c r="H3" s="112" t="s">
        <v>141</v>
      </c>
    </row>
    <row r="4" spans="2:8" ht="15" x14ac:dyDescent="0.25">
      <c r="B4" s="135">
        <v>39598</v>
      </c>
      <c r="C4" s="110">
        <v>0</v>
      </c>
      <c r="D4" s="110">
        <v>0</v>
      </c>
      <c r="E4" s="110">
        <v>0</v>
      </c>
      <c r="F4" s="110">
        <v>0</v>
      </c>
      <c r="G4" s="110">
        <v>0</v>
      </c>
      <c r="H4" s="110">
        <v>0</v>
      </c>
    </row>
    <row r="5" spans="2:8" ht="15" x14ac:dyDescent="0.25">
      <c r="B5" s="135">
        <v>39629</v>
      </c>
      <c r="C5" s="110">
        <v>-0.11941701927597548</v>
      </c>
      <c r="D5" s="110">
        <v>-0.31820204717400979</v>
      </c>
      <c r="E5" s="110">
        <v>-0.22643343051506326</v>
      </c>
      <c r="F5" s="110">
        <v>-0.12047898338220919</v>
      </c>
      <c r="G5" s="110">
        <v>1.9735366674141996E-2</v>
      </c>
      <c r="H5" s="110">
        <v>-8.3430045132172892E-2</v>
      </c>
    </row>
    <row r="6" spans="2:8" ht="15" x14ac:dyDescent="0.25">
      <c r="B6" s="135">
        <v>39660</v>
      </c>
      <c r="C6" s="110">
        <v>-0.10678056593699958</v>
      </c>
      <c r="D6" s="110">
        <v>-0.10182767624020872</v>
      </c>
      <c r="E6" s="110">
        <v>5.9045226130653328E-2</v>
      </c>
      <c r="F6" s="110">
        <v>9.4331758821894818E-2</v>
      </c>
      <c r="G6" s="110">
        <v>4.4754783373653018E-2</v>
      </c>
      <c r="H6" s="110">
        <v>-2.7152504220596452E-2</v>
      </c>
    </row>
    <row r="7" spans="2:8" ht="15" x14ac:dyDescent="0.25">
      <c r="B7" s="135">
        <v>39689</v>
      </c>
      <c r="C7" s="110">
        <v>0.4288702928870296</v>
      </c>
      <c r="D7" s="110">
        <v>0.18822674418604657</v>
      </c>
      <c r="E7" s="110">
        <v>6.8208778173191265E-2</v>
      </c>
      <c r="F7" s="110">
        <v>0.23841564047226105</v>
      </c>
      <c r="G7" s="110">
        <v>-2.9400413991509833E-2</v>
      </c>
      <c r="H7" s="110">
        <v>-2.3543022415039694E-2</v>
      </c>
    </row>
    <row r="8" spans="2:8" ht="15" x14ac:dyDescent="0.25">
      <c r="B8" s="135">
        <v>39721</v>
      </c>
      <c r="C8" s="110">
        <v>-0.24973854842083254</v>
      </c>
      <c r="D8" s="110">
        <v>-0.298165137614679</v>
      </c>
      <c r="E8" s="110">
        <v>-0.3881177123820102</v>
      </c>
      <c r="F8" s="110">
        <v>-0.27288569964120957</v>
      </c>
      <c r="G8" s="110">
        <v>-0.31715163564070115</v>
      </c>
      <c r="H8" s="110">
        <v>-0.1268327359971565</v>
      </c>
    </row>
    <row r="9" spans="2:8" ht="15" x14ac:dyDescent="0.25">
      <c r="B9" s="135">
        <v>39752</v>
      </c>
      <c r="C9" s="110">
        <v>-0.5121271257318093</v>
      </c>
      <c r="D9" s="110">
        <v>-0.54291938997821343</v>
      </c>
      <c r="E9" s="110">
        <v>-0.52177858439201452</v>
      </c>
      <c r="F9" s="110">
        <v>-0.44931622726631892</v>
      </c>
      <c r="G9" s="110">
        <v>-0.23932031125932984</v>
      </c>
      <c r="H9" s="110">
        <v>-0.19905695579904337</v>
      </c>
    </row>
    <row r="10" spans="2:8" ht="15" x14ac:dyDescent="0.25">
      <c r="B10" s="135">
        <v>39780</v>
      </c>
      <c r="C10" s="110">
        <v>-0.51200000000000001</v>
      </c>
      <c r="D10" s="110">
        <v>-9.342230695900855E-2</v>
      </c>
      <c r="E10" s="110">
        <v>-0.21821631878557868</v>
      </c>
      <c r="F10" s="110">
        <v>-0.11085509472606259</v>
      </c>
      <c r="G10" s="110">
        <v>-0.13124565066109939</v>
      </c>
      <c r="H10" s="110">
        <v>-6.8019143619499345E-2</v>
      </c>
    </row>
    <row r="11" spans="2:8" ht="15" x14ac:dyDescent="0.25">
      <c r="B11" s="135">
        <v>39813</v>
      </c>
      <c r="C11" s="110">
        <v>0.37002341920374704</v>
      </c>
      <c r="D11" s="110">
        <v>-2.3133543638275689E-2</v>
      </c>
      <c r="E11" s="110">
        <v>0.48058252427184467</v>
      </c>
      <c r="F11" s="110">
        <v>6.5361359055571722E-2</v>
      </c>
      <c r="G11" s="110">
        <v>0.10509452098686323</v>
      </c>
      <c r="H11" s="110">
        <v>3.4673937741422467E-2</v>
      </c>
    </row>
    <row r="12" spans="2:8" ht="15" x14ac:dyDescent="0.25">
      <c r="B12" s="135">
        <v>39843</v>
      </c>
      <c r="C12" s="110">
        <v>-0.19572649572649548</v>
      </c>
      <c r="D12" s="110">
        <v>-0.13024757804090414</v>
      </c>
      <c r="E12" s="110">
        <v>-8.3606557377049251E-2</v>
      </c>
      <c r="F12" s="110">
        <v>-9.2972972972973023E-2</v>
      </c>
      <c r="G12" s="110">
        <v>3.5082632647144063E-2</v>
      </c>
      <c r="H12" s="110">
        <v>-8.6349262122276893E-2</v>
      </c>
    </row>
    <row r="13" spans="2:8" ht="15" x14ac:dyDescent="0.25">
      <c r="B13" s="135">
        <v>39871</v>
      </c>
      <c r="C13" s="110">
        <v>-0.35281615302869296</v>
      </c>
      <c r="D13" s="110">
        <v>-0.19059405940594065</v>
      </c>
      <c r="E13" s="110">
        <v>-0.30411449016100167</v>
      </c>
      <c r="F13" s="110">
        <v>-0.16895113230035763</v>
      </c>
      <c r="G13" s="110">
        <v>-0.25952380952380982</v>
      </c>
      <c r="H13" s="110">
        <v>-0.10023074704355361</v>
      </c>
    </row>
    <row r="14" spans="2:8" ht="15" x14ac:dyDescent="0.25">
      <c r="B14" s="135">
        <v>39903</v>
      </c>
      <c r="C14" s="110">
        <v>0.91954022988505746</v>
      </c>
      <c r="D14" s="110">
        <v>0.5932721712538227</v>
      </c>
      <c r="E14" s="110">
        <v>0.54755784061696633</v>
      </c>
      <c r="F14" s="110">
        <v>-0.1473646468268196</v>
      </c>
      <c r="G14" s="110">
        <v>0.25496500851144344</v>
      </c>
      <c r="H14" s="110">
        <v>7.9446492493455256E-2</v>
      </c>
    </row>
    <row r="15" spans="2:8" ht="15" x14ac:dyDescent="0.25">
      <c r="B15" s="135">
        <v>39933</v>
      </c>
      <c r="C15" s="110">
        <v>0.27715996578272017</v>
      </c>
      <c r="D15" s="110">
        <v>0.35700575815738977</v>
      </c>
      <c r="E15" s="110">
        <v>0.15946843853820636</v>
      </c>
      <c r="F15" s="110">
        <v>0.15138772077375928</v>
      </c>
      <c r="G15" s="110">
        <v>0.41137905048982693</v>
      </c>
      <c r="H15" s="110">
        <v>0.11482874678281529</v>
      </c>
    </row>
    <row r="16" spans="2:8" ht="15" x14ac:dyDescent="0.25">
      <c r="B16" s="135">
        <v>39962</v>
      </c>
      <c r="C16" s="110">
        <v>9.4440723375753599E-2</v>
      </c>
      <c r="D16" s="110">
        <v>0.75176803394625158</v>
      </c>
      <c r="E16" s="110">
        <v>0.83381088825214889</v>
      </c>
      <c r="F16" s="110">
        <v>6.0262965668371304E-2</v>
      </c>
      <c r="G16" s="110">
        <v>1.6017940092903915E-2</v>
      </c>
      <c r="H16" s="110">
        <v>9.5231752797016567E-2</v>
      </c>
    </row>
    <row r="17" spans="2:8" ht="15" x14ac:dyDescent="0.25">
      <c r="B17" s="135">
        <v>39994</v>
      </c>
      <c r="C17" s="110">
        <v>9.3023255813953654E-2</v>
      </c>
      <c r="D17" s="110">
        <v>3.4719418651594669E-2</v>
      </c>
      <c r="E17" s="110">
        <v>5.859375E-2</v>
      </c>
      <c r="F17" s="110">
        <v>-8.3362039269721078E-2</v>
      </c>
      <c r="G17" s="110">
        <v>-0.14761679541752082</v>
      </c>
      <c r="H17" s="110">
        <v>-7.2155336657343527E-3</v>
      </c>
    </row>
    <row r="18" spans="2:8" ht="15" x14ac:dyDescent="0.25">
      <c r="B18" s="135">
        <v>40025</v>
      </c>
      <c r="C18" s="110">
        <v>2.9675251959686344E-2</v>
      </c>
      <c r="D18" s="110">
        <v>0.1026141240733518</v>
      </c>
      <c r="E18" s="110">
        <v>-2.0664206642066696E-2</v>
      </c>
      <c r="F18" s="110">
        <v>0.21007140172867356</v>
      </c>
      <c r="G18" s="110">
        <v>-4.8150431565967988E-2</v>
      </c>
      <c r="H18" s="110">
        <v>8.6684904658854256E-2</v>
      </c>
    </row>
    <row r="19" spans="2:8" ht="15" x14ac:dyDescent="0.25">
      <c r="B19" s="135">
        <v>40056</v>
      </c>
      <c r="C19" s="110">
        <v>-0.22729744426318654</v>
      </c>
      <c r="D19" s="110">
        <v>-5.4847841472045356E-2</v>
      </c>
      <c r="E19" s="110">
        <v>-0.18688771665410697</v>
      </c>
      <c r="F19" s="110">
        <v>-0.21273291925465843</v>
      </c>
      <c r="G19" s="110">
        <v>-0.21251376384480847</v>
      </c>
      <c r="H19" s="110">
        <v>3.3666491320357927E-2</v>
      </c>
    </row>
    <row r="20" spans="2:8" ht="15" x14ac:dyDescent="0.25">
      <c r="B20" s="135">
        <v>40086</v>
      </c>
      <c r="C20" s="110">
        <v>6.9669247009148449E-2</v>
      </c>
      <c r="D20" s="110">
        <v>0.20441782104080874</v>
      </c>
      <c r="E20" s="110">
        <v>0.15477293790546809</v>
      </c>
      <c r="F20" s="110">
        <v>0.17909270216962514</v>
      </c>
      <c r="G20" s="110">
        <v>0.25727915775620991</v>
      </c>
      <c r="H20" s="110">
        <v>4.4093057070156316E-2</v>
      </c>
    </row>
    <row r="21" spans="2:8" ht="15" x14ac:dyDescent="0.25">
      <c r="B21" s="135">
        <v>40116</v>
      </c>
      <c r="C21" s="110">
        <v>-0.16644736842105268</v>
      </c>
      <c r="D21" s="110">
        <v>9.6363071184331073E-3</v>
      </c>
      <c r="E21" s="110">
        <v>-7.0626003210273014E-2</v>
      </c>
      <c r="F21" s="110">
        <v>-0.16995650719304134</v>
      </c>
      <c r="G21" s="110">
        <v>-0.20234201229883542</v>
      </c>
      <c r="H21" s="110">
        <v>-1.6154301430909124E-2</v>
      </c>
    </row>
    <row r="22" spans="2:8" ht="15" x14ac:dyDescent="0.25">
      <c r="B22" s="135">
        <v>40147</v>
      </c>
      <c r="C22" s="110">
        <v>0.17995264404104194</v>
      </c>
      <c r="D22" s="110">
        <v>0.43411330049261099</v>
      </c>
      <c r="E22" s="110">
        <v>0.22711571675302245</v>
      </c>
      <c r="F22" s="110">
        <v>-0.16686819830713406</v>
      </c>
      <c r="G22" s="110">
        <v>-2.3128024276224179E-2</v>
      </c>
      <c r="H22" s="110">
        <v>3.9208747655614218E-2</v>
      </c>
    </row>
    <row r="23" spans="2:8" ht="15" x14ac:dyDescent="0.25">
      <c r="B23" s="135">
        <v>40178</v>
      </c>
      <c r="C23" s="110">
        <v>0.11237458193979943</v>
      </c>
      <c r="D23" s="110">
        <v>0.15865178188063545</v>
      </c>
      <c r="E23" s="110">
        <v>0.11259676284306841</v>
      </c>
      <c r="F23" s="110">
        <v>0.14562167392356051</v>
      </c>
      <c r="G23" s="110">
        <v>0.13676433548820421</v>
      </c>
      <c r="H23" s="110">
        <v>1.9647904110055459E-2</v>
      </c>
    </row>
    <row r="24" spans="2:8" ht="15" x14ac:dyDescent="0.25">
      <c r="B24" s="135">
        <v>40207</v>
      </c>
      <c r="C24" s="110">
        <v>-0.18761274804570061</v>
      </c>
      <c r="D24" s="110">
        <v>-0.59366314619232896</v>
      </c>
      <c r="E24" s="110">
        <v>-0.20809614168247959</v>
      </c>
      <c r="F24" s="110">
        <v>-0.13893581081081074</v>
      </c>
      <c r="G24" s="110">
        <v>-0.16322008862629256</v>
      </c>
      <c r="H24" s="110">
        <v>-4.3781725888324963E-2</v>
      </c>
    </row>
    <row r="25" spans="2:8" ht="15" x14ac:dyDescent="0.25">
      <c r="B25" s="135">
        <v>40235</v>
      </c>
      <c r="C25" s="110">
        <v>-1.8504811250925179E-2</v>
      </c>
      <c r="D25" s="110">
        <v>3.1919744642041614E-3</v>
      </c>
      <c r="E25" s="110">
        <v>-7.5079872204472764E-2</v>
      </c>
      <c r="F25" s="110">
        <v>-8.0431584109857734E-2</v>
      </c>
      <c r="G25" s="110">
        <v>-6.6637246248896553E-2</v>
      </c>
      <c r="H25" s="110">
        <v>1.1071141689658948E-2</v>
      </c>
    </row>
    <row r="26" spans="2:8" ht="15" x14ac:dyDescent="0.25">
      <c r="B26" s="135">
        <v>40268</v>
      </c>
      <c r="C26" s="110">
        <v>5.7315233785821817E-2</v>
      </c>
      <c r="D26" s="110">
        <v>0.10954545454545461</v>
      </c>
      <c r="E26" s="110">
        <v>0.10017271157167529</v>
      </c>
      <c r="F26" s="110">
        <v>1.0666666666665492E-3</v>
      </c>
      <c r="G26" s="110">
        <v>0.15981087470449173</v>
      </c>
      <c r="H26" s="110">
        <v>6.1830742659758187E-2</v>
      </c>
    </row>
    <row r="27" spans="2:8" ht="15" x14ac:dyDescent="0.25">
      <c r="B27" s="135">
        <v>40298</v>
      </c>
      <c r="C27" s="110">
        <v>-3.2810271041369243E-2</v>
      </c>
      <c r="D27" s="110">
        <v>5.9811552642359711E-2</v>
      </c>
      <c r="E27" s="110">
        <v>-8.6342229199370957E-3</v>
      </c>
      <c r="F27" s="110">
        <v>-0.1156100159829514</v>
      </c>
      <c r="G27" s="110">
        <v>0.1739094985731755</v>
      </c>
      <c r="H27" s="110">
        <v>-1.6265452179553552E-4</v>
      </c>
    </row>
    <row r="28" spans="2:8" ht="15" x14ac:dyDescent="0.25">
      <c r="B28" s="135">
        <v>40329</v>
      </c>
      <c r="C28" s="110">
        <v>-0.25516224188790571</v>
      </c>
      <c r="D28" s="110">
        <v>-0.32354078082721305</v>
      </c>
      <c r="E28" s="110">
        <v>-0.27474267616785431</v>
      </c>
      <c r="F28" s="110">
        <v>-0.20301204819277119</v>
      </c>
      <c r="G28" s="110">
        <v>-0.21961383525489642</v>
      </c>
      <c r="H28" s="110">
        <v>-9.8194241093216172E-2</v>
      </c>
    </row>
    <row r="29" spans="2:8" ht="15" x14ac:dyDescent="0.25">
      <c r="B29" s="135">
        <v>40359</v>
      </c>
      <c r="C29" s="110">
        <v>-9.207920792079205E-2</v>
      </c>
      <c r="D29" s="110">
        <v>-1.2571428571428456E-2</v>
      </c>
      <c r="E29" s="110">
        <v>0.11135371179039311</v>
      </c>
      <c r="F29" s="110">
        <v>-8.5411942554799669E-2</v>
      </c>
      <c r="G29" s="110">
        <v>1.3082947668209277E-2</v>
      </c>
      <c r="H29" s="110">
        <v>-3.2182415124291985E-2</v>
      </c>
    </row>
    <row r="30" spans="2:8" ht="15" x14ac:dyDescent="0.25">
      <c r="B30" s="135">
        <v>40389</v>
      </c>
      <c r="C30" s="110">
        <v>8.3969465648854991E-2</v>
      </c>
      <c r="D30" s="110">
        <v>0.25810185185185164</v>
      </c>
      <c r="E30" s="110">
        <v>7.2691552062868148E-2</v>
      </c>
      <c r="F30" s="110">
        <v>2.7272727272727559E-2</v>
      </c>
      <c r="G30" s="110">
        <v>0.10208205218307986</v>
      </c>
      <c r="H30" s="110">
        <v>8.0149114631873353E-2</v>
      </c>
    </row>
    <row r="31" spans="2:8" ht="13.95" x14ac:dyDescent="0.25">
      <c r="B31" s="135">
        <v>40421</v>
      </c>
      <c r="C31" s="110">
        <v>-0.22132796780684094</v>
      </c>
      <c r="D31" s="110">
        <v>0.18583256669733239</v>
      </c>
      <c r="E31" s="110">
        <v>1.9230769230769384E-2</v>
      </c>
      <c r="F31" s="110">
        <v>-0.13193885760257451</v>
      </c>
      <c r="G31" s="110">
        <v>1.913112793941818E-2</v>
      </c>
      <c r="H31" s="110">
        <v>-3.6893874029335638E-2</v>
      </c>
    </row>
    <row r="32" spans="2:8" ht="13.95" x14ac:dyDescent="0.25">
      <c r="B32" s="135">
        <v>40451</v>
      </c>
      <c r="C32" s="110">
        <v>0.24547803617571051</v>
      </c>
      <c r="D32" s="110">
        <v>0.1706749418153608</v>
      </c>
      <c r="E32" s="110">
        <v>0.24348607367475306</v>
      </c>
      <c r="F32" s="110">
        <v>0.33456904541241905</v>
      </c>
      <c r="G32" s="110">
        <v>0.15252248728979279</v>
      </c>
      <c r="H32" s="110">
        <v>9.3528273489572156E-2</v>
      </c>
    </row>
    <row r="33" spans="2:8" ht="13.95" x14ac:dyDescent="0.25">
      <c r="B33" s="135">
        <v>40480</v>
      </c>
      <c r="C33" s="110">
        <v>-0.11929460580912865</v>
      </c>
      <c r="D33" s="110">
        <v>-0.11332007952286294</v>
      </c>
      <c r="E33" s="110">
        <v>-0.15751445086705218</v>
      </c>
      <c r="F33" s="110">
        <v>-5.5555555555555691E-2</v>
      </c>
      <c r="G33" s="110">
        <v>-6.5626060400407082E-2</v>
      </c>
      <c r="H33" s="110">
        <v>3.5358500458775532E-2</v>
      </c>
    </row>
    <row r="34" spans="2:8" ht="13.95" x14ac:dyDescent="0.25">
      <c r="B34" s="135">
        <v>40512</v>
      </c>
      <c r="C34" s="110">
        <v>-0.15901060070671391</v>
      </c>
      <c r="D34" s="110">
        <v>-0.1659192825112108</v>
      </c>
      <c r="E34" s="110">
        <v>-0.15523156089193824</v>
      </c>
      <c r="F34" s="110">
        <v>-0.14338235294117652</v>
      </c>
      <c r="G34" s="110">
        <v>-0.1077135386403254</v>
      </c>
      <c r="H34" s="110">
        <v>-2.3959487260642454E-2</v>
      </c>
    </row>
    <row r="35" spans="2:8" ht="13.95" x14ac:dyDescent="0.25">
      <c r="B35" s="135">
        <v>40543</v>
      </c>
      <c r="C35" s="110">
        <v>0.12184873949579833</v>
      </c>
      <c r="D35" s="110">
        <v>4.9283154121864126E-2</v>
      </c>
      <c r="E35" s="110">
        <v>3.0456852791880262E-3</v>
      </c>
      <c r="F35" s="110">
        <v>0.10128755364806885</v>
      </c>
      <c r="G35" s="110">
        <v>5.9340659340659352E-2</v>
      </c>
      <c r="H35" s="110">
        <v>7.2183669498670389E-2</v>
      </c>
    </row>
    <row r="36" spans="2:8" ht="13.95" x14ac:dyDescent="0.25">
      <c r="B36" s="135">
        <v>40574</v>
      </c>
      <c r="C36" s="110">
        <v>5.9925093632958948E-2</v>
      </c>
      <c r="D36" s="110">
        <v>0.11315115286080246</v>
      </c>
      <c r="E36" s="110">
        <v>0.17206477732793513</v>
      </c>
      <c r="F36" s="110">
        <v>4.7544816835541681E-2</v>
      </c>
      <c r="G36" s="110">
        <v>0.18779775626248685</v>
      </c>
      <c r="H36" s="110">
        <v>1.494072102588917E-2</v>
      </c>
    </row>
    <row r="37" spans="2:8" ht="13.95" x14ac:dyDescent="0.25">
      <c r="B37" s="135">
        <v>40602</v>
      </c>
      <c r="C37" s="110">
        <v>0.11896348645465249</v>
      </c>
      <c r="D37" s="110">
        <v>5.8688147295742343E-2</v>
      </c>
      <c r="E37" s="110">
        <v>-3.4542314335059832E-3</v>
      </c>
      <c r="F37" s="110">
        <v>0.27008928571428559</v>
      </c>
      <c r="G37" s="110">
        <v>-4.6513132358649512E-2</v>
      </c>
      <c r="H37" s="110">
        <v>2.7534418022528095E-2</v>
      </c>
    </row>
    <row r="38" spans="2:8" ht="13.95" x14ac:dyDescent="0.25">
      <c r="B38" s="135">
        <v>40633</v>
      </c>
      <c r="C38" s="110">
        <v>3.7894736842105203E-2</v>
      </c>
      <c r="D38" s="110">
        <v>9.1304347826086873E-2</v>
      </c>
      <c r="E38" s="110">
        <v>0.11785095320623928</v>
      </c>
      <c r="F38" s="110">
        <v>4.1007615700059397E-3</v>
      </c>
      <c r="G38" s="110">
        <v>9.1254494877535786E-2</v>
      </c>
      <c r="H38" s="110">
        <v>-3.4220752856563008E-3</v>
      </c>
    </row>
    <row r="39" spans="2:8" x14ac:dyDescent="0.25">
      <c r="B39" s="135">
        <v>40662</v>
      </c>
      <c r="C39" s="110">
        <v>-9.0263691683569847E-2</v>
      </c>
      <c r="D39" s="110">
        <v>-5.4116865869853981E-2</v>
      </c>
      <c r="E39" s="110">
        <v>-2.8682170542635776E-2</v>
      </c>
      <c r="F39" s="110">
        <v>0.26546091015169182</v>
      </c>
      <c r="G39" s="110">
        <v>-0.13224322307883607</v>
      </c>
      <c r="H39" s="110">
        <v>3.8586893260388777E-2</v>
      </c>
    </row>
    <row r="40" spans="2:8" x14ac:dyDescent="0.25">
      <c r="B40" s="135">
        <v>40694</v>
      </c>
      <c r="C40" s="110">
        <v>-9.4760312151616732E-2</v>
      </c>
      <c r="D40" s="110">
        <v>-0.19445419445419443</v>
      </c>
      <c r="E40" s="110">
        <v>-0.26735833998403835</v>
      </c>
      <c r="F40" s="110">
        <v>-2.9045643153526868E-2</v>
      </c>
      <c r="G40" s="110">
        <v>-0.10976570896324422</v>
      </c>
      <c r="H40" s="110">
        <v>-2.5217147660409056E-2</v>
      </c>
    </row>
    <row r="41" spans="2:8" x14ac:dyDescent="0.25">
      <c r="B41" s="135">
        <v>40724</v>
      </c>
      <c r="C41" s="110">
        <v>-3.0788177339901246E-2</v>
      </c>
      <c r="D41" s="110">
        <v>-2.3093681917211173E-2</v>
      </c>
      <c r="E41" s="110">
        <v>3.2679738562093608E-3</v>
      </c>
      <c r="F41" s="110">
        <v>-8.2146248812915768E-2</v>
      </c>
      <c r="G41" s="110">
        <v>6.4547283702213409E-2</v>
      </c>
      <c r="H41" s="110">
        <v>-1.7476286289163534E-2</v>
      </c>
    </row>
    <row r="42" spans="2:8" x14ac:dyDescent="0.25">
      <c r="B42" s="135">
        <v>40753</v>
      </c>
      <c r="C42" s="110">
        <v>-6.7344345616264345E-2</v>
      </c>
      <c r="D42" s="110">
        <v>-0.20115967885816255</v>
      </c>
      <c r="E42" s="110">
        <v>-0.21389793702497284</v>
      </c>
      <c r="F42" s="110">
        <v>1.5519917227108326E-2</v>
      </c>
      <c r="G42" s="110">
        <v>-0.10614651848491718</v>
      </c>
      <c r="H42" s="110">
        <v>-1.7319056813527633E-2</v>
      </c>
    </row>
    <row r="43" spans="2:8" x14ac:dyDescent="0.25">
      <c r="B43" s="135">
        <v>40786</v>
      </c>
      <c r="C43" s="110">
        <v>-0.28474114441416887</v>
      </c>
      <c r="D43" s="110">
        <v>-0.11334450027917353</v>
      </c>
      <c r="E43" s="110">
        <v>-0.11878453038674053</v>
      </c>
      <c r="F43" s="110">
        <v>-0.28171166581762608</v>
      </c>
      <c r="G43" s="110">
        <v>-0.15436014547915089</v>
      </c>
      <c r="H43" s="110">
        <v>-7.5260494194700711E-2</v>
      </c>
    </row>
    <row r="44" spans="2:8" x14ac:dyDescent="0.25">
      <c r="B44" s="135">
        <v>40816</v>
      </c>
      <c r="C44" s="110">
        <v>-0.55999999999999994</v>
      </c>
      <c r="D44" s="110">
        <v>-0.61712846347607053</v>
      </c>
      <c r="E44" s="110">
        <v>-0.51410658307210033</v>
      </c>
      <c r="F44" s="110">
        <v>-0.42624113475177305</v>
      </c>
      <c r="G44" s="110">
        <v>-0.3677735547109422</v>
      </c>
      <c r="H44" s="110">
        <v>-9.6516644131092733E-2</v>
      </c>
    </row>
    <row r="45" spans="2:8" x14ac:dyDescent="0.25">
      <c r="B45" s="135">
        <v>40847</v>
      </c>
      <c r="C45" s="110">
        <v>0.18614718614718617</v>
      </c>
      <c r="D45" s="110">
        <v>0.32730263157894757</v>
      </c>
      <c r="E45" s="110">
        <v>0.30967741935483861</v>
      </c>
      <c r="F45" s="110">
        <v>0.23856613102595792</v>
      </c>
      <c r="G45" s="110">
        <v>-0.21262458471760792</v>
      </c>
      <c r="H45" s="110">
        <v>0.10615022805017116</v>
      </c>
    </row>
    <row r="46" spans="2:8" x14ac:dyDescent="0.25">
      <c r="B46" s="135">
        <v>40877</v>
      </c>
      <c r="C46" s="110">
        <v>-9.4890510948905327E-2</v>
      </c>
      <c r="D46" s="110">
        <v>-8.6741016109046498E-3</v>
      </c>
      <c r="E46" s="110">
        <v>6.4039408866995551E-2</v>
      </c>
      <c r="F46" s="110">
        <v>-0.21956087824351289</v>
      </c>
      <c r="G46" s="110">
        <v>-3.8376532047418199E-2</v>
      </c>
      <c r="H46" s="110">
        <v>-3.214895467577239E-2</v>
      </c>
    </row>
    <row r="47" spans="2:8" x14ac:dyDescent="0.25">
      <c r="B47" s="135">
        <v>40907</v>
      </c>
      <c r="C47" s="110">
        <v>-0.10887096774193539</v>
      </c>
      <c r="D47" s="110">
        <v>-0.16500000000000004</v>
      </c>
      <c r="E47" s="110">
        <v>-0.12037037037037046</v>
      </c>
      <c r="F47" s="110">
        <v>-0.20332480818414322</v>
      </c>
      <c r="G47" s="110">
        <v>-0.29460927705808604</v>
      </c>
      <c r="H47" s="110">
        <v>-3.1286403727741607E-3</v>
      </c>
    </row>
    <row r="48" spans="2:8" x14ac:dyDescent="0.25">
      <c r="B48" s="135">
        <v>40939</v>
      </c>
      <c r="C48" s="110">
        <v>0.47058823529411775</v>
      </c>
      <c r="D48" s="110">
        <v>0.20359281437125731</v>
      </c>
      <c r="E48" s="110">
        <v>0.11315789473684212</v>
      </c>
      <c r="F48" s="110">
        <v>9.9518459069020793E-2</v>
      </c>
      <c r="G48" s="110">
        <v>0.25236966824644558</v>
      </c>
      <c r="H48" s="110">
        <v>5.7260191646355763E-2</v>
      </c>
    </row>
    <row r="49" spans="2:8" x14ac:dyDescent="0.25">
      <c r="B49" s="135">
        <v>40968</v>
      </c>
      <c r="C49" s="110">
        <v>-4.6153846153846212E-2</v>
      </c>
      <c r="D49" s="110">
        <v>-4.22885572139301E-2</v>
      </c>
      <c r="E49" s="110">
        <v>-0.11583924349881791</v>
      </c>
      <c r="F49" s="110">
        <v>9.9270072992700964E-2</v>
      </c>
      <c r="G49" s="110">
        <v>-0.23604541154210035</v>
      </c>
      <c r="H49" s="110">
        <v>4.8222067833006976E-2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1"/>
  <sheetViews>
    <sheetView showGridLines="0" zoomScale="80" zoomScaleNormal="80" workbookViewId="0"/>
  </sheetViews>
  <sheetFormatPr defaultColWidth="9.109375" defaultRowHeight="13.8" x14ac:dyDescent="0.25"/>
  <cols>
    <col min="1" max="2" width="9.109375" style="110"/>
    <col min="3" max="3" width="18.44140625" style="110" customWidth="1"/>
    <col min="4" max="16384" width="9.109375" style="110"/>
  </cols>
  <sheetData>
    <row r="1" spans="1:7" ht="13.95" x14ac:dyDescent="0.25">
      <c r="A1" s="110" t="s">
        <v>151</v>
      </c>
    </row>
    <row r="3" spans="1:7" ht="15.75" thickBot="1" x14ac:dyDescent="0.3">
      <c r="C3" s="138" t="s">
        <v>144</v>
      </c>
      <c r="D3" s="112" t="s">
        <v>111</v>
      </c>
      <c r="E3" s="112" t="s">
        <v>142</v>
      </c>
      <c r="F3" s="112" t="s">
        <v>143</v>
      </c>
      <c r="G3" s="112" t="s">
        <v>101</v>
      </c>
    </row>
    <row r="4" spans="1:7" ht="15" x14ac:dyDescent="0.25">
      <c r="C4" s="139">
        <v>1</v>
      </c>
      <c r="D4" s="136">
        <v>1.8845237525137657</v>
      </c>
      <c r="E4" s="115">
        <v>6.4339013315570295</v>
      </c>
      <c r="F4" s="115">
        <v>1.9105244012960905</v>
      </c>
      <c r="G4" s="136">
        <v>10.228949485366886</v>
      </c>
    </row>
    <row r="5" spans="1:7" ht="15" x14ac:dyDescent="0.25">
      <c r="C5" s="139">
        <v>2</v>
      </c>
      <c r="D5" s="137">
        <v>1.1200812841232621</v>
      </c>
      <c r="E5" s="115">
        <v>3.3203311534994553</v>
      </c>
      <c r="F5" s="115">
        <v>1.1552207199059565</v>
      </c>
      <c r="G5" s="137">
        <v>5.595633157528674</v>
      </c>
    </row>
    <row r="6" spans="1:7" ht="15" x14ac:dyDescent="0.25">
      <c r="C6" s="139">
        <v>3</v>
      </c>
      <c r="D6" s="137">
        <v>0.92256218902871767</v>
      </c>
      <c r="E6" s="115">
        <v>2.2824744274802633</v>
      </c>
      <c r="F6" s="115">
        <v>0.90345282610924516</v>
      </c>
      <c r="G6" s="137">
        <v>4.1084894426182261</v>
      </c>
    </row>
    <row r="7" spans="1:7" ht="15" x14ac:dyDescent="0.25">
      <c r="C7" s="139">
        <v>4</v>
      </c>
      <c r="D7" s="137">
        <v>0.78083151870253809</v>
      </c>
      <c r="E7" s="115">
        <v>1.763546064470668</v>
      </c>
      <c r="F7" s="115">
        <v>0.77756887921088946</v>
      </c>
      <c r="G7" s="137">
        <v>3.3219464623840955</v>
      </c>
    </row>
    <row r="8" spans="1:7" ht="15" x14ac:dyDescent="0.25">
      <c r="C8" s="139">
        <v>5</v>
      </c>
      <c r="D8" s="137">
        <v>0.7301701531282041</v>
      </c>
      <c r="E8" s="115">
        <v>1.4521890466649103</v>
      </c>
      <c r="F8" s="115">
        <v>0.70203851107187609</v>
      </c>
      <c r="G8" s="137">
        <v>2.8843977108649907</v>
      </c>
    </row>
    <row r="9" spans="1:7" ht="15" x14ac:dyDescent="0.25">
      <c r="C9" s="139">
        <v>6</v>
      </c>
      <c r="D9" s="137">
        <v>0.66774849422604321</v>
      </c>
      <c r="E9" s="115">
        <v>1.2446177014610722</v>
      </c>
      <c r="F9" s="115">
        <v>0.65168493231253399</v>
      </c>
      <c r="G9" s="137">
        <v>2.5640511279996492</v>
      </c>
    </row>
    <row r="10" spans="1:7" ht="15" x14ac:dyDescent="0.25">
      <c r="C10" s="139">
        <v>7</v>
      </c>
      <c r="D10" s="137">
        <v>0.62316164443815969</v>
      </c>
      <c r="E10" s="115">
        <v>1.0963524548869021</v>
      </c>
      <c r="F10" s="115">
        <v>0.6157180903415751</v>
      </c>
      <c r="G10" s="137">
        <v>2.3352321896666366</v>
      </c>
    </row>
    <row r="11" spans="1:7" ht="15" x14ac:dyDescent="0.25">
      <c r="C11" s="139">
        <v>8</v>
      </c>
      <c r="D11" s="137">
        <v>0.61120715498560585</v>
      </c>
      <c r="E11" s="115">
        <v>0.98515351995627443</v>
      </c>
      <c r="F11" s="115">
        <v>0.58874295886335604</v>
      </c>
      <c r="G11" s="137">
        <v>2.1851036338052365</v>
      </c>
    </row>
    <row r="12" spans="1:7" ht="15" x14ac:dyDescent="0.25">
      <c r="C12" s="139">
        <v>9</v>
      </c>
      <c r="D12" s="137">
        <v>0.58281094195410499</v>
      </c>
      <c r="E12" s="115">
        <v>0.89866545945467491</v>
      </c>
      <c r="F12" s="115">
        <v>0.56776230104696346</v>
      </c>
      <c r="G12" s="137">
        <v>2.0492387024557432</v>
      </c>
    </row>
    <row r="13" spans="1:7" ht="15" x14ac:dyDescent="0.25">
      <c r="C13" s="139">
        <v>10</v>
      </c>
      <c r="D13" s="137">
        <v>0.5772824898395913</v>
      </c>
      <c r="E13" s="115">
        <v>0.82947501105339572</v>
      </c>
      <c r="F13" s="115">
        <v>0.55097777479384935</v>
      </c>
      <c r="G13" s="137">
        <v>1.9577352756868363</v>
      </c>
    </row>
    <row r="14" spans="1:7" ht="15" x14ac:dyDescent="0.25">
      <c r="C14" s="139">
        <v>11</v>
      </c>
      <c r="D14" s="137">
        <v>0.55713334800811376</v>
      </c>
      <c r="E14" s="115">
        <v>0.77286464417962153</v>
      </c>
      <c r="F14" s="115">
        <v>0.53724498058675596</v>
      </c>
      <c r="G14" s="137">
        <v>1.8672429727744912</v>
      </c>
    </row>
    <row r="15" spans="1:7" ht="15" x14ac:dyDescent="0.25">
      <c r="C15" s="139">
        <v>12</v>
      </c>
      <c r="D15" s="137">
        <v>0.55466616174078842</v>
      </c>
      <c r="E15" s="115">
        <v>0.72568933845147665</v>
      </c>
      <c r="F15" s="115">
        <v>0.52580098541417819</v>
      </c>
      <c r="G15" s="137">
        <v>1.8061564856064432</v>
      </c>
    </row>
    <row r="16" spans="1:7" ht="15" x14ac:dyDescent="0.25">
      <c r="C16" s="139">
        <v>13</v>
      </c>
      <c r="D16" s="137">
        <v>0.53935665865954152</v>
      </c>
      <c r="E16" s="115">
        <v>0.68577177206612305</v>
      </c>
      <c r="F16" s="115">
        <v>0.51611760488353553</v>
      </c>
      <c r="G16" s="137">
        <v>1.7412460356092003</v>
      </c>
    </row>
    <row r="17" spans="3:7" ht="15" x14ac:dyDescent="0.25">
      <c r="C17" s="139">
        <v>14</v>
      </c>
      <c r="D17" s="137">
        <v>0.52623425216101694</v>
      </c>
      <c r="E17" s="115">
        <v>0.6515567151643914</v>
      </c>
      <c r="F17" s="115">
        <v>0.50781756442869885</v>
      </c>
      <c r="G17" s="137">
        <v>1.6856085317541072</v>
      </c>
    </row>
    <row r="18" spans="3:7" ht="15" x14ac:dyDescent="0.25">
      <c r="C18" s="139">
        <v>15</v>
      </c>
      <c r="D18" s="137">
        <v>0.52632051206942021</v>
      </c>
      <c r="E18" s="115">
        <v>0.62190366584955747</v>
      </c>
      <c r="F18" s="115">
        <v>0.50062419603450714</v>
      </c>
      <c r="G18" s="137">
        <v>1.6488483739534847</v>
      </c>
    </row>
    <row r="19" spans="3:7" ht="15" x14ac:dyDescent="0.25">
      <c r="C19" s="139">
        <v>16</v>
      </c>
      <c r="D19" s="137">
        <v>0.51565320879454635</v>
      </c>
      <c r="E19" s="115">
        <v>0.59595724769907765</v>
      </c>
      <c r="F19" s="115">
        <v>0.49432999868958938</v>
      </c>
      <c r="G19" s="137">
        <v>1.6059404551832133</v>
      </c>
    </row>
    <row r="20" spans="3:7" ht="15" x14ac:dyDescent="0.25">
      <c r="C20" s="139">
        <v>17</v>
      </c>
      <c r="D20" s="137">
        <v>0.51635177549947364</v>
      </c>
      <c r="E20" s="115">
        <v>0.57306334933100722</v>
      </c>
      <c r="F20" s="115">
        <v>0.48877629514995596</v>
      </c>
      <c r="G20" s="137">
        <v>1.5781914199804368</v>
      </c>
    </row>
    <row r="21" spans="3:7" ht="15" x14ac:dyDescent="0.25">
      <c r="C21" s="139">
        <v>18</v>
      </c>
      <c r="D21" s="137">
        <v>0.50742358528631837</v>
      </c>
      <c r="E21" s="115">
        <v>0.55271321744827784</v>
      </c>
      <c r="F21" s="115">
        <v>0.48383966978139298</v>
      </c>
      <c r="G21" s="137">
        <v>1.543976472515989</v>
      </c>
    </row>
    <row r="22" spans="3:7" ht="15" x14ac:dyDescent="0.25">
      <c r="C22" s="139">
        <v>19</v>
      </c>
      <c r="D22" s="137">
        <v>0.49943522277958036</v>
      </c>
      <c r="E22" s="115">
        <v>0.53450520471109919</v>
      </c>
      <c r="F22" s="115">
        <v>0.47942268918846825</v>
      </c>
      <c r="G22" s="137">
        <v>1.5133631166791479</v>
      </c>
    </row>
    <row r="23" spans="3:7" ht="15" x14ac:dyDescent="0.25">
      <c r="C23" s="139">
        <v>20</v>
      </c>
      <c r="D23" s="137">
        <v>0.50083995567885997</v>
      </c>
      <c r="E23" s="115">
        <v>0.5181179932476383</v>
      </c>
      <c r="F23" s="115">
        <v>0.47544740665483598</v>
      </c>
      <c r="G23" s="137">
        <v>1.4944053555813341</v>
      </c>
    </row>
    <row r="24" spans="3:7" ht="15" x14ac:dyDescent="0.25">
      <c r="C24" s="139">
        <v>21</v>
      </c>
      <c r="D24" s="137">
        <v>0.49392592872508273</v>
      </c>
      <c r="E24" s="115">
        <v>0.50329146859022134</v>
      </c>
      <c r="F24" s="115">
        <v>0.47185072245774007</v>
      </c>
      <c r="G24" s="137">
        <v>1.469068119773044</v>
      </c>
    </row>
    <row r="25" spans="3:7" ht="15" x14ac:dyDescent="0.25">
      <c r="C25" s="139">
        <v>22</v>
      </c>
      <c r="D25" s="137">
        <v>0.49545341254468844</v>
      </c>
      <c r="E25" s="115">
        <v>0.4898128098107512</v>
      </c>
      <c r="F25" s="115">
        <v>0.46858100955128934</v>
      </c>
      <c r="G25" s="137">
        <v>1.453847231906729</v>
      </c>
    </row>
    <row r="26" spans="3:7" ht="15" x14ac:dyDescent="0.25">
      <c r="C26" s="139">
        <v>23</v>
      </c>
      <c r="D26" s="137">
        <v>0.48937483294017053</v>
      </c>
      <c r="E26" s="115">
        <v>0.47750620831645263</v>
      </c>
      <c r="F26" s="115">
        <v>0.46559561950626899</v>
      </c>
      <c r="G26" s="137">
        <v>1.432476660762892</v>
      </c>
    </row>
    <row r="27" spans="3:7" ht="15" x14ac:dyDescent="0.25">
      <c r="C27" s="139">
        <v>24</v>
      </c>
      <c r="D27" s="137">
        <v>0.49096468426548212</v>
      </c>
      <c r="E27" s="115">
        <v>0.46683491304423974</v>
      </c>
      <c r="F27" s="115">
        <v>0.4628590119650004</v>
      </c>
      <c r="G27" s="137">
        <v>1.4206586092747222</v>
      </c>
    </row>
    <row r="28" spans="3:7" ht="15" x14ac:dyDescent="0.25">
      <c r="C28" s="139">
        <v>25</v>
      </c>
      <c r="D28" s="137">
        <v>0.48555196784014359</v>
      </c>
      <c r="E28" s="115">
        <v>0.45643195554014537</v>
      </c>
      <c r="F28" s="115">
        <v>0.46034133302703328</v>
      </c>
      <c r="G28" s="137">
        <v>1.4023252564073223</v>
      </c>
    </row>
    <row r="29" spans="3:7" ht="15" x14ac:dyDescent="0.25">
      <c r="C29" s="139">
        <v>26</v>
      </c>
      <c r="D29" s="137">
        <v>0.4940799256408212</v>
      </c>
      <c r="E29" s="115">
        <v>0.44682922553636589</v>
      </c>
      <c r="F29" s="115">
        <v>0.45801732169967901</v>
      </c>
      <c r="G29" s="137">
        <v>1.398926472876866</v>
      </c>
    </row>
    <row r="30" spans="3:7" ht="15" x14ac:dyDescent="0.25">
      <c r="C30" s="139">
        <v>27</v>
      </c>
      <c r="D30" s="137">
        <v>0.49531890257021682</v>
      </c>
      <c r="E30" s="115">
        <v>0.43793780886619982</v>
      </c>
      <c r="F30" s="115">
        <v>0.45586545935953615</v>
      </c>
      <c r="G30" s="137">
        <v>1.3891221707959529</v>
      </c>
    </row>
    <row r="31" spans="3:7" ht="13.95" x14ac:dyDescent="0.25">
      <c r="C31" s="139">
        <v>28</v>
      </c>
      <c r="D31" s="137">
        <v>0.49033064932195475</v>
      </c>
      <c r="E31" s="115">
        <v>0.42968149338675982</v>
      </c>
      <c r="F31" s="115">
        <v>0.45386730147226068</v>
      </c>
      <c r="G31" s="137">
        <v>1.3738794441809752</v>
      </c>
    </row>
    <row r="32" spans="3:7" ht="13.95" x14ac:dyDescent="0.25">
      <c r="C32" s="139">
        <v>29</v>
      </c>
      <c r="D32" s="137">
        <v>0.49161348881863731</v>
      </c>
      <c r="E32" s="115">
        <v>0.42199457897486753</v>
      </c>
      <c r="F32" s="115">
        <v>0.4520069475772111</v>
      </c>
      <c r="G32" s="137">
        <v>1.3656150153707158</v>
      </c>
    </row>
    <row r="33" spans="3:7" ht="13.95" x14ac:dyDescent="0.25">
      <c r="C33" s="139">
        <v>30</v>
      </c>
      <c r="D33" s="137">
        <v>0.48708132264502008</v>
      </c>
      <c r="E33" s="115">
        <v>0.4148201255237679</v>
      </c>
      <c r="F33" s="115">
        <v>0.45027061727516482</v>
      </c>
      <c r="G33" s="137">
        <v>1.3521720654439529</v>
      </c>
    </row>
    <row r="34" spans="3:7" ht="13.95" x14ac:dyDescent="0.25">
      <c r="C34" s="139">
        <v>31</v>
      </c>
      <c r="D34" s="137">
        <v>0.4828415654502044</v>
      </c>
      <c r="E34" s="115">
        <v>0.40810854003725544</v>
      </c>
      <c r="F34" s="115">
        <v>0.44864630828292795</v>
      </c>
      <c r="G34" s="137">
        <v>1.3395964137703877</v>
      </c>
    </row>
    <row r="35" spans="3:7" ht="13.95" x14ac:dyDescent="0.25">
      <c r="C35" s="139">
        <v>32</v>
      </c>
      <c r="D35" s="137">
        <v>0.48423820505215442</v>
      </c>
      <c r="E35" s="115">
        <v>0.40181642864365003</v>
      </c>
      <c r="F35" s="115">
        <v>0.44712351860270594</v>
      </c>
      <c r="G35" s="137">
        <v>1.3331781522985104</v>
      </c>
    </row>
    <row r="36" spans="3:7" ht="13.95" x14ac:dyDescent="0.25">
      <c r="C36" s="139">
        <v>33</v>
      </c>
      <c r="D36" s="137">
        <v>0.48034157888684614</v>
      </c>
      <c r="E36" s="115">
        <v>0.39590565733450556</v>
      </c>
      <c r="F36" s="115">
        <v>0.44569301920613369</v>
      </c>
      <c r="G36" s="137">
        <v>1.3219402554274855</v>
      </c>
    </row>
    <row r="37" spans="3:7" ht="13.95" x14ac:dyDescent="0.25">
      <c r="C37" s="139">
        <v>34</v>
      </c>
      <c r="D37" s="137">
        <v>0.48172961258734615</v>
      </c>
      <c r="E37" s="115">
        <v>0.39034257845531062</v>
      </c>
      <c r="F37" s="115">
        <v>0.44434666683288926</v>
      </c>
      <c r="G37" s="137">
        <v>1.316418857875546</v>
      </c>
    </row>
    <row r="38" spans="3:7" ht="13.95" x14ac:dyDescent="0.25">
      <c r="C38" s="139">
        <v>35</v>
      </c>
      <c r="D38" s="137">
        <v>0.47812734461594264</v>
      </c>
      <c r="E38" s="115">
        <v>0.38509738979778407</v>
      </c>
      <c r="F38" s="115">
        <v>0.44307724888097311</v>
      </c>
      <c r="G38" s="137">
        <v>1.3063019832946998</v>
      </c>
    </row>
    <row r="39" spans="3:7" x14ac:dyDescent="0.25">
      <c r="C39" s="139">
        <v>36</v>
      </c>
      <c r="D39" s="137">
        <v>0.48644230134082006</v>
      </c>
      <c r="E39" s="115">
        <v>0.38014360051012008</v>
      </c>
      <c r="F39" s="115">
        <v>0.46178424880739466</v>
      </c>
      <c r="G39" s="137">
        <v>1.3283701506583347</v>
      </c>
    </row>
    <row r="40" spans="3:7" x14ac:dyDescent="0.25">
      <c r="C40" s="139">
        <v>37</v>
      </c>
      <c r="D40" s="137">
        <v>0.48290739929321563</v>
      </c>
      <c r="E40" s="115">
        <v>0.3946607306662861</v>
      </c>
      <c r="F40" s="115">
        <v>0.46011216204275757</v>
      </c>
      <c r="G40" s="137">
        <v>1.3376802920022592</v>
      </c>
    </row>
    <row r="41" spans="3:7" x14ac:dyDescent="0.25">
      <c r="C41" s="139">
        <v>38</v>
      </c>
      <c r="D41" s="137">
        <v>0.47955855382694884</v>
      </c>
      <c r="E41" s="115">
        <v>0.38971600026564396</v>
      </c>
      <c r="F41" s="115">
        <v>0.45852807984468036</v>
      </c>
      <c r="G41" s="137">
        <v>1.327802633937273</v>
      </c>
    </row>
    <row r="42" spans="3:7" x14ac:dyDescent="0.25">
      <c r="C42" s="139">
        <v>39</v>
      </c>
      <c r="D42" s="137">
        <v>0.48078875641297447</v>
      </c>
      <c r="E42" s="115">
        <v>0.38502484578298329</v>
      </c>
      <c r="F42" s="115">
        <v>0.45702523263111988</v>
      </c>
      <c r="G42" s="137">
        <v>1.3228388348270776</v>
      </c>
    </row>
    <row r="43" spans="3:7" x14ac:dyDescent="0.25">
      <c r="C43" s="139">
        <v>40</v>
      </c>
      <c r="D43" s="137">
        <v>0.47766033659180807</v>
      </c>
      <c r="E43" s="115">
        <v>0.3805682490244558</v>
      </c>
      <c r="F43" s="115">
        <v>0.45559752777823737</v>
      </c>
      <c r="G43" s="137">
        <v>1.3138261133945013</v>
      </c>
    </row>
    <row r="44" spans="3:7" x14ac:dyDescent="0.25">
      <c r="C44" s="139">
        <v>41</v>
      </c>
      <c r="D44" s="137">
        <v>0.4788768441547685</v>
      </c>
      <c r="E44" s="115">
        <v>0.3763290472297588</v>
      </c>
      <c r="F44" s="115">
        <v>0.45423946706452006</v>
      </c>
      <c r="G44" s="137">
        <v>1.3094453584490473</v>
      </c>
    </row>
    <row r="45" spans="3:7" x14ac:dyDescent="0.25">
      <c r="C45" s="139">
        <v>42</v>
      </c>
      <c r="D45" s="137">
        <v>0.47594293490245393</v>
      </c>
      <c r="E45" s="115">
        <v>0.3722917121871902</v>
      </c>
      <c r="F45" s="115">
        <v>0.45294607590859864</v>
      </c>
      <c r="G45" s="137">
        <v>1.3011807229982428</v>
      </c>
    </row>
    <row r="46" spans="3:7" x14ac:dyDescent="0.25">
      <c r="C46" s="139">
        <v>43</v>
      </c>
      <c r="D46" s="137">
        <v>0.47714281638529049</v>
      </c>
      <c r="E46" s="115">
        <v>0.36844216016985754</v>
      </c>
      <c r="F46" s="115">
        <v>0.45171284248085963</v>
      </c>
      <c r="G46" s="137">
        <v>1.2972978190360076</v>
      </c>
    </row>
    <row r="47" spans="3:7" x14ac:dyDescent="0.25">
      <c r="C47" s="139">
        <v>44</v>
      </c>
      <c r="D47" s="137">
        <v>0.47438169209355197</v>
      </c>
      <c r="E47" s="115">
        <v>0.36476758778967622</v>
      </c>
      <c r="F47" s="115">
        <v>0.45053566511801785</v>
      </c>
      <c r="G47" s="137">
        <v>1.289684945001246</v>
      </c>
    </row>
    <row r="48" spans="3:7" x14ac:dyDescent="0.25">
      <c r="C48" s="139">
        <v>45</v>
      </c>
      <c r="D48" s="137">
        <v>0.47174329212579347</v>
      </c>
      <c r="E48" s="115">
        <v>0.36125632973750299</v>
      </c>
      <c r="F48" s="115">
        <v>0.44941080674908024</v>
      </c>
      <c r="G48" s="137">
        <v>1.2824104286123768</v>
      </c>
    </row>
    <row r="49" spans="3:7" x14ac:dyDescent="0.25">
      <c r="C49" s="139">
        <v>46</v>
      </c>
      <c r="D49" s="137">
        <v>0.47295623961547806</v>
      </c>
      <c r="E49" s="115">
        <v>0.35789773507890243</v>
      </c>
      <c r="F49" s="115">
        <v>0.44833485526574851</v>
      </c>
      <c r="G49" s="137">
        <v>1.2791888299601291</v>
      </c>
    </row>
    <row r="50" spans="3:7" x14ac:dyDescent="0.25">
      <c r="C50" s="139">
        <v>47</v>
      </c>
      <c r="D50" s="137">
        <v>0.47046045548612025</v>
      </c>
      <c r="E50" s="115">
        <v>0.35468205934194458</v>
      </c>
      <c r="F50" s="115">
        <v>0.44730468895192033</v>
      </c>
      <c r="G50" s="137">
        <v>1.2724472037799852</v>
      </c>
    </row>
    <row r="51" spans="3:7" x14ac:dyDescent="0.25">
      <c r="C51" s="139">
        <v>48</v>
      </c>
      <c r="D51" s="137">
        <v>0.47164960367687869</v>
      </c>
      <c r="E51" s="115">
        <v>0.3519052481428071</v>
      </c>
      <c r="F51" s="115">
        <v>0.44631744623450159</v>
      </c>
      <c r="G51" s="137">
        <v>1.2698722980541874</v>
      </c>
    </row>
    <row r="52" spans="3:7" x14ac:dyDescent="0.25">
      <c r="C52" s="139">
        <v>49</v>
      </c>
      <c r="D52" s="137">
        <v>0.46928236844932802</v>
      </c>
      <c r="E52" s="115">
        <v>0.34894312012850248</v>
      </c>
      <c r="F52" s="115">
        <v>0.44537049913820198</v>
      </c>
      <c r="G52" s="137">
        <v>1.2635959877160325</v>
      </c>
    </row>
    <row r="53" spans="3:7" x14ac:dyDescent="0.25">
      <c r="C53" s="139">
        <v>50</v>
      </c>
      <c r="D53" s="137">
        <v>0.46700982955079196</v>
      </c>
      <c r="E53" s="115">
        <v>0.34609947723477003</v>
      </c>
      <c r="F53" s="115">
        <v>0.44446142992575444</v>
      </c>
      <c r="G53" s="137">
        <v>1.2575707367113163</v>
      </c>
    </row>
    <row r="54" spans="3:7" x14ac:dyDescent="0.25">
      <c r="C54" s="139">
        <v>51</v>
      </c>
      <c r="D54" s="137">
        <v>0.47509144774900203</v>
      </c>
      <c r="E54" s="115">
        <v>0.34336734974863498</v>
      </c>
      <c r="F54" s="115">
        <v>0.44358801048634405</v>
      </c>
      <c r="G54" s="137">
        <v>1.2620468079839811</v>
      </c>
    </row>
    <row r="55" spans="3:7" x14ac:dyDescent="0.25">
      <c r="C55" s="139">
        <v>52</v>
      </c>
      <c r="D55" s="137">
        <v>0.47279461443678578</v>
      </c>
      <c r="E55" s="115">
        <v>0.34074030408888967</v>
      </c>
      <c r="F55" s="115">
        <v>0.44423271886607107</v>
      </c>
      <c r="G55" s="137">
        <v>1.2577676373917466</v>
      </c>
    </row>
    <row r="56" spans="3:7" x14ac:dyDescent="0.25">
      <c r="C56" s="139">
        <v>53</v>
      </c>
      <c r="D56" s="137">
        <v>0.47710463564627364</v>
      </c>
      <c r="E56" s="115">
        <v>0.33821239222762539</v>
      </c>
      <c r="F56" s="115">
        <v>0.44339657395380216</v>
      </c>
      <c r="G56" s="137">
        <v>1.2587136018277012</v>
      </c>
    </row>
    <row r="57" spans="3:7" x14ac:dyDescent="0.25">
      <c r="C57" s="139">
        <v>54</v>
      </c>
      <c r="D57" s="137">
        <v>0.47485560179180547</v>
      </c>
      <c r="E57" s="115">
        <v>0.33577810673159308</v>
      </c>
      <c r="F57" s="115">
        <v>0.44259139737161735</v>
      </c>
      <c r="G57" s="137">
        <v>1.2532251058950159</v>
      </c>
    </row>
    <row r="58" spans="3:7" x14ac:dyDescent="0.25">
      <c r="C58" s="139">
        <v>55</v>
      </c>
      <c r="D58" s="137">
        <v>0.47581353613398852</v>
      </c>
      <c r="E58" s="115">
        <v>0.33343234070814376</v>
      </c>
      <c r="F58" s="115">
        <v>0.44181549993787572</v>
      </c>
      <c r="G58" s="137">
        <v>1.2510613767800081</v>
      </c>
    </row>
    <row r="59" spans="3:7" x14ac:dyDescent="0.25">
      <c r="C59" s="139">
        <v>56</v>
      </c>
      <c r="D59" s="137">
        <v>0.47366789262260001</v>
      </c>
      <c r="E59" s="115">
        <v>0.33117035204267481</v>
      </c>
      <c r="F59" s="115">
        <v>0.44106731312676756</v>
      </c>
      <c r="G59" s="137">
        <v>1.2459055577920424</v>
      </c>
    </row>
    <row r="60" spans="3:7" x14ac:dyDescent="0.25">
      <c r="C60" s="139">
        <v>57</v>
      </c>
      <c r="D60" s="137">
        <v>0.47159754091855183</v>
      </c>
      <c r="E60" s="115">
        <v>0.32898773140055554</v>
      </c>
      <c r="F60" s="115">
        <v>0.44034537848447025</v>
      </c>
      <c r="G60" s="137">
        <v>1.2409306508035776</v>
      </c>
    </row>
    <row r="61" spans="3:7" x14ac:dyDescent="0.25">
      <c r="C61" s="139">
        <v>58</v>
      </c>
      <c r="D61" s="137">
        <v>0.47256211829234801</v>
      </c>
      <c r="E61" s="115">
        <v>0.34648173967241658</v>
      </c>
      <c r="F61" s="115">
        <v>0.43964833814018334</v>
      </c>
      <c r="G61" s="137">
        <v>1.2586921961049478</v>
      </c>
    </row>
    <row r="62" spans="3:7" x14ac:dyDescent="0.25">
      <c r="C62" s="139">
        <v>59</v>
      </c>
      <c r="D62" s="137">
        <v>0.47058070166846239</v>
      </c>
      <c r="E62" s="115">
        <v>0.34411359112613638</v>
      </c>
      <c r="F62" s="115">
        <v>0.43897492628214324</v>
      </c>
      <c r="G62" s="137">
        <v>1.253669219076742</v>
      </c>
    </row>
    <row r="63" spans="3:7" x14ac:dyDescent="0.25">
      <c r="C63" s="139">
        <v>60</v>
      </c>
      <c r="D63" s="137">
        <v>0.47153008531715412</v>
      </c>
      <c r="E63" s="115">
        <v>0.34182438086473205</v>
      </c>
      <c r="F63" s="115">
        <v>0.43832396148603797</v>
      </c>
      <c r="G63" s="137">
        <v>1.251678427667924</v>
      </c>
    </row>
    <row r="64" spans="3:7" x14ac:dyDescent="0.25">
      <c r="C64" s="139">
        <v>61</v>
      </c>
      <c r="D64" s="137">
        <v>0.46963056309022272</v>
      </c>
      <c r="E64" s="115">
        <v>0.3396102266774722</v>
      </c>
      <c r="F64" s="115">
        <v>0.4376943397980016</v>
      </c>
      <c r="G64" s="137">
        <v>1.2469351295656965</v>
      </c>
    </row>
    <row r="65" spans="3:7" x14ac:dyDescent="0.25">
      <c r="C65" s="139">
        <v>62</v>
      </c>
      <c r="D65" s="137">
        <v>0.46779232135441201</v>
      </c>
      <c r="E65" s="115">
        <v>0.33746749681883376</v>
      </c>
      <c r="F65" s="115">
        <v>0.43708502848699876</v>
      </c>
      <c r="G65" s="137">
        <v>1.2423448466602445</v>
      </c>
    </row>
    <row r="66" spans="3:7" x14ac:dyDescent="0.25">
      <c r="C66" s="139">
        <v>63</v>
      </c>
      <c r="D66" s="137">
        <v>0.4687407727388947</v>
      </c>
      <c r="E66" s="115">
        <v>0.33539279013031059</v>
      </c>
      <c r="F66" s="115">
        <v>0.44559339003850906</v>
      </c>
      <c r="G66" s="137">
        <v>1.2497269529077144</v>
      </c>
    </row>
    <row r="67" spans="3:7" x14ac:dyDescent="0.25">
      <c r="C67" s="139">
        <v>64</v>
      </c>
      <c r="D67" s="137">
        <v>0.46697388984393079</v>
      </c>
      <c r="E67" s="115">
        <v>0.33338291802580383</v>
      </c>
      <c r="F67" s="115">
        <v>0.44487969704596703</v>
      </c>
      <c r="G67" s="137">
        <v>1.2452365049157017</v>
      </c>
    </row>
    <row r="68" spans="3:7" x14ac:dyDescent="0.25">
      <c r="C68" s="139">
        <v>65</v>
      </c>
      <c r="D68" s="137">
        <v>0.46790576000891748</v>
      </c>
      <c r="E68" s="115">
        <v>0.3314348881398973</v>
      </c>
      <c r="F68" s="115">
        <v>0.44418796383781101</v>
      </c>
      <c r="G68" s="137">
        <v>1.2435286119866258</v>
      </c>
    </row>
    <row r="69" spans="3:7" x14ac:dyDescent="0.25">
      <c r="C69" s="139">
        <v>66</v>
      </c>
      <c r="D69" s="137">
        <v>0.46620508121260712</v>
      </c>
      <c r="E69" s="115">
        <v>0.32954588946265467</v>
      </c>
      <c r="F69" s="115">
        <v>0.4438695186215636</v>
      </c>
      <c r="G69" s="137">
        <v>1.2396204892968254</v>
      </c>
    </row>
    <row r="70" spans="3:7" x14ac:dyDescent="0.25">
      <c r="C70" s="139">
        <v>67</v>
      </c>
      <c r="D70" s="137">
        <v>0.46712061944166239</v>
      </c>
      <c r="E70" s="115">
        <v>0.32771327880562823</v>
      </c>
      <c r="F70" s="115">
        <v>0.44321351145580623</v>
      </c>
      <c r="G70" s="137">
        <v>1.2380474097030969</v>
      </c>
    </row>
    <row r="71" spans="3:7" x14ac:dyDescent="0.25">
      <c r="C71" s="139">
        <v>68</v>
      </c>
      <c r="D71" s="137">
        <v>0.46548151697110363</v>
      </c>
      <c r="E71" s="115">
        <v>0.37085902397870618</v>
      </c>
      <c r="F71" s="115">
        <v>0.4425767986184535</v>
      </c>
      <c r="G71" s="137">
        <v>1.2789173395682634</v>
      </c>
    </row>
    <row r="72" spans="3:7" x14ac:dyDescent="0.25">
      <c r="C72" s="139">
        <v>69</v>
      </c>
      <c r="D72" s="137">
        <v>0.46388992973151216</v>
      </c>
      <c r="E72" s="115">
        <v>0.36848079139121603</v>
      </c>
      <c r="F72" s="115">
        <v>0.44195854122566186</v>
      </c>
      <c r="G72" s="137">
        <v>1.2743292623483902</v>
      </c>
    </row>
    <row r="73" spans="3:7" x14ac:dyDescent="0.25">
      <c r="C73" s="139">
        <v>70</v>
      </c>
      <c r="D73" s="137">
        <v>0.46479931902886445</v>
      </c>
      <c r="E73" s="115">
        <v>0.36617050830622555</v>
      </c>
      <c r="F73" s="115">
        <v>0.44135794832980696</v>
      </c>
      <c r="G73" s="137">
        <v>1.272327775664897</v>
      </c>
    </row>
    <row r="74" spans="3:7" x14ac:dyDescent="0.25">
      <c r="C74" s="139">
        <v>71</v>
      </c>
      <c r="D74" s="137">
        <v>0.46678232945728865</v>
      </c>
      <c r="E74" s="115">
        <v>0.36392530361799524</v>
      </c>
      <c r="F74" s="115">
        <v>0.44077427354369442</v>
      </c>
      <c r="G74" s="137">
        <v>1.2714819066189782</v>
      </c>
    </row>
    <row r="75" spans="3:7" x14ac:dyDescent="0.25">
      <c r="C75" s="139">
        <v>72</v>
      </c>
      <c r="D75" s="137">
        <v>0.46762629533340144</v>
      </c>
      <c r="E75" s="115">
        <v>0.36472048169791799</v>
      </c>
      <c r="F75" s="115">
        <v>0.45015975927547863</v>
      </c>
      <c r="G75" s="137">
        <v>1.282506536306798</v>
      </c>
    </row>
    <row r="76" spans="3:7" x14ac:dyDescent="0.25">
      <c r="C76" s="139">
        <v>73</v>
      </c>
      <c r="D76" s="137">
        <v>0.46609255678666683</v>
      </c>
      <c r="E76" s="115">
        <v>0.37228975477449799</v>
      </c>
      <c r="F76" s="115">
        <v>0.44947150282671611</v>
      </c>
      <c r="G76" s="137">
        <v>1.2878538143878808</v>
      </c>
    </row>
    <row r="77" spans="3:7" x14ac:dyDescent="0.25">
      <c r="C77" s="139">
        <v>74</v>
      </c>
      <c r="D77" s="137">
        <v>0.46692304337777457</v>
      </c>
      <c r="E77" s="115">
        <v>0.37005287937811127</v>
      </c>
      <c r="F77" s="115">
        <v>0.44880184790359606</v>
      </c>
      <c r="G77" s="137">
        <v>1.285777770659482</v>
      </c>
    </row>
    <row r="78" spans="3:7" x14ac:dyDescent="0.25">
      <c r="C78" s="139">
        <v>75</v>
      </c>
      <c r="D78" s="137">
        <v>0.46543959044491112</v>
      </c>
      <c r="E78" s="115">
        <v>0.36787565399229494</v>
      </c>
      <c r="F78" s="115">
        <v>0.44815005044509237</v>
      </c>
      <c r="G78" s="137">
        <v>1.2814652948822984</v>
      </c>
    </row>
    <row r="79" spans="3:7" x14ac:dyDescent="0.25">
      <c r="C79" s="139">
        <v>76</v>
      </c>
      <c r="D79" s="137">
        <v>0.46862191386588287</v>
      </c>
      <c r="E79" s="115">
        <v>0.36575572401136835</v>
      </c>
      <c r="F79" s="115">
        <v>0.44751540555128616</v>
      </c>
      <c r="G79" s="137">
        <v>1.2818930434285374</v>
      </c>
    </row>
    <row r="80" spans="3:7" x14ac:dyDescent="0.25">
      <c r="C80" s="139">
        <v>77</v>
      </c>
      <c r="D80" s="137">
        <v>0.46938720852367027</v>
      </c>
      <c r="E80" s="115">
        <v>0.36369085714682947</v>
      </c>
      <c r="F80" s="115">
        <v>0.44689724494043603</v>
      </c>
      <c r="G80" s="137">
        <v>1.2799753106109357</v>
      </c>
    </row>
    <row r="81" spans="3:7" x14ac:dyDescent="0.25">
      <c r="C81" s="139">
        <v>78</v>
      </c>
      <c r="D81" s="137">
        <v>0.46792923291951888</v>
      </c>
      <c r="E81" s="115">
        <v>0.36167893558650976</v>
      </c>
      <c r="F81" s="115">
        <v>0.44629493460165898</v>
      </c>
      <c r="G81" s="137">
        <v>1.2759031031076875</v>
      </c>
    </row>
    <row r="82" spans="3:7" x14ac:dyDescent="0.25">
      <c r="C82" s="139">
        <v>79</v>
      </c>
      <c r="D82" s="137">
        <v>0.46868392990163571</v>
      </c>
      <c r="E82" s="115">
        <v>0.35971794874923596</v>
      </c>
      <c r="F82" s="115">
        <v>0.44570787262588879</v>
      </c>
      <c r="G82" s="137">
        <v>1.2741097512767605</v>
      </c>
    </row>
    <row r="83" spans="3:7" x14ac:dyDescent="0.25">
      <c r="C83" s="139">
        <v>80</v>
      </c>
      <c r="D83" s="137">
        <v>0.46727120332025429</v>
      </c>
      <c r="E83" s="115">
        <v>0.35780598658289398</v>
      </c>
      <c r="F83" s="115">
        <v>0.44513548719951296</v>
      </c>
      <c r="G83" s="137">
        <v>1.2702126771026612</v>
      </c>
    </row>
    <row r="84" spans="3:7" x14ac:dyDescent="0.25">
      <c r="C84" s="139">
        <v>81</v>
      </c>
      <c r="D84" s="137">
        <v>0.46589336314823565</v>
      </c>
      <c r="E84" s="115">
        <v>0.35594123335893085</v>
      </c>
      <c r="F84" s="115">
        <v>0.44457723474662786</v>
      </c>
      <c r="G84" s="137">
        <v>1.2664118312537944</v>
      </c>
    </row>
    <row r="85" spans="3:7" x14ac:dyDescent="0.25">
      <c r="C85" s="139">
        <v>82</v>
      </c>
      <c r="D85" s="137">
        <v>0.4666452896036668</v>
      </c>
      <c r="E85" s="115">
        <v>0.35412196192091805</v>
      </c>
      <c r="F85" s="115">
        <v>0.44403259820722779</v>
      </c>
      <c r="G85" s="137">
        <v>1.2647998497318127</v>
      </c>
    </row>
    <row r="86" spans="3:7" x14ac:dyDescent="0.25">
      <c r="C86" s="139">
        <v>83</v>
      </c>
      <c r="D86" s="137">
        <v>0.46530819986600797</v>
      </c>
      <c r="E86" s="115">
        <v>0.35234652834888153</v>
      </c>
      <c r="F86" s="115">
        <v>0.4435010854398615</v>
      </c>
      <c r="G86" s="137">
        <v>1.2611558136547509</v>
      </c>
    </row>
    <row r="87" spans="3:7" x14ac:dyDescent="0.25">
      <c r="C87" s="139">
        <v>84</v>
      </c>
      <c r="D87" s="137">
        <v>0.46604919777813691</v>
      </c>
      <c r="E87" s="115">
        <v>0.35061336700475049</v>
      </c>
      <c r="F87" s="115">
        <v>0.44298222773838491</v>
      </c>
      <c r="G87" s="137">
        <v>1.2596447925212724</v>
      </c>
    </row>
    <row r="88" spans="3:7" x14ac:dyDescent="0.25">
      <c r="C88" s="139">
        <v>85</v>
      </c>
      <c r="D88" s="137">
        <v>0.46475058996156143</v>
      </c>
      <c r="E88" s="115">
        <v>0.34892098592754023</v>
      </c>
      <c r="F88" s="115">
        <v>0.44247557845341356</v>
      </c>
      <c r="G88" s="137">
        <v>1.2561471543425151</v>
      </c>
    </row>
    <row r="89" spans="3:7" x14ac:dyDescent="0.25">
      <c r="C89" s="139">
        <v>86</v>
      </c>
      <c r="D89" s="137">
        <v>0.46548084724661393</v>
      </c>
      <c r="E89" s="115">
        <v>0.35218956691290665</v>
      </c>
      <c r="F89" s="115">
        <v>0.44198071170995318</v>
      </c>
      <c r="G89" s="137">
        <v>1.2596511258694738</v>
      </c>
    </row>
    <row r="90" spans="3:7" x14ac:dyDescent="0.25">
      <c r="C90" s="139">
        <v>87</v>
      </c>
      <c r="D90" s="137">
        <v>0.46421863320194556</v>
      </c>
      <c r="E90" s="115">
        <v>0.35382418737959853</v>
      </c>
      <c r="F90" s="115">
        <v>0.44149722121346885</v>
      </c>
      <c r="G90" s="137">
        <v>1.2595400417950129</v>
      </c>
    </row>
    <row r="91" spans="3:7" x14ac:dyDescent="0.25">
      <c r="C91" s="139">
        <v>88</v>
      </c>
      <c r="D91" s="137">
        <v>0.4629851097718789</v>
      </c>
      <c r="E91" s="115">
        <v>0.35215301451666992</v>
      </c>
      <c r="F91" s="115">
        <v>0.4410247191373593</v>
      </c>
      <c r="G91" s="137">
        <v>1.256162843425908</v>
      </c>
    </row>
    <row r="92" spans="3:7" x14ac:dyDescent="0.25">
      <c r="C92" s="139">
        <v>89</v>
      </c>
      <c r="D92" s="137">
        <v>0.46371060016166621</v>
      </c>
      <c r="E92" s="115">
        <v>0.35051939610009925</v>
      </c>
      <c r="F92" s="115">
        <v>0.44056283508543193</v>
      </c>
      <c r="G92" s="137">
        <v>1.2547928313471974</v>
      </c>
    </row>
    <row r="93" spans="3:7" x14ac:dyDescent="0.25">
      <c r="C93" s="139">
        <v>90</v>
      </c>
      <c r="D93" s="137">
        <v>0.46251014086372894</v>
      </c>
      <c r="E93" s="115">
        <v>0.34892208031500793</v>
      </c>
      <c r="F93" s="115">
        <v>0.44011121512354739</v>
      </c>
      <c r="G93" s="137">
        <v>1.2515434363022842</v>
      </c>
    </row>
    <row r="94" spans="3:7" x14ac:dyDescent="0.25">
      <c r="C94" s="139">
        <v>91</v>
      </c>
      <c r="D94" s="137">
        <v>0.46322491345263495</v>
      </c>
      <c r="E94" s="115">
        <v>0.34735987037134725</v>
      </c>
      <c r="F94" s="115">
        <v>0.43966952087511074</v>
      </c>
      <c r="G94" s="137">
        <v>1.2502543046990928</v>
      </c>
    </row>
    <row r="95" spans="3:7" x14ac:dyDescent="0.25">
      <c r="C95" s="139">
        <v>92</v>
      </c>
      <c r="D95" s="137">
        <v>0.46205583782096021</v>
      </c>
      <c r="E95" s="115">
        <v>0.34583162151341817</v>
      </c>
      <c r="F95" s="115">
        <v>0.43923742867555338</v>
      </c>
      <c r="G95" s="137">
        <v>1.2471248880099317</v>
      </c>
    </row>
    <row r="96" spans="3:7" x14ac:dyDescent="0.25">
      <c r="C96" s="139">
        <v>93</v>
      </c>
      <c r="D96" s="137">
        <v>0.46091190732110238</v>
      </c>
      <c r="E96" s="115">
        <v>0.3443362382223264</v>
      </c>
      <c r="F96" s="115">
        <v>0.43881462878136268</v>
      </c>
      <c r="G96" s="137">
        <v>1.2440627743247914</v>
      </c>
    </row>
    <row r="97" spans="3:7" x14ac:dyDescent="0.25">
      <c r="C97" s="139">
        <v>94</v>
      </c>
      <c r="D97" s="137">
        <v>0.46162088154578251</v>
      </c>
      <c r="E97" s="115">
        <v>0.34287267159700247</v>
      </c>
      <c r="F97" s="115">
        <v>0.43840082462960162</v>
      </c>
      <c r="G97" s="137">
        <v>1.2428943777723866</v>
      </c>
    </row>
    <row r="98" spans="3:7" x14ac:dyDescent="0.25">
      <c r="C98" s="139">
        <v>95</v>
      </c>
      <c r="D98" s="137">
        <v>0.46050561956451552</v>
      </c>
      <c r="E98" s="115">
        <v>0.34369693953148073</v>
      </c>
      <c r="F98" s="115">
        <v>0.43799573214419341</v>
      </c>
      <c r="G98" s="137">
        <v>1.2421982912401897</v>
      </c>
    </row>
    <row r="99" spans="3:7" x14ac:dyDescent="0.25">
      <c r="C99" s="139">
        <v>96</v>
      </c>
      <c r="D99" s="137">
        <v>0.46120406286522153</v>
      </c>
      <c r="E99" s="115">
        <v>0.34227052323888069</v>
      </c>
      <c r="F99" s="115">
        <v>0.43759907908556467</v>
      </c>
      <c r="G99" s="137">
        <v>1.2410736651896668</v>
      </c>
    </row>
    <row r="100" spans="3:7" x14ac:dyDescent="0.25">
      <c r="C100" s="139">
        <v>97</v>
      </c>
      <c r="D100" s="137">
        <v>0.4601161002100817</v>
      </c>
      <c r="E100" s="115">
        <v>0.34087351759148898</v>
      </c>
      <c r="F100" s="115">
        <v>0.43721060444051579</v>
      </c>
      <c r="G100" s="137">
        <v>1.2382002222420865</v>
      </c>
    </row>
    <row r="101" spans="3:7" x14ac:dyDescent="0.25">
      <c r="C101" s="139">
        <v>98</v>
      </c>
      <c r="D101" s="137">
        <v>0.46080427131430046</v>
      </c>
      <c r="E101" s="115">
        <v>0.33950502226343182</v>
      </c>
      <c r="F101" s="115">
        <v>0.43683005784944734</v>
      </c>
      <c r="G101" s="137">
        <v>1.2371393514271796</v>
      </c>
    </row>
    <row r="102" spans="3:7" x14ac:dyDescent="0.25">
      <c r="C102" s="139">
        <v>99</v>
      </c>
      <c r="D102" s="137">
        <v>0.45974233299100337</v>
      </c>
      <c r="E102" s="115">
        <v>0.3381641733056383</v>
      </c>
      <c r="F102" s="115">
        <v>0.43645719906829972</v>
      </c>
      <c r="G102" s="137">
        <v>1.2343637053649414</v>
      </c>
    </row>
    <row r="103" spans="3:7" x14ac:dyDescent="0.25">
      <c r="C103" s="139">
        <v>100</v>
      </c>
      <c r="D103" s="137">
        <v>0.45870163689412846</v>
      </c>
      <c r="E103" s="115">
        <v>0.3368501413270007</v>
      </c>
      <c r="F103" s="115">
        <v>0.43609179746277493</v>
      </c>
      <c r="G103" s="137">
        <v>1.2316435756839041</v>
      </c>
    </row>
    <row r="104" spans="3:7" x14ac:dyDescent="0.25">
      <c r="C104" s="139">
        <v>125</v>
      </c>
      <c r="D104" s="137">
        <v>0.45942459191813234</v>
      </c>
      <c r="E104" s="115">
        <v>0.32732681076200509</v>
      </c>
      <c r="F104" s="115">
        <v>0.43997504560030687</v>
      </c>
      <c r="G104" s="137">
        <v>1.2267264482804443</v>
      </c>
    </row>
    <row r="105" spans="3:7" x14ac:dyDescent="0.25">
      <c r="C105" s="139">
        <v>150</v>
      </c>
      <c r="D105" s="137">
        <v>0.45760420840234983</v>
      </c>
      <c r="E105" s="115">
        <v>0.33376448198138431</v>
      </c>
      <c r="F105" s="115">
        <v>0.43888167495043473</v>
      </c>
      <c r="G105" s="137">
        <v>1.230250365334169</v>
      </c>
    </row>
    <row r="106" spans="3:7" x14ac:dyDescent="0.25">
      <c r="C106" s="139">
        <v>175</v>
      </c>
      <c r="D106" s="137">
        <v>0.45685167820122669</v>
      </c>
      <c r="E106" s="115">
        <v>0.32740509494978409</v>
      </c>
      <c r="F106" s="115">
        <v>0.43375641721815489</v>
      </c>
      <c r="G106" s="137">
        <v>1.2180131903691658</v>
      </c>
    </row>
    <row r="107" spans="3:7" x14ac:dyDescent="0.25">
      <c r="C107" s="139">
        <v>200</v>
      </c>
      <c r="D107" s="137">
        <v>0.45581016725162771</v>
      </c>
      <c r="E107" s="115">
        <v>0.31694924796518081</v>
      </c>
      <c r="F107" s="115">
        <v>0.43609179746277493</v>
      </c>
      <c r="G107" s="137">
        <v>1.2088512126795834</v>
      </c>
    </row>
    <row r="108" spans="3:7" x14ac:dyDescent="0.25">
      <c r="C108" s="139">
        <v>225</v>
      </c>
      <c r="D108" s="137">
        <v>0.45653692773212956</v>
      </c>
      <c r="E108" s="115">
        <v>0.32239409131108071</v>
      </c>
      <c r="F108" s="115">
        <v>0.43570162523822009</v>
      </c>
      <c r="G108" s="137">
        <v>1.2146326442814304</v>
      </c>
    </row>
    <row r="109" spans="3:7" x14ac:dyDescent="0.25">
      <c r="C109" s="139">
        <v>250</v>
      </c>
      <c r="D109" s="137">
        <v>0.45573692399745996</v>
      </c>
      <c r="E109" s="115">
        <v>0.31623596526678943</v>
      </c>
      <c r="F109" s="115">
        <v>0.437282394467711</v>
      </c>
      <c r="G109" s="137">
        <v>1.2092552837319603</v>
      </c>
    </row>
    <row r="110" spans="3:7" x14ac:dyDescent="0.25">
      <c r="C110" s="139">
        <v>275</v>
      </c>
      <c r="D110" s="137">
        <v>0.45614300424479121</v>
      </c>
      <c r="E110" s="115">
        <v>0.32334076660347172</v>
      </c>
      <c r="F110" s="115">
        <v>0.43460564639801663</v>
      </c>
      <c r="G110" s="137">
        <v>1.2140894172462795</v>
      </c>
    </row>
    <row r="111" spans="3:7" x14ac:dyDescent="0.25">
      <c r="C111" s="139">
        <v>300</v>
      </c>
      <c r="D111" s="137">
        <v>0.45551060307159463</v>
      </c>
      <c r="E111" s="115">
        <v>0.32049849342835102</v>
      </c>
      <c r="F111" s="115">
        <v>0.43410363643355487</v>
      </c>
      <c r="G111" s="137">
        <v>1.2101127329335006</v>
      </c>
    </row>
    <row r="112" spans="3:7" x14ac:dyDescent="0.25">
      <c r="C112" s="139">
        <v>325</v>
      </c>
      <c r="D112" s="137">
        <v>0.4560394498459443</v>
      </c>
      <c r="E112" s="115">
        <v>0.31240919865994726</v>
      </c>
      <c r="F112" s="115">
        <v>0.43575012887331493</v>
      </c>
      <c r="G112" s="137">
        <v>1.2041987773792064</v>
      </c>
    </row>
    <row r="113" spans="3:7" x14ac:dyDescent="0.25">
      <c r="C113" s="139">
        <v>350</v>
      </c>
      <c r="D113" s="137">
        <v>0.45479193736743195</v>
      </c>
      <c r="E113" s="115">
        <v>0.32151310942704814</v>
      </c>
      <c r="F113" s="115">
        <v>0.43325706110792161</v>
      </c>
      <c r="G113" s="137">
        <v>1.2095621079024017</v>
      </c>
    </row>
    <row r="114" spans="3:7" x14ac:dyDescent="0.25">
      <c r="C114" s="139">
        <v>375</v>
      </c>
      <c r="D114" s="137">
        <v>0.45529933560421249</v>
      </c>
      <c r="E114" s="115">
        <v>0.31632945673677559</v>
      </c>
      <c r="F114" s="115">
        <v>0.43467973369017893</v>
      </c>
      <c r="G114" s="137">
        <v>1.206308526031167</v>
      </c>
    </row>
    <row r="115" spans="3:7" x14ac:dyDescent="0.25">
      <c r="C115" s="139">
        <v>400</v>
      </c>
      <c r="D115" s="137">
        <v>0.45487992648697589</v>
      </c>
      <c r="E115" s="115">
        <v>0.31179376063278691</v>
      </c>
      <c r="F115" s="115">
        <v>0.43460067669085989</v>
      </c>
      <c r="G115" s="137">
        <v>1.2012743638106227</v>
      </c>
    </row>
    <row r="116" spans="3:7" x14ac:dyDescent="0.25">
      <c r="C116" s="139">
        <v>425</v>
      </c>
      <c r="D116" s="137">
        <v>0.45633204826874119</v>
      </c>
      <c r="E116" s="115">
        <v>0.3159827952940048</v>
      </c>
      <c r="F116" s="115">
        <v>0.4327420998751903</v>
      </c>
      <c r="G116" s="137">
        <v>1.2050569434379363</v>
      </c>
    </row>
    <row r="117" spans="3:7" x14ac:dyDescent="0.25">
      <c r="C117" s="139">
        <v>450</v>
      </c>
      <c r="D117" s="137">
        <v>0.45534742751540919</v>
      </c>
      <c r="E117" s="115">
        <v>0.31355009894239189</v>
      </c>
      <c r="F117" s="115">
        <v>0.43383532798444541</v>
      </c>
      <c r="G117" s="137">
        <v>1.2027328544422464</v>
      </c>
    </row>
    <row r="118" spans="3:7" x14ac:dyDescent="0.25">
      <c r="C118" s="139">
        <v>475</v>
      </c>
      <c r="D118" s="137">
        <v>0.45572058977676327</v>
      </c>
      <c r="E118" s="115">
        <v>0.31915297234040108</v>
      </c>
      <c r="F118" s="115">
        <v>0.43377028444711224</v>
      </c>
      <c r="G118" s="137">
        <v>1.2086438465642766</v>
      </c>
    </row>
    <row r="119" spans="3:7" x14ac:dyDescent="0.25">
      <c r="C119" s="139">
        <v>500</v>
      </c>
      <c r="D119" s="137">
        <v>0.45536572975244627</v>
      </c>
      <c r="E119" s="115">
        <v>0.3139622067953361</v>
      </c>
      <c r="F119" s="115">
        <v>0.43465723610141294</v>
      </c>
      <c r="G119" s="137">
        <v>1.2039851726491952</v>
      </c>
    </row>
    <row r="120" spans="3:7" x14ac:dyDescent="0.25">
      <c r="C120" s="139">
        <v>525</v>
      </c>
      <c r="D120" s="137">
        <v>0.45560023336533434</v>
      </c>
      <c r="E120" s="115">
        <v>0.31413874125241725</v>
      </c>
      <c r="F120" s="115">
        <v>0.43338013751092069</v>
      </c>
      <c r="G120" s="137">
        <v>1.2031191121286724</v>
      </c>
    </row>
    <row r="121" spans="3:7" x14ac:dyDescent="0.25">
      <c r="C121" s="139">
        <v>550</v>
      </c>
      <c r="D121" s="137">
        <v>0.4552838904428837</v>
      </c>
      <c r="E121" s="115">
        <v>0.31649392747177463</v>
      </c>
      <c r="F121" s="115">
        <v>0.43320342285738472</v>
      </c>
      <c r="G121" s="137">
        <v>1.204981240772043</v>
      </c>
    </row>
    <row r="122" spans="3:7" x14ac:dyDescent="0.25">
      <c r="C122" s="139">
        <v>575</v>
      </c>
      <c r="D122" s="137">
        <v>0.45529436183433974</v>
      </c>
      <c r="E122" s="115">
        <v>0.31209582894861498</v>
      </c>
      <c r="F122" s="115">
        <v>0.43413358490018461</v>
      </c>
      <c r="G122" s="137">
        <v>1.2015237756831394</v>
      </c>
    </row>
    <row r="123" spans="3:7" x14ac:dyDescent="0.25">
      <c r="C123" s="139">
        <v>600</v>
      </c>
      <c r="D123" s="137">
        <v>0.45530732035995819</v>
      </c>
      <c r="E123" s="115">
        <v>0.31184866138871886</v>
      </c>
      <c r="F123" s="115">
        <v>0.43274665136925217</v>
      </c>
      <c r="G123" s="137">
        <v>1.1999026331179292</v>
      </c>
    </row>
    <row r="124" spans="3:7" x14ac:dyDescent="0.25">
      <c r="C124" s="139">
        <v>625</v>
      </c>
      <c r="D124" s="137">
        <v>0.45491682024262819</v>
      </c>
      <c r="E124" s="115">
        <v>0.31447305337161846</v>
      </c>
      <c r="F124" s="115">
        <v>0.4336206713081534</v>
      </c>
      <c r="G124" s="137">
        <v>1.2030105449224</v>
      </c>
    </row>
    <row r="125" spans="3:7" x14ac:dyDescent="0.25">
      <c r="C125" s="139">
        <v>650</v>
      </c>
      <c r="D125" s="137">
        <v>0.45494396816522636</v>
      </c>
      <c r="E125" s="115">
        <v>0.31240919865994726</v>
      </c>
      <c r="F125" s="115">
        <v>0.43361201350275297</v>
      </c>
      <c r="G125" s="137">
        <v>1.2009651803279267</v>
      </c>
    </row>
    <row r="126" spans="3:7" x14ac:dyDescent="0.25">
      <c r="C126" s="139">
        <v>675</v>
      </c>
      <c r="D126" s="137">
        <v>0.45496675941867604</v>
      </c>
      <c r="E126" s="115">
        <v>0.31295431505054588</v>
      </c>
      <c r="F126" s="115">
        <v>0.43251286531622368</v>
      </c>
      <c r="G126" s="137">
        <v>1.2004339397854458</v>
      </c>
    </row>
    <row r="127" spans="3:7" x14ac:dyDescent="0.25">
      <c r="C127" s="139">
        <v>700</v>
      </c>
      <c r="D127" s="137">
        <v>0.4546337591255275</v>
      </c>
      <c r="E127" s="115">
        <v>0.31450933691539096</v>
      </c>
      <c r="F127" s="115">
        <v>0.43319131003825601</v>
      </c>
      <c r="G127" s="137">
        <v>1.2023344060791745</v>
      </c>
    </row>
    <row r="128" spans="3:7" x14ac:dyDescent="0.25">
      <c r="C128" s="139">
        <v>725</v>
      </c>
      <c r="D128" s="137">
        <v>0.45442918944205807</v>
      </c>
      <c r="E128" s="115">
        <v>0.31108962396793272</v>
      </c>
      <c r="F128" s="115">
        <v>0.4331709028222856</v>
      </c>
      <c r="G128" s="137">
        <v>1.1986897162322765</v>
      </c>
    </row>
    <row r="129" spans="3:7" x14ac:dyDescent="0.25">
      <c r="C129" s="139">
        <v>750</v>
      </c>
      <c r="D129" s="137">
        <v>0.45469930510321033</v>
      </c>
      <c r="E129" s="115">
        <v>0.31291839777161101</v>
      </c>
      <c r="F129" s="115">
        <v>0.43381254625626875</v>
      </c>
      <c r="G129" s="137">
        <v>1.2014302491310902</v>
      </c>
    </row>
    <row r="130" spans="3:7" x14ac:dyDescent="0.25">
      <c r="C130" s="139">
        <v>775</v>
      </c>
      <c r="D130" s="137">
        <v>0.45475904520464022</v>
      </c>
      <c r="E130" s="115">
        <v>0.31270050776320768</v>
      </c>
      <c r="F130" s="115">
        <v>0.43288358693967244</v>
      </c>
      <c r="G130" s="137">
        <v>1.2003431399075204</v>
      </c>
    </row>
    <row r="131" spans="3:7" x14ac:dyDescent="0.25">
      <c r="C131" s="139">
        <v>800</v>
      </c>
      <c r="D131" s="137">
        <v>0.45469009830002532</v>
      </c>
      <c r="E131" s="115">
        <v>0.31090561508172893</v>
      </c>
      <c r="F131" s="115">
        <v>0.43283737750667545</v>
      </c>
      <c r="G131" s="137">
        <v>1.1984330908884298</v>
      </c>
    </row>
    <row r="132" spans="3:7" x14ac:dyDescent="0.25">
      <c r="C132" s="139">
        <v>825</v>
      </c>
      <c r="D132" s="137">
        <v>0.45502923544074458</v>
      </c>
      <c r="E132" s="115">
        <v>0.31309051613602473</v>
      </c>
      <c r="F132" s="115">
        <v>0.43340319387111337</v>
      </c>
      <c r="G132" s="137">
        <v>1.2015229454478826</v>
      </c>
    </row>
    <row r="133" spans="3:7" x14ac:dyDescent="0.25">
      <c r="C133" s="139">
        <v>850</v>
      </c>
      <c r="D133" s="137">
        <v>0.45525094201127042</v>
      </c>
      <c r="E133" s="115">
        <v>0.31105133386946393</v>
      </c>
      <c r="F133" s="115">
        <v>0.43253648265332956</v>
      </c>
      <c r="G133" s="137">
        <v>1.1988387585340639</v>
      </c>
    </row>
    <row r="134" spans="3:7" x14ac:dyDescent="0.25">
      <c r="C134" s="139">
        <v>875</v>
      </c>
      <c r="D134" s="137">
        <v>0.45477965574944118</v>
      </c>
      <c r="E134" s="115">
        <v>0.31222606826148003</v>
      </c>
      <c r="F134" s="115">
        <v>0.43310458903014248</v>
      </c>
      <c r="G134" s="137">
        <v>1.2001103130410637</v>
      </c>
    </row>
    <row r="135" spans="3:7" x14ac:dyDescent="0.25">
      <c r="C135" s="139">
        <v>900</v>
      </c>
      <c r="D135" s="137">
        <v>0.45499645860694626</v>
      </c>
      <c r="E135" s="115">
        <v>0.31197074895556209</v>
      </c>
      <c r="F135" s="115">
        <v>0.4330978639860214</v>
      </c>
      <c r="G135" s="137">
        <v>1.2000650715485297</v>
      </c>
    </row>
    <row r="136" spans="3:7" x14ac:dyDescent="0.25">
      <c r="C136" s="139">
        <v>925</v>
      </c>
      <c r="D136" s="137">
        <v>0.4551857658697549</v>
      </c>
      <c r="E136" s="115">
        <v>0.31035897209379504</v>
      </c>
      <c r="F136" s="115">
        <v>0.43307418369970774</v>
      </c>
      <c r="G136" s="137">
        <v>1.1986189216632577</v>
      </c>
    </row>
    <row r="137" spans="3:7" x14ac:dyDescent="0.25">
      <c r="C137" s="139">
        <v>950</v>
      </c>
      <c r="D137" s="137">
        <v>0.45538092619951448</v>
      </c>
      <c r="E137" s="115">
        <v>0.31346421826281179</v>
      </c>
      <c r="F137" s="115">
        <v>0.43288624890585048</v>
      </c>
      <c r="G137" s="137">
        <v>1.2017313933681768</v>
      </c>
    </row>
    <row r="138" spans="3:7" x14ac:dyDescent="0.25">
      <c r="C138" s="139">
        <v>975</v>
      </c>
      <c r="D138" s="137">
        <v>0.45495553123053334</v>
      </c>
      <c r="E138" s="115">
        <v>0.31124316867458673</v>
      </c>
      <c r="F138" s="115">
        <v>0.43279922752706268</v>
      </c>
      <c r="G138" s="137">
        <v>1.1989979274321827</v>
      </c>
    </row>
    <row r="139" spans="3:7" x14ac:dyDescent="0.25">
      <c r="C139" s="139">
        <v>1000</v>
      </c>
      <c r="D139" s="137">
        <v>0.45514712190431039</v>
      </c>
      <c r="E139" s="115">
        <v>0.31069292667027254</v>
      </c>
      <c r="F139" s="115">
        <v>0.43336742912598036</v>
      </c>
      <c r="G139" s="137">
        <v>1.1992074777005632</v>
      </c>
    </row>
    <row r="140" spans="3:7" x14ac:dyDescent="0.25">
      <c r="C140" s="139">
        <v>1025</v>
      </c>
      <c r="D140" s="137">
        <v>0.45518347861768149</v>
      </c>
      <c r="E140" s="115">
        <v>0.31245366399751873</v>
      </c>
      <c r="F140" s="115">
        <v>0.4325515659403667</v>
      </c>
      <c r="G140" s="137">
        <v>1.2001887085555669</v>
      </c>
    </row>
    <row r="141" spans="3:7" x14ac:dyDescent="0.25">
      <c r="C141" s="139">
        <v>1050</v>
      </c>
      <c r="D141" s="137">
        <v>0.45512290158302127</v>
      </c>
      <c r="E141" s="115">
        <v>0.31149806375355626</v>
      </c>
      <c r="F141" s="115">
        <v>0.43264563946582768</v>
      </c>
      <c r="G141" s="137">
        <v>1.1992666048024052</v>
      </c>
    </row>
    <row r="142" spans="3:7" x14ac:dyDescent="0.25">
      <c r="C142" s="139">
        <v>1075</v>
      </c>
      <c r="D142" s="137">
        <v>0.45497637681997199</v>
      </c>
      <c r="E142" s="115">
        <v>0.30992272085400752</v>
      </c>
      <c r="F142" s="115">
        <v>0.43310551310247775</v>
      </c>
      <c r="G142" s="137">
        <v>1.1980046107764573</v>
      </c>
    </row>
    <row r="143" spans="3:7" x14ac:dyDescent="0.25">
      <c r="C143" s="139">
        <v>1100</v>
      </c>
      <c r="D143" s="137">
        <v>0.45515086275005495</v>
      </c>
      <c r="E143" s="115">
        <v>0.31119613260910467</v>
      </c>
      <c r="F143" s="115">
        <v>0.43242140759615966</v>
      </c>
      <c r="G143" s="137">
        <v>1.1987684029553192</v>
      </c>
    </row>
    <row r="144" spans="3:7" x14ac:dyDescent="0.25">
      <c r="C144" s="139">
        <v>1125</v>
      </c>
      <c r="D144" s="137">
        <v>0.45501061327900694</v>
      </c>
      <c r="E144" s="115">
        <v>0.31133998367099203</v>
      </c>
      <c r="F144" s="115">
        <v>0.432866253186803</v>
      </c>
      <c r="G144" s="137">
        <v>1.1992168501368019</v>
      </c>
    </row>
    <row r="145" spans="3:7" x14ac:dyDescent="0.25">
      <c r="C145" s="139">
        <v>1150</v>
      </c>
      <c r="D145" s="137">
        <v>0.45480878397135865</v>
      </c>
      <c r="E145" s="115">
        <v>0.31190937925302314</v>
      </c>
      <c r="F145" s="115">
        <v>0.43284023375085362</v>
      </c>
      <c r="G145" s="137">
        <v>1.1995583969752355</v>
      </c>
    </row>
    <row r="146" spans="3:7" x14ac:dyDescent="0.25">
      <c r="C146" s="139">
        <v>1175</v>
      </c>
      <c r="D146" s="137">
        <v>0.45482996545985455</v>
      </c>
      <c r="E146" s="115">
        <v>0.31142691349236357</v>
      </c>
      <c r="F146" s="115">
        <v>0.43287183962870196</v>
      </c>
      <c r="G146" s="137">
        <v>1.1991287185809201</v>
      </c>
    </row>
    <row r="147" spans="3:7" x14ac:dyDescent="0.25">
      <c r="C147" s="139">
        <v>1200</v>
      </c>
      <c r="D147" s="137">
        <v>0.45484894492337519</v>
      </c>
      <c r="E147" s="115">
        <v>0.31036986608798195</v>
      </c>
      <c r="F147" s="115">
        <v>0.43272727341837747</v>
      </c>
      <c r="G147" s="137">
        <v>1.1979460844297347</v>
      </c>
    </row>
    <row r="148" spans="3:7" x14ac:dyDescent="0.25">
      <c r="C148" s="139">
        <v>1225</v>
      </c>
      <c r="D148" s="137">
        <v>0.45501468451652766</v>
      </c>
      <c r="E148" s="115">
        <v>0.31208707234652144</v>
      </c>
      <c r="F148" s="115">
        <v>0.43264266634503262</v>
      </c>
      <c r="G148" s="137">
        <v>1.1997444232080818</v>
      </c>
    </row>
    <row r="149" spans="3:7" x14ac:dyDescent="0.25">
      <c r="C149" s="139">
        <v>1250</v>
      </c>
      <c r="D149" s="137">
        <v>0.45502955641599407</v>
      </c>
      <c r="E149" s="115">
        <v>0.31072049728105022</v>
      </c>
      <c r="F149" s="115">
        <v>0.43310035884780723</v>
      </c>
      <c r="G149" s="137">
        <v>1.1988504125448516</v>
      </c>
    </row>
    <row r="150" spans="3:7" x14ac:dyDescent="0.25">
      <c r="C150" s="139">
        <v>1275</v>
      </c>
      <c r="D150" s="137">
        <v>0.45519900871478391</v>
      </c>
      <c r="E150" s="115">
        <v>0.31029918338342222</v>
      </c>
      <c r="F150" s="115">
        <v>0.43244970550796441</v>
      </c>
      <c r="G150" s="137">
        <v>1.1979478976061706</v>
      </c>
    </row>
    <row r="151" spans="3:7" x14ac:dyDescent="0.25">
      <c r="C151" s="139">
        <v>1300</v>
      </c>
      <c r="D151" s="137">
        <v>0.45521009661009276</v>
      </c>
      <c r="E151" s="115">
        <v>0.31136973990174949</v>
      </c>
      <c r="F151" s="115">
        <v>0.43252727656889578</v>
      </c>
      <c r="G151" s="137">
        <v>1.199107113080738</v>
      </c>
    </row>
    <row r="152" spans="3:7" x14ac:dyDescent="0.25">
      <c r="C152" s="139">
        <v>1325</v>
      </c>
      <c r="D152" s="137">
        <v>0.45503366079618529</v>
      </c>
      <c r="E152" s="115">
        <v>0.31009405271630058</v>
      </c>
      <c r="F152" s="115">
        <v>0.43290297812750372</v>
      </c>
      <c r="G152" s="137">
        <v>1.1980306916399897</v>
      </c>
    </row>
    <row r="153" spans="3:7" x14ac:dyDescent="0.25">
      <c r="C153" s="139">
        <v>1350</v>
      </c>
      <c r="D153" s="137">
        <v>0.45504772039351221</v>
      </c>
      <c r="E153" s="115">
        <v>0.31125161675183527</v>
      </c>
      <c r="F153" s="115">
        <v>0.43234930947374395</v>
      </c>
      <c r="G153" s="137">
        <v>1.1986486466190915</v>
      </c>
    </row>
    <row r="154" spans="3:7" x14ac:dyDescent="0.25">
      <c r="C154" s="139">
        <v>1375</v>
      </c>
      <c r="D154" s="137">
        <v>0.45506273480553294</v>
      </c>
      <c r="E154" s="115">
        <v>0.31067740850757614</v>
      </c>
      <c r="F154" s="115">
        <v>0.43271458492285964</v>
      </c>
      <c r="G154" s="137">
        <v>1.1984547282359688</v>
      </c>
    </row>
    <row r="155" spans="3:7" x14ac:dyDescent="0.25">
      <c r="C155" s="139">
        <v>1400</v>
      </c>
      <c r="D155" s="137">
        <v>0.4548975603274375</v>
      </c>
      <c r="E155" s="115">
        <v>0.31049993891610073</v>
      </c>
      <c r="F155" s="115">
        <v>0.43271218603926909</v>
      </c>
      <c r="G155" s="137">
        <v>1.1981096852828073</v>
      </c>
    </row>
    <row r="156" spans="3:7" x14ac:dyDescent="0.25">
      <c r="C156" s="139">
        <v>1425</v>
      </c>
      <c r="D156" s="137">
        <v>0.45491498581003759</v>
      </c>
      <c r="E156" s="115">
        <v>0.31147279679613887</v>
      </c>
      <c r="F156" s="115">
        <v>0.43267498037966406</v>
      </c>
      <c r="G156" s="137">
        <v>1.1990627629858406</v>
      </c>
    </row>
    <row r="157" spans="3:7" x14ac:dyDescent="0.25">
      <c r="C157" s="139">
        <v>1450</v>
      </c>
      <c r="D157" s="137">
        <v>0.45481217717761274</v>
      </c>
      <c r="E157" s="115">
        <v>0.31089125115960642</v>
      </c>
      <c r="F157" s="115">
        <v>0.43260741209367715</v>
      </c>
      <c r="G157" s="137">
        <v>1.1983108404308962</v>
      </c>
    </row>
    <row r="158" spans="3:7" x14ac:dyDescent="0.25">
      <c r="C158" s="139">
        <v>1475</v>
      </c>
      <c r="D158" s="137">
        <v>0.45494728444750226</v>
      </c>
      <c r="E158" s="115">
        <v>0.30994841541039087</v>
      </c>
      <c r="F158" s="115">
        <v>0.43253917675013132</v>
      </c>
      <c r="G158" s="137">
        <v>1.1974348766080243</v>
      </c>
    </row>
    <row r="159" spans="3:7" x14ac:dyDescent="0.25">
      <c r="C159" s="139">
        <v>1500</v>
      </c>
      <c r="D159" s="137">
        <v>0.4546810325418727</v>
      </c>
      <c r="E159" s="115">
        <v>0.31088182245485563</v>
      </c>
      <c r="F159" s="115">
        <v>0.43293749346750271</v>
      </c>
      <c r="G159" s="137">
        <v>1.1985003484642311</v>
      </c>
    </row>
    <row r="160" spans="3:7" x14ac:dyDescent="0.25">
      <c r="C160" s="139">
        <v>1525</v>
      </c>
      <c r="D160" s="137">
        <v>0.4549425486648539</v>
      </c>
      <c r="E160" s="115">
        <v>0.31052693173431734</v>
      </c>
      <c r="F160" s="115">
        <v>0.43239617453386869</v>
      </c>
      <c r="G160" s="137">
        <v>1.19786565493304</v>
      </c>
    </row>
    <row r="161" spans="3:7" x14ac:dyDescent="0.25">
      <c r="C161" s="139">
        <v>1550</v>
      </c>
      <c r="D161" s="137">
        <v>0.45484648634270114</v>
      </c>
      <c r="E161" s="115">
        <v>0.30982110360383125</v>
      </c>
      <c r="F161" s="115">
        <v>0.43241687003736168</v>
      </c>
      <c r="G161" s="137">
        <v>1.1970844599838941</v>
      </c>
    </row>
    <row r="162" spans="3:7" x14ac:dyDescent="0.25">
      <c r="C162" s="139">
        <v>1575</v>
      </c>
      <c r="D162" s="137">
        <v>0.45481433403349042</v>
      </c>
      <c r="E162" s="115">
        <v>0.31106895947034641</v>
      </c>
      <c r="F162" s="115">
        <v>0.43276473996998166</v>
      </c>
      <c r="G162" s="137">
        <v>1.1986480334738185</v>
      </c>
    </row>
    <row r="163" spans="3:7" x14ac:dyDescent="0.25">
      <c r="C163" s="139">
        <v>1600</v>
      </c>
      <c r="D163" s="137">
        <v>0.45472354732159825</v>
      </c>
      <c r="E163" s="115">
        <v>0.31001723071413723</v>
      </c>
      <c r="F163" s="115">
        <v>0.43231397464440585</v>
      </c>
      <c r="G163" s="137">
        <v>1.1970547526801414</v>
      </c>
    </row>
    <row r="164" spans="3:7" x14ac:dyDescent="0.25">
      <c r="C164" s="139">
        <v>1625</v>
      </c>
      <c r="D164" s="137">
        <v>0.4551121264631266</v>
      </c>
      <c r="E164" s="115">
        <v>0.31140062207057478</v>
      </c>
      <c r="F164" s="115">
        <v>0.43260928761192474</v>
      </c>
      <c r="G164" s="137">
        <v>1.1991220361456261</v>
      </c>
    </row>
    <row r="165" spans="3:7" x14ac:dyDescent="0.25">
      <c r="C165" s="139">
        <v>1650</v>
      </c>
      <c r="D165" s="137">
        <v>0.45501984097510012</v>
      </c>
      <c r="E165" s="115">
        <v>0.31055006631126131</v>
      </c>
      <c r="F165" s="115">
        <v>0.43256235398850851</v>
      </c>
      <c r="G165" s="137">
        <v>1.1981322612748699</v>
      </c>
    </row>
    <row r="166" spans="3:7" x14ac:dyDescent="0.25">
      <c r="C166" s="139">
        <v>1675</v>
      </c>
      <c r="D166" s="137">
        <v>0.45498753723553798</v>
      </c>
      <c r="E166" s="115">
        <v>0.30955317456143594</v>
      </c>
      <c r="F166" s="115">
        <v>0.43257902476107463</v>
      </c>
      <c r="G166" s="137">
        <v>1.1971197365580486</v>
      </c>
    </row>
    <row r="167" spans="3:7" x14ac:dyDescent="0.25">
      <c r="C167" s="139">
        <v>1700</v>
      </c>
      <c r="D167" s="137">
        <v>0.45490005262963845</v>
      </c>
      <c r="E167" s="115">
        <v>0.31063338302190729</v>
      </c>
      <c r="F167" s="115">
        <v>0.43247739480111419</v>
      </c>
      <c r="G167" s="137">
        <v>1.19801083045266</v>
      </c>
    </row>
    <row r="168" spans="3:7" x14ac:dyDescent="0.25">
      <c r="C168" s="139">
        <v>1725</v>
      </c>
      <c r="D168" s="137">
        <v>0.45491487255398178</v>
      </c>
      <c r="E168" s="115">
        <v>0.30990954613872085</v>
      </c>
      <c r="F168" s="115">
        <v>0.43247888541909491</v>
      </c>
      <c r="G168" s="137">
        <v>1.1973033041117975</v>
      </c>
    </row>
    <row r="169" spans="3:7" x14ac:dyDescent="0.25">
      <c r="C169" s="139">
        <v>1750</v>
      </c>
      <c r="D169" s="137">
        <v>0.45478760361194609</v>
      </c>
      <c r="E169" s="115">
        <v>0.31027136288789531</v>
      </c>
      <c r="F169" s="115">
        <v>0.43275074873500974</v>
      </c>
      <c r="G169" s="137">
        <v>1.1978097152348512</v>
      </c>
    </row>
    <row r="170" spans="3:7" x14ac:dyDescent="0.25">
      <c r="C170" s="139">
        <v>1775</v>
      </c>
      <c r="D170" s="137">
        <v>0.45491415338293195</v>
      </c>
      <c r="E170" s="115">
        <v>0.31016943627325516</v>
      </c>
      <c r="F170" s="115">
        <v>0.43234489329460762</v>
      </c>
      <c r="G170" s="137">
        <v>1.1974284829507948</v>
      </c>
    </row>
    <row r="171" spans="3:7" x14ac:dyDescent="0.25">
      <c r="C171" s="139">
        <v>1800</v>
      </c>
      <c r="D171" s="137">
        <v>0.45492952015807364</v>
      </c>
      <c r="E171" s="115">
        <v>0.31011380254044751</v>
      </c>
      <c r="F171" s="115">
        <v>0.43262763707998508</v>
      </c>
      <c r="G171" s="137">
        <v>1.1976709597785062</v>
      </c>
    </row>
    <row r="172" spans="3:7" x14ac:dyDescent="0.25">
      <c r="C172" s="139">
        <v>1825</v>
      </c>
      <c r="D172" s="137">
        <v>0.45512483655143282</v>
      </c>
      <c r="E172" s="115">
        <v>0.31103633210785514</v>
      </c>
      <c r="F172" s="115">
        <v>0.43267685320231025</v>
      </c>
      <c r="G172" s="137">
        <v>1.1988380218615982</v>
      </c>
    </row>
    <row r="173" spans="3:7" x14ac:dyDescent="0.25">
      <c r="C173" s="139">
        <v>1850</v>
      </c>
      <c r="D173" s="137">
        <v>0.45500207722200098</v>
      </c>
      <c r="E173" s="115">
        <v>0.31024307093167042</v>
      </c>
      <c r="F173" s="115">
        <v>0.43262151095396112</v>
      </c>
      <c r="G173" s="137">
        <v>1.1978666591076326</v>
      </c>
    </row>
    <row r="174" spans="3:7" x14ac:dyDescent="0.25">
      <c r="C174" s="139">
        <v>1875</v>
      </c>
      <c r="D174" s="137">
        <v>0.4550150432157386</v>
      </c>
      <c r="E174" s="115">
        <v>0.30958400106415707</v>
      </c>
      <c r="F174" s="115">
        <v>0.43253232629501676</v>
      </c>
      <c r="G174" s="137">
        <v>1.1971313705749125</v>
      </c>
    </row>
    <row r="175" spans="3:7" x14ac:dyDescent="0.25">
      <c r="C175" s="139">
        <v>1900</v>
      </c>
      <c r="D175" s="137">
        <v>0.45502872897283592</v>
      </c>
      <c r="E175" s="115">
        <v>0.31054846364340977</v>
      </c>
      <c r="F175" s="115">
        <v>0.43249258079727254</v>
      </c>
      <c r="G175" s="137">
        <v>1.1980697734135182</v>
      </c>
    </row>
    <row r="176" spans="3:7" x14ac:dyDescent="0.25">
      <c r="C176" s="139">
        <v>1925</v>
      </c>
      <c r="D176" s="137">
        <v>0.45491140277491149</v>
      </c>
      <c r="E176" s="115">
        <v>0.310421069458235</v>
      </c>
      <c r="F176" s="115">
        <v>0.43279148284082014</v>
      </c>
      <c r="G176" s="137">
        <v>1.1981239550739666</v>
      </c>
    </row>
    <row r="177" spans="3:7" x14ac:dyDescent="0.25">
      <c r="C177" s="139">
        <v>1950</v>
      </c>
      <c r="D177" s="137">
        <v>0.45492628813082464</v>
      </c>
      <c r="E177" s="115">
        <v>0.3092020514067077</v>
      </c>
      <c r="F177" s="115">
        <v>0.43242005603196909</v>
      </c>
      <c r="G177" s="137">
        <v>1.1965483955695015</v>
      </c>
    </row>
    <row r="178" spans="3:7" x14ac:dyDescent="0.25">
      <c r="C178" s="139">
        <v>1975</v>
      </c>
      <c r="D178" s="137">
        <v>0.45493999494327414</v>
      </c>
      <c r="E178" s="115">
        <v>0.31071035868657765</v>
      </c>
      <c r="F178" s="115">
        <v>0.43242232748441389</v>
      </c>
      <c r="G178" s="137">
        <v>1.1980726811142657</v>
      </c>
    </row>
    <row r="179" spans="3:7" x14ac:dyDescent="0.25">
      <c r="C179" s="139">
        <v>2000</v>
      </c>
      <c r="D179" s="137">
        <v>0.44727750569486385</v>
      </c>
      <c r="E179" s="115">
        <v>0.29516458430151338</v>
      </c>
      <c r="F179" s="115">
        <v>0.39323854941576891</v>
      </c>
      <c r="G179" s="137">
        <f>SUM(D179:F179)</f>
        <v>1.1356806394121461</v>
      </c>
    </row>
    <row r="180" spans="3:7" x14ac:dyDescent="0.25">
      <c r="C180" s="139">
        <v>2250</v>
      </c>
      <c r="D180" s="137">
        <v>0.44747421097230777</v>
      </c>
      <c r="E180" s="115">
        <v>0.29525497332892631</v>
      </c>
      <c r="F180" s="115">
        <v>0.39317879960531971</v>
      </c>
      <c r="G180" s="137">
        <f t="shared" ref="G180:G211" si="0">SUM(D180:F180)</f>
        <v>1.1359079839065538</v>
      </c>
    </row>
    <row r="181" spans="3:7" x14ac:dyDescent="0.25">
      <c r="C181" s="139">
        <v>2500</v>
      </c>
      <c r="D181" s="137">
        <v>0.44747077916078792</v>
      </c>
      <c r="E181" s="115">
        <v>0.29546854029995173</v>
      </c>
      <c r="F181" s="115">
        <v>0.39312189087387384</v>
      </c>
      <c r="G181" s="137">
        <f t="shared" si="0"/>
        <v>1.1360612103346135</v>
      </c>
    </row>
    <row r="182" spans="3:7" x14ac:dyDescent="0.25">
      <c r="C182" s="139">
        <v>2750</v>
      </c>
      <c r="D182" s="137">
        <v>0.44750339831928765</v>
      </c>
      <c r="E182" s="115">
        <v>0.29448197320426706</v>
      </c>
      <c r="F182" s="115">
        <v>0.39307532918450905</v>
      </c>
      <c r="G182" s="137">
        <f t="shared" si="0"/>
        <v>1.1350607007080638</v>
      </c>
    </row>
    <row r="183" spans="3:7" x14ac:dyDescent="0.25">
      <c r="C183" s="139">
        <v>3000</v>
      </c>
      <c r="D183" s="137">
        <v>0.44751312254920711</v>
      </c>
      <c r="E183" s="115">
        <v>0.29460664923293067</v>
      </c>
      <c r="F183" s="115">
        <v>0.39304411851261051</v>
      </c>
      <c r="G183" s="137">
        <f t="shared" si="0"/>
        <v>1.1351638902947483</v>
      </c>
    </row>
    <row r="184" spans="3:7" x14ac:dyDescent="0.25">
      <c r="C184" s="139">
        <v>3250</v>
      </c>
      <c r="D184" s="137">
        <v>0.44747269776293247</v>
      </c>
      <c r="E184" s="115">
        <v>0.29512792783738662</v>
      </c>
      <c r="F184" s="115">
        <v>0.392979795157471</v>
      </c>
      <c r="G184" s="137">
        <f t="shared" si="0"/>
        <v>1.13558042075779</v>
      </c>
    </row>
    <row r="185" spans="3:7" x14ac:dyDescent="0.25">
      <c r="C185" s="139">
        <v>3500</v>
      </c>
      <c r="D185" s="137">
        <v>0.4473725986276792</v>
      </c>
      <c r="E185" s="115">
        <v>0.29456224687523735</v>
      </c>
      <c r="F185" s="115">
        <v>0.39294684346479414</v>
      </c>
      <c r="G185" s="137">
        <f t="shared" si="0"/>
        <v>1.1348816889677107</v>
      </c>
    </row>
    <row r="186" spans="3:7" x14ac:dyDescent="0.25">
      <c r="C186" s="139">
        <v>3750</v>
      </c>
      <c r="D186" s="137">
        <v>0.44754043632796287</v>
      </c>
      <c r="E186" s="115">
        <v>0.29437096118538453</v>
      </c>
      <c r="F186" s="115">
        <v>0.39292390191986531</v>
      </c>
      <c r="G186" s="137">
        <f t="shared" si="0"/>
        <v>1.1348352994332127</v>
      </c>
    </row>
    <row r="187" spans="3:7" x14ac:dyDescent="0.25">
      <c r="C187" s="139">
        <v>4000</v>
      </c>
      <c r="D187" s="137">
        <v>0.44750284939740537</v>
      </c>
      <c r="E187" s="115">
        <v>0.29475562626699403</v>
      </c>
      <c r="F187" s="115">
        <v>0.39290426506805259</v>
      </c>
      <c r="G187" s="137">
        <f t="shared" si="0"/>
        <v>1.135162740732452</v>
      </c>
    </row>
    <row r="188" spans="3:7" x14ac:dyDescent="0.25">
      <c r="C188" s="139">
        <v>4250</v>
      </c>
      <c r="D188" s="137">
        <v>0.44750284939740537</v>
      </c>
      <c r="E188" s="115">
        <v>0.294362122543466</v>
      </c>
      <c r="F188" s="115">
        <v>0.39288693843410011</v>
      </c>
      <c r="G188" s="137">
        <f t="shared" si="0"/>
        <v>1.1347519103749715</v>
      </c>
    </row>
    <row r="189" spans="3:7" x14ac:dyDescent="0.25">
      <c r="C189" s="139">
        <v>4500</v>
      </c>
      <c r="D189" s="137">
        <v>0.44750284939740537</v>
      </c>
      <c r="E189" s="115">
        <v>0.29426024489264196</v>
      </c>
      <c r="F189" s="115">
        <v>0.39287205964836469</v>
      </c>
      <c r="G189" s="137">
        <f t="shared" si="0"/>
        <v>1.1346351539384121</v>
      </c>
    </row>
    <row r="190" spans="3:7" x14ac:dyDescent="0.25">
      <c r="C190" s="139">
        <v>4750</v>
      </c>
      <c r="D190" s="137">
        <v>0.44750284939740537</v>
      </c>
      <c r="E190" s="115">
        <v>0.29457458509842738</v>
      </c>
      <c r="F190" s="115">
        <v>0.39285335641038033</v>
      </c>
      <c r="G190" s="137">
        <f t="shared" si="0"/>
        <v>1.1349307909062132</v>
      </c>
    </row>
    <row r="191" spans="3:7" x14ac:dyDescent="0.25">
      <c r="C191" s="139">
        <v>5000</v>
      </c>
      <c r="D191" s="137">
        <v>0.44750284939740537</v>
      </c>
      <c r="E191" s="115">
        <v>0.29450265683274823</v>
      </c>
      <c r="F191" s="115">
        <v>0.39281976940131785</v>
      </c>
      <c r="G191" s="137">
        <f t="shared" si="0"/>
        <v>1.1348252756314714</v>
      </c>
    </row>
    <row r="192" spans="3:7" x14ac:dyDescent="0.25">
      <c r="C192" s="139">
        <v>5250</v>
      </c>
      <c r="D192" s="137">
        <v>0.44750284939740537</v>
      </c>
      <c r="E192" s="115">
        <v>0.2941961523629516</v>
      </c>
      <c r="F192" s="115">
        <v>0.39281410424514679</v>
      </c>
      <c r="G192" s="137">
        <f t="shared" si="0"/>
        <v>1.1345131060055038</v>
      </c>
    </row>
    <row r="193" spans="3:7" x14ac:dyDescent="0.25">
      <c r="C193" s="139">
        <v>5500</v>
      </c>
      <c r="D193" s="137">
        <v>0.44750284939740537</v>
      </c>
      <c r="E193" s="115">
        <v>0.2941593269568335</v>
      </c>
      <c r="F193" s="115">
        <v>0.39280481370177017</v>
      </c>
      <c r="G193" s="137">
        <f t="shared" si="0"/>
        <v>1.1344669900560089</v>
      </c>
    </row>
    <row r="194" spans="3:7" x14ac:dyDescent="0.25">
      <c r="C194" s="139">
        <v>5750</v>
      </c>
      <c r="D194" s="137">
        <v>0.44750284939740537</v>
      </c>
      <c r="E194" s="115">
        <v>0.29443612154528148</v>
      </c>
      <c r="F194" s="115">
        <v>0.39280029141568124</v>
      </c>
      <c r="G194" s="137">
        <f t="shared" si="0"/>
        <v>1.1347392623583681</v>
      </c>
    </row>
    <row r="195" spans="3:7" x14ac:dyDescent="0.25">
      <c r="C195" s="139">
        <v>6000</v>
      </c>
      <c r="D195" s="137">
        <v>0.44750284939740537</v>
      </c>
      <c r="E195" s="115">
        <v>0.29417070243785381</v>
      </c>
      <c r="F195" s="115">
        <v>0.39279235061881385</v>
      </c>
      <c r="G195" s="137">
        <f t="shared" si="0"/>
        <v>1.1344659024540731</v>
      </c>
    </row>
    <row r="196" spans="3:7" x14ac:dyDescent="0.25">
      <c r="C196" s="139">
        <v>6250</v>
      </c>
      <c r="D196" s="137">
        <v>0.44750284939740537</v>
      </c>
      <c r="E196" s="115">
        <v>0.29410500733348494</v>
      </c>
      <c r="F196" s="115">
        <v>0.39278132451912778</v>
      </c>
      <c r="G196" s="137">
        <f t="shared" si="0"/>
        <v>1.1343891812500182</v>
      </c>
    </row>
    <row r="197" spans="3:7" x14ac:dyDescent="0.25">
      <c r="C197" s="139">
        <v>6500</v>
      </c>
      <c r="D197" s="137">
        <v>0.44750284939740537</v>
      </c>
      <c r="E197" s="115">
        <v>0.29438494055492237</v>
      </c>
      <c r="F197" s="115">
        <v>0.39276635118727132</v>
      </c>
      <c r="G197" s="137">
        <f t="shared" si="0"/>
        <v>1.1346541411395989</v>
      </c>
    </row>
    <row r="198" spans="3:7" x14ac:dyDescent="0.25">
      <c r="C198" s="139">
        <v>6750</v>
      </c>
      <c r="D198" s="137">
        <v>0.44750284939740537</v>
      </c>
      <c r="E198" s="115">
        <v>0.29430014778848135</v>
      </c>
      <c r="F198" s="115">
        <v>0.39275717045663155</v>
      </c>
      <c r="G198" s="137">
        <f t="shared" si="0"/>
        <v>1.1345601676425183</v>
      </c>
    </row>
    <row r="199" spans="3:7" x14ac:dyDescent="0.25">
      <c r="C199" s="139">
        <v>7000</v>
      </c>
      <c r="D199" s="137">
        <v>0.44750284939740537</v>
      </c>
      <c r="E199" s="115">
        <v>0.29417507288053357</v>
      </c>
      <c r="F199" s="115">
        <v>0.39275190409356825</v>
      </c>
      <c r="G199" s="137">
        <f t="shared" si="0"/>
        <v>1.1344298263715071</v>
      </c>
    </row>
    <row r="200" spans="3:7" x14ac:dyDescent="0.25">
      <c r="C200" s="139">
        <v>7250</v>
      </c>
      <c r="D200" s="137">
        <v>0.44750284939740537</v>
      </c>
      <c r="E200" s="115">
        <v>0.29417709712631346</v>
      </c>
      <c r="F200" s="115">
        <v>0.39274675982450941</v>
      </c>
      <c r="G200" s="137">
        <f t="shared" si="0"/>
        <v>1.1344267063482283</v>
      </c>
    </row>
    <row r="201" spans="3:7" x14ac:dyDescent="0.25">
      <c r="C201" s="139">
        <v>7500</v>
      </c>
      <c r="D201" s="137">
        <v>0.44750284939740537</v>
      </c>
      <c r="E201" s="115">
        <v>0.2942092846303378</v>
      </c>
      <c r="F201" s="115">
        <v>0.3927421915733878</v>
      </c>
      <c r="G201" s="137">
        <f t="shared" si="0"/>
        <v>1.134454325601131</v>
      </c>
    </row>
    <row r="202" spans="3:7" x14ac:dyDescent="0.25">
      <c r="C202" s="139">
        <v>7750</v>
      </c>
      <c r="D202" s="137">
        <v>0.44750284939740537</v>
      </c>
      <c r="E202" s="115">
        <v>0.29398344946056232</v>
      </c>
      <c r="F202" s="115">
        <v>0.39273491759123536</v>
      </c>
      <c r="G202" s="137">
        <f t="shared" si="0"/>
        <v>1.1342212164492032</v>
      </c>
    </row>
    <row r="203" spans="3:7" x14ac:dyDescent="0.25">
      <c r="C203" s="139">
        <v>8000</v>
      </c>
      <c r="D203" s="137">
        <v>0.44750284939740537</v>
      </c>
      <c r="E203" s="115">
        <v>0.29410688886402159</v>
      </c>
      <c r="F203" s="115">
        <v>0.39273385145156325</v>
      </c>
      <c r="G203" s="137">
        <f t="shared" si="0"/>
        <v>1.1343435897129903</v>
      </c>
    </row>
    <row r="204" spans="3:7" x14ac:dyDescent="0.25">
      <c r="C204" s="139">
        <v>8250</v>
      </c>
      <c r="D204" s="137">
        <v>0.44750284939740537</v>
      </c>
      <c r="E204" s="115">
        <v>0.29418958175141341</v>
      </c>
      <c r="F204" s="115">
        <v>0.39280759467699644</v>
      </c>
      <c r="G204" s="137">
        <f t="shared" si="0"/>
        <v>1.1345000258258153</v>
      </c>
    </row>
    <row r="205" spans="3:7" x14ac:dyDescent="0.25">
      <c r="C205" s="139">
        <v>8500</v>
      </c>
      <c r="D205" s="137">
        <v>0.44750284939740537</v>
      </c>
      <c r="E205" s="115">
        <v>0.29398425271070411</v>
      </c>
      <c r="F205" s="115">
        <v>0.39280177460681603</v>
      </c>
      <c r="G205" s="137">
        <f t="shared" si="0"/>
        <v>1.1342888767149255</v>
      </c>
    </row>
    <row r="206" spans="3:7" x14ac:dyDescent="0.25">
      <c r="C206" s="139">
        <v>8750</v>
      </c>
      <c r="D206" s="137">
        <v>0.44750284939740537</v>
      </c>
      <c r="E206" s="115">
        <v>0.2941956532358514</v>
      </c>
      <c r="F206" s="115">
        <v>0.39279888965009918</v>
      </c>
      <c r="G206" s="137">
        <f t="shared" si="0"/>
        <v>1.1344973922833559</v>
      </c>
    </row>
    <row r="207" spans="3:7" x14ac:dyDescent="0.25">
      <c r="C207" s="139">
        <v>9000</v>
      </c>
      <c r="D207" s="137">
        <v>0.44750284939740537</v>
      </c>
      <c r="E207" s="115">
        <v>0.29414933855787306</v>
      </c>
      <c r="F207" s="115">
        <v>0.39285505411900917</v>
      </c>
      <c r="G207" s="137">
        <f t="shared" si="0"/>
        <v>1.1345072420742877</v>
      </c>
    </row>
    <row r="208" spans="3:7" x14ac:dyDescent="0.25">
      <c r="C208" s="139">
        <v>9250</v>
      </c>
      <c r="D208" s="137">
        <v>0.44750284939740537</v>
      </c>
      <c r="E208" s="115">
        <v>0.29411701060930173</v>
      </c>
      <c r="F208" s="115">
        <v>0.39284842325878894</v>
      </c>
      <c r="G208" s="137">
        <f t="shared" si="0"/>
        <v>1.134468283265496</v>
      </c>
    </row>
    <row r="209" spans="3:7" x14ac:dyDescent="0.25">
      <c r="C209" s="139">
        <v>9500</v>
      </c>
      <c r="D209" s="137">
        <v>0.44750284939740537</v>
      </c>
      <c r="E209" s="115">
        <v>0.29412677082245509</v>
      </c>
      <c r="F209" s="115">
        <v>0.39284209072454529</v>
      </c>
      <c r="G209" s="137">
        <f t="shared" si="0"/>
        <v>1.1344717109444058</v>
      </c>
    </row>
    <row r="210" spans="3:7" x14ac:dyDescent="0.25">
      <c r="C210" s="139">
        <v>9750</v>
      </c>
      <c r="D210" s="137">
        <v>0.44750284939740537</v>
      </c>
      <c r="E210" s="115">
        <v>0.29403490304918617</v>
      </c>
      <c r="F210" s="115">
        <v>0.39282515548107316</v>
      </c>
      <c r="G210" s="137">
        <f t="shared" si="0"/>
        <v>1.1343629079276647</v>
      </c>
    </row>
    <row r="211" spans="3:7" x14ac:dyDescent="0.25">
      <c r="C211" s="139">
        <v>10000</v>
      </c>
      <c r="D211" s="137">
        <v>0.44750284939740537</v>
      </c>
      <c r="E211" s="115">
        <v>0.29408348261166228</v>
      </c>
      <c r="F211" s="115">
        <v>0.3928174883805462</v>
      </c>
      <c r="G211" s="137">
        <f t="shared" si="0"/>
        <v>1.1344038203896138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zoomScale="80" zoomScaleNormal="80" workbookViewId="0"/>
  </sheetViews>
  <sheetFormatPr defaultColWidth="8.88671875" defaultRowHeight="14.4" x14ac:dyDescent="0.3"/>
  <cols>
    <col min="1" max="2" width="8.88671875" style="141"/>
    <col min="3" max="3" width="9.109375" style="141" bestFit="1" customWidth="1"/>
    <col min="4" max="16384" width="8.88671875" style="141"/>
  </cols>
  <sheetData>
    <row r="1" spans="1:11" x14ac:dyDescent="0.3">
      <c r="A1" s="140" t="s">
        <v>149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1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1" ht="15" thickBot="1" x14ac:dyDescent="0.35">
      <c r="A3" s="140"/>
      <c r="B3" s="140"/>
      <c r="C3" s="142" t="s">
        <v>147</v>
      </c>
      <c r="D3" s="185" t="s">
        <v>148</v>
      </c>
      <c r="E3" s="186"/>
      <c r="F3" s="186"/>
      <c r="G3" s="186"/>
      <c r="H3" s="186"/>
      <c r="I3" s="186"/>
      <c r="J3" s="186"/>
      <c r="K3" s="143"/>
    </row>
    <row r="4" spans="1:11" x14ac:dyDescent="0.3">
      <c r="A4" s="140"/>
      <c r="B4" s="140"/>
      <c r="C4" s="144">
        <v>2005</v>
      </c>
      <c r="D4" s="187">
        <v>300</v>
      </c>
      <c r="E4" s="143">
        <v>660</v>
      </c>
      <c r="F4" s="143">
        <v>1200</v>
      </c>
      <c r="G4" s="143">
        <v>1200</v>
      </c>
      <c r="H4" s="143"/>
      <c r="I4" s="143"/>
      <c r="J4" s="143"/>
      <c r="K4" s="145"/>
    </row>
    <row r="5" spans="1:11" x14ac:dyDescent="0.3">
      <c r="A5" s="140"/>
      <c r="B5" s="140"/>
      <c r="C5" s="144">
        <v>2006</v>
      </c>
      <c r="D5" s="187">
        <v>300</v>
      </c>
      <c r="E5" s="143">
        <v>660</v>
      </c>
      <c r="F5" s="143">
        <v>1200</v>
      </c>
      <c r="G5" s="143">
        <v>1200</v>
      </c>
      <c r="H5" s="143"/>
      <c r="I5" s="143"/>
      <c r="J5" s="143"/>
    </row>
    <row r="6" spans="1:11" x14ac:dyDescent="0.3">
      <c r="A6" s="140"/>
      <c r="B6" s="140"/>
      <c r="C6" s="144">
        <v>2007</v>
      </c>
      <c r="D6" s="187">
        <v>300</v>
      </c>
      <c r="E6" s="143">
        <v>660</v>
      </c>
      <c r="F6" s="143">
        <v>1200</v>
      </c>
      <c r="G6" s="143">
        <v>1500</v>
      </c>
      <c r="H6" s="143">
        <v>1200</v>
      </c>
      <c r="I6" s="143"/>
      <c r="J6" s="143"/>
    </row>
    <row r="7" spans="1:11" x14ac:dyDescent="0.3">
      <c r="A7" s="140"/>
      <c r="B7" s="140"/>
      <c r="C7" s="144">
        <v>2008</v>
      </c>
      <c r="D7" s="187">
        <v>300</v>
      </c>
      <c r="E7" s="143">
        <v>660</v>
      </c>
      <c r="F7" s="143">
        <v>1200</v>
      </c>
      <c r="G7" s="143">
        <v>1500</v>
      </c>
      <c r="H7" s="143">
        <v>1200</v>
      </c>
      <c r="I7" s="143"/>
      <c r="J7" s="143"/>
    </row>
    <row r="8" spans="1:11" x14ac:dyDescent="0.3">
      <c r="A8" s="140"/>
      <c r="B8" s="140"/>
      <c r="C8" s="146">
        <v>2009</v>
      </c>
      <c r="D8" s="187">
        <v>300</v>
      </c>
      <c r="E8" s="143">
        <v>660</v>
      </c>
      <c r="F8" s="143">
        <v>1200</v>
      </c>
      <c r="G8" s="143">
        <v>1500</v>
      </c>
      <c r="H8" s="143">
        <v>1200</v>
      </c>
      <c r="I8" s="143">
        <v>1500</v>
      </c>
      <c r="J8" s="143">
        <v>1800</v>
      </c>
    </row>
    <row r="9" spans="1:11" x14ac:dyDescent="0.3">
      <c r="A9" s="140"/>
      <c r="B9" s="140"/>
      <c r="C9" s="146">
        <v>2010</v>
      </c>
      <c r="D9" s="187">
        <v>300</v>
      </c>
      <c r="E9" s="143">
        <v>660</v>
      </c>
      <c r="F9" s="143">
        <v>1200</v>
      </c>
      <c r="G9" s="143">
        <v>1500</v>
      </c>
      <c r="H9" s="143">
        <v>1200</v>
      </c>
      <c r="I9" s="143">
        <v>1500</v>
      </c>
      <c r="J9" s="143">
        <v>1800</v>
      </c>
    </row>
    <row r="10" spans="1:11" x14ac:dyDescent="0.3">
      <c r="A10" s="140"/>
      <c r="B10" s="140"/>
      <c r="C10" s="146">
        <v>2011</v>
      </c>
      <c r="D10" s="187">
        <v>300</v>
      </c>
      <c r="E10" s="143"/>
      <c r="F10" s="143">
        <v>1200</v>
      </c>
      <c r="G10" s="143">
        <v>1500</v>
      </c>
      <c r="H10" s="143">
        <v>1200</v>
      </c>
      <c r="I10" s="143">
        <v>1500</v>
      </c>
      <c r="J10" s="143">
        <v>1800</v>
      </c>
    </row>
  </sheetData>
  <mergeCells count="1">
    <mergeCell ref="D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2"/>
  <sheetViews>
    <sheetView showGridLines="0" zoomScale="80" zoomScaleNormal="80" workbookViewId="0"/>
  </sheetViews>
  <sheetFormatPr defaultRowHeight="14.4" x14ac:dyDescent="0.3"/>
  <cols>
    <col min="2" max="2" width="35.6640625" bestFit="1" customWidth="1"/>
    <col min="3" max="3" width="17.6640625" bestFit="1" customWidth="1"/>
    <col min="4" max="4" width="13.88671875" bestFit="1" customWidth="1"/>
    <col min="5" max="5" width="9" bestFit="1" customWidth="1"/>
    <col min="6" max="6" width="14.109375" bestFit="1" customWidth="1"/>
    <col min="7" max="7" width="18.6640625" bestFit="1" customWidth="1"/>
    <col min="8" max="8" width="13.33203125" bestFit="1" customWidth="1"/>
    <col min="9" max="9" width="13" bestFit="1" customWidth="1"/>
    <col min="10" max="10" width="9.109375" customWidth="1"/>
    <col min="11" max="11" width="18" customWidth="1"/>
    <col min="12" max="12" width="19.88671875" bestFit="1" customWidth="1"/>
    <col min="13" max="13" width="20.109375" bestFit="1" customWidth="1"/>
    <col min="14" max="14" width="20.6640625" bestFit="1" customWidth="1"/>
  </cols>
  <sheetData>
    <row r="2" spans="2:13" ht="15.75" thickBot="1" x14ac:dyDescent="0.3">
      <c r="B2" s="104"/>
      <c r="C2" s="105" t="s">
        <v>88</v>
      </c>
      <c r="D2" s="105" t="s">
        <v>152</v>
      </c>
      <c r="E2" s="105" t="s">
        <v>89</v>
      </c>
      <c r="F2" s="105" t="s">
        <v>153</v>
      </c>
      <c r="G2" s="105" t="s">
        <v>91</v>
      </c>
      <c r="H2" s="105" t="s">
        <v>154</v>
      </c>
      <c r="I2" s="105" t="s">
        <v>155</v>
      </c>
      <c r="J2" s="105" t="s">
        <v>90</v>
      </c>
      <c r="K2" s="105" t="s">
        <v>156</v>
      </c>
      <c r="L2" s="105" t="s">
        <v>157</v>
      </c>
      <c r="M2" s="105" t="s">
        <v>92</v>
      </c>
    </row>
    <row r="3" spans="2:13" ht="15" x14ac:dyDescent="0.25">
      <c r="B3" s="99" t="s">
        <v>112</v>
      </c>
      <c r="C3" s="100">
        <v>0.38536478092448834</v>
      </c>
      <c r="D3" s="100"/>
      <c r="E3" s="100"/>
      <c r="F3" s="100"/>
      <c r="G3" s="100"/>
      <c r="H3" s="100"/>
      <c r="I3" s="100"/>
      <c r="J3" s="100"/>
      <c r="K3" s="100"/>
      <c r="L3" s="100"/>
      <c r="M3" s="100">
        <v>0.28881108971665437</v>
      </c>
    </row>
    <row r="4" spans="2:13" ht="15" x14ac:dyDescent="0.25">
      <c r="B4" s="99" t="s">
        <v>113</v>
      </c>
      <c r="C4" s="100">
        <v>6.7679582849307959E-2</v>
      </c>
      <c r="D4" s="100"/>
      <c r="E4" s="100"/>
      <c r="F4" s="100"/>
      <c r="G4" s="100"/>
      <c r="H4" s="100"/>
      <c r="I4" s="100"/>
      <c r="J4" s="100"/>
      <c r="K4" s="100"/>
      <c r="L4" s="100"/>
      <c r="M4" s="100">
        <v>6.4069052580613739E-2</v>
      </c>
    </row>
    <row r="5" spans="2:13" ht="15" x14ac:dyDescent="0.25">
      <c r="B5" s="99" t="s">
        <v>114</v>
      </c>
      <c r="C5" s="100">
        <v>0.25743307926346376</v>
      </c>
      <c r="D5" s="100"/>
      <c r="E5" s="100"/>
      <c r="F5" s="100"/>
      <c r="G5" s="100"/>
      <c r="H5" s="100"/>
      <c r="I5" s="100"/>
      <c r="J5" s="100"/>
      <c r="K5" s="100"/>
      <c r="L5" s="100"/>
      <c r="M5" s="100">
        <v>0.20758772381114374</v>
      </c>
    </row>
    <row r="6" spans="2:13" ht="15" x14ac:dyDescent="0.25">
      <c r="B6" s="99" t="s">
        <v>115</v>
      </c>
      <c r="C6" s="100">
        <v>5.7914727351740969E-2</v>
      </c>
      <c r="D6" s="100"/>
      <c r="E6" s="100"/>
      <c r="F6" s="100"/>
      <c r="G6" s="100"/>
      <c r="H6" s="100"/>
      <c r="I6" s="100"/>
      <c r="J6" s="100"/>
      <c r="K6" s="100"/>
      <c r="L6" s="100"/>
      <c r="M6" s="100">
        <v>5.3870025639369823E-2</v>
      </c>
    </row>
    <row r="7" spans="2:13" ht="15" x14ac:dyDescent="0.25">
      <c r="B7" s="99" t="s">
        <v>116</v>
      </c>
      <c r="C7" s="100">
        <v>0.34136768656859046</v>
      </c>
      <c r="D7" s="100"/>
      <c r="E7" s="100"/>
      <c r="F7" s="100"/>
      <c r="G7" s="100"/>
      <c r="H7" s="100"/>
      <c r="I7" s="100"/>
      <c r="J7" s="100"/>
      <c r="K7" s="100"/>
      <c r="L7" s="100"/>
      <c r="M7" s="100">
        <v>0.24416466390511771</v>
      </c>
    </row>
    <row r="8" spans="2:13" ht="15" x14ac:dyDescent="0.25">
      <c r="B8" s="99" t="s">
        <v>117</v>
      </c>
      <c r="C8" s="100">
        <v>7.5891978545637784E-2</v>
      </c>
      <c r="D8" s="100"/>
      <c r="E8" s="100"/>
      <c r="F8" s="100"/>
      <c r="G8" s="100"/>
      <c r="H8" s="100"/>
      <c r="I8" s="100"/>
      <c r="J8" s="100"/>
      <c r="K8" s="100"/>
      <c r="L8" s="100"/>
      <c r="M8" s="100">
        <v>5.3438976861570842E-2</v>
      </c>
    </row>
    <row r="9" spans="2:13" ht="15" x14ac:dyDescent="0.25">
      <c r="B9" s="99" t="s">
        <v>102</v>
      </c>
      <c r="C9" s="100"/>
      <c r="D9" s="100">
        <v>6.7193405031654552E-2</v>
      </c>
      <c r="E9" s="100">
        <v>0</v>
      </c>
      <c r="F9" s="100">
        <v>0</v>
      </c>
      <c r="G9" s="100">
        <v>4.3450623743195138E-2</v>
      </c>
      <c r="H9" s="100">
        <v>8.0272105035124608E-3</v>
      </c>
      <c r="I9" s="100">
        <v>3.4871122200028637E-3</v>
      </c>
      <c r="J9" s="100">
        <v>7.7685558298058233E-2</v>
      </c>
      <c r="K9" s="100">
        <v>5.7346849037613334E-2</v>
      </c>
      <c r="L9" s="100">
        <v>8.9523796715444595E-2</v>
      </c>
      <c r="M9" s="100"/>
    </row>
    <row r="10" spans="2:13" ht="15" x14ac:dyDescent="0.25">
      <c r="B10" s="102" t="s">
        <v>103</v>
      </c>
      <c r="C10" s="103"/>
      <c r="D10" s="103"/>
      <c r="E10" s="103">
        <v>4.4208412989960144E-2</v>
      </c>
      <c r="F10" s="103">
        <v>3.0246011032675001E-2</v>
      </c>
      <c r="G10" s="103"/>
      <c r="H10" s="103"/>
      <c r="I10" s="103"/>
      <c r="J10" s="103"/>
      <c r="K10" s="103"/>
      <c r="L10" s="103"/>
      <c r="M10" s="103"/>
    </row>
    <row r="11" spans="2:13" ht="15" x14ac:dyDescent="0.25">
      <c r="B11" s="106" t="s">
        <v>118</v>
      </c>
      <c r="C11" s="107">
        <v>1.1856518355032293</v>
      </c>
      <c r="D11" s="107">
        <f>C11-D9+D10</f>
        <v>1.1184584304715748</v>
      </c>
      <c r="E11" s="107">
        <f>D11-E9+E10</f>
        <v>1.162666843461535</v>
      </c>
      <c r="F11" s="107">
        <f t="shared" ref="F11:L11" si="0">E11-F9+F10</f>
        <v>1.19291285449421</v>
      </c>
      <c r="G11" s="107">
        <f t="shared" si="0"/>
        <v>1.1494622307510149</v>
      </c>
      <c r="H11" s="107">
        <f t="shared" si="0"/>
        <v>1.1414350202475025</v>
      </c>
      <c r="I11" s="107">
        <f t="shared" si="0"/>
        <v>1.1379479080274997</v>
      </c>
      <c r="J11" s="107">
        <f t="shared" si="0"/>
        <v>1.0602623497294414</v>
      </c>
      <c r="K11" s="107">
        <f t="shared" si="0"/>
        <v>1.0029155006918282</v>
      </c>
      <c r="L11" s="107">
        <f t="shared" si="0"/>
        <v>0.91339170397638358</v>
      </c>
      <c r="M11" s="107">
        <v>0.91194153251447019</v>
      </c>
    </row>
    <row r="12" spans="2:13" ht="15" x14ac:dyDescent="0.25">
      <c r="B12" s="106"/>
      <c r="C12" s="108"/>
      <c r="D12" s="109"/>
      <c r="E12" s="109"/>
      <c r="F12" s="109"/>
      <c r="G12" s="109"/>
      <c r="H12" s="109"/>
      <c r="I12" s="109"/>
      <c r="J12" s="109"/>
      <c r="K12" s="109"/>
      <c r="L12" s="109"/>
      <c r="M12" s="1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2"/>
  <sheetViews>
    <sheetView showGridLines="0" zoomScale="80" zoomScaleNormal="80" workbookViewId="0"/>
  </sheetViews>
  <sheetFormatPr defaultRowHeight="14.4" x14ac:dyDescent="0.3"/>
  <cols>
    <col min="2" max="2" width="35.6640625" bestFit="1" customWidth="1"/>
    <col min="3" max="3" width="19.109375" bestFit="1" customWidth="1"/>
    <col min="4" max="4" width="13.88671875" bestFit="1" customWidth="1"/>
    <col min="5" max="5" width="9" bestFit="1" customWidth="1"/>
    <col min="6" max="6" width="14.109375" bestFit="1" customWidth="1"/>
    <col min="7" max="7" width="18.6640625" bestFit="1" customWidth="1"/>
    <col min="8" max="8" width="13.33203125" bestFit="1" customWidth="1"/>
    <col min="9" max="9" width="13" bestFit="1" customWidth="1"/>
    <col min="10" max="10" width="9.88671875" customWidth="1"/>
    <col min="11" max="11" width="18" customWidth="1"/>
    <col min="12" max="12" width="19.88671875" bestFit="1" customWidth="1"/>
    <col min="13" max="13" width="20.109375" bestFit="1" customWidth="1"/>
    <col min="14" max="14" width="20.6640625" bestFit="1" customWidth="1"/>
  </cols>
  <sheetData>
    <row r="2" spans="2:13" ht="15.75" thickBot="1" x14ac:dyDescent="0.3">
      <c r="B2" s="104"/>
      <c r="C2" s="105" t="s">
        <v>119</v>
      </c>
      <c r="D2" s="105" t="s">
        <v>152</v>
      </c>
      <c r="E2" s="105" t="s">
        <v>89</v>
      </c>
      <c r="F2" s="105" t="s">
        <v>153</v>
      </c>
      <c r="G2" s="105" t="s">
        <v>91</v>
      </c>
      <c r="H2" s="105" t="s">
        <v>154</v>
      </c>
      <c r="I2" s="105" t="s">
        <v>155</v>
      </c>
      <c r="J2" s="105" t="s">
        <v>90</v>
      </c>
      <c r="K2" s="105" t="s">
        <v>156</v>
      </c>
      <c r="L2" s="105" t="s">
        <v>157</v>
      </c>
      <c r="M2" s="105" t="s">
        <v>92</v>
      </c>
    </row>
    <row r="3" spans="2:13" ht="15" x14ac:dyDescent="0.25">
      <c r="B3" s="99" t="s">
        <v>112</v>
      </c>
      <c r="C3" s="100">
        <v>7.4482812236270249E-2</v>
      </c>
      <c r="D3" s="100"/>
      <c r="E3" s="100"/>
      <c r="F3" s="100"/>
      <c r="G3" s="100"/>
      <c r="H3" s="100"/>
      <c r="I3" s="100"/>
      <c r="J3" s="100"/>
      <c r="K3" s="100"/>
      <c r="L3" s="100"/>
      <c r="M3" s="100">
        <v>6.1666755374700781E-2</v>
      </c>
    </row>
    <row r="4" spans="2:13" ht="15" x14ac:dyDescent="0.25">
      <c r="B4" s="99" t="s">
        <v>113</v>
      </c>
      <c r="C4" s="100">
        <v>9.1836935509399878E-3</v>
      </c>
      <c r="D4" s="100"/>
      <c r="E4" s="100"/>
      <c r="F4" s="100"/>
      <c r="G4" s="100"/>
      <c r="H4" s="100"/>
      <c r="I4" s="100"/>
      <c r="J4" s="100"/>
      <c r="K4" s="100"/>
      <c r="L4" s="100"/>
      <c r="M4" s="100">
        <v>1.4376623569395537E-2</v>
      </c>
    </row>
    <row r="5" spans="2:13" ht="15" x14ac:dyDescent="0.25">
      <c r="B5" s="99" t="s">
        <v>114</v>
      </c>
      <c r="C5" s="100">
        <v>0.27836510137291864</v>
      </c>
      <c r="D5" s="100"/>
      <c r="E5" s="100"/>
      <c r="F5" s="100"/>
      <c r="G5" s="100"/>
      <c r="H5" s="100"/>
      <c r="I5" s="100"/>
      <c r="J5" s="100"/>
      <c r="K5" s="100"/>
      <c r="L5" s="100"/>
      <c r="M5" s="100">
        <v>0.25882046104783751</v>
      </c>
    </row>
    <row r="6" spans="2:13" ht="15" x14ac:dyDescent="0.25">
      <c r="B6" s="99" t="s">
        <v>115</v>
      </c>
      <c r="C6" s="100">
        <v>4.1921633326322927E-2</v>
      </c>
      <c r="D6" s="100"/>
      <c r="E6" s="100"/>
      <c r="F6" s="100"/>
      <c r="G6" s="100"/>
      <c r="H6" s="100"/>
      <c r="I6" s="100"/>
      <c r="J6" s="100"/>
      <c r="K6" s="100"/>
      <c r="L6" s="100"/>
      <c r="M6" s="100">
        <v>4.8835070967041011E-2</v>
      </c>
    </row>
    <row r="7" spans="2:13" ht="15" x14ac:dyDescent="0.25">
      <c r="B7" s="99" t="s">
        <v>116</v>
      </c>
      <c r="C7" s="100">
        <v>0.20100123056795724</v>
      </c>
      <c r="D7" s="100"/>
      <c r="E7" s="100"/>
      <c r="F7" s="100"/>
      <c r="G7" s="100"/>
      <c r="H7" s="100"/>
      <c r="I7" s="100"/>
      <c r="J7" s="100"/>
      <c r="K7" s="100"/>
      <c r="L7" s="100"/>
      <c r="M7" s="100">
        <v>0.1991537443859796</v>
      </c>
    </row>
    <row r="8" spans="2:13" ht="15" x14ac:dyDescent="0.25">
      <c r="B8" s="99" t="s">
        <v>117</v>
      </c>
      <c r="C8" s="100">
        <v>3.8888917393473443E-2</v>
      </c>
      <c r="D8" s="100"/>
      <c r="E8" s="100"/>
      <c r="F8" s="100"/>
      <c r="G8" s="100"/>
      <c r="H8" s="100"/>
      <c r="I8" s="100"/>
      <c r="J8" s="100"/>
      <c r="K8" s="100"/>
      <c r="L8" s="100"/>
      <c r="M8" s="100">
        <v>4.0053597282646486E-2</v>
      </c>
    </row>
    <row r="9" spans="2:13" ht="15" x14ac:dyDescent="0.25">
      <c r="B9" s="99" t="s">
        <v>102</v>
      </c>
      <c r="C9" s="100"/>
      <c r="D9" s="100">
        <v>3.4470323597893801E-2</v>
      </c>
      <c r="E9" s="100">
        <v>0</v>
      </c>
      <c r="F9" s="100">
        <v>0</v>
      </c>
      <c r="G9" s="100">
        <v>2.2439065928331475E-3</v>
      </c>
      <c r="H9" s="100">
        <v>2.6822341187699855E-3</v>
      </c>
      <c r="I9" s="100">
        <v>0</v>
      </c>
      <c r="J9" s="100">
        <v>0</v>
      </c>
      <c r="K9" s="100">
        <v>0</v>
      </c>
      <c r="L9" s="100">
        <v>0</v>
      </c>
      <c r="M9" s="100"/>
    </row>
    <row r="10" spans="2:13" ht="15" x14ac:dyDescent="0.25">
      <c r="B10" s="102" t="s">
        <v>103</v>
      </c>
      <c r="C10" s="103"/>
      <c r="D10" s="103"/>
      <c r="E10" s="103">
        <v>7.1035321994919742E-3</v>
      </c>
      <c r="F10" s="103">
        <v>1.0483962732731203E-2</v>
      </c>
      <c r="G10" s="103"/>
      <c r="H10" s="103"/>
      <c r="I10" s="103"/>
      <c r="J10" s="103"/>
      <c r="K10" s="103"/>
      <c r="L10" s="103"/>
      <c r="M10" s="103"/>
    </row>
    <row r="11" spans="2:13" ht="15" x14ac:dyDescent="0.25">
      <c r="B11" s="106" t="s">
        <v>118</v>
      </c>
      <c r="C11" s="107">
        <v>0.64384338844788236</v>
      </c>
      <c r="D11" s="108">
        <f t="shared" ref="D11:L11" si="0">C11-D9+D10</f>
        <v>0.60937306484998854</v>
      </c>
      <c r="E11" s="108">
        <f t="shared" si="0"/>
        <v>0.61647659704948055</v>
      </c>
      <c r="F11" s="108">
        <f t="shared" si="0"/>
        <v>0.62696055978221177</v>
      </c>
      <c r="G11" s="108">
        <f t="shared" si="0"/>
        <v>0.62471665318937863</v>
      </c>
      <c r="H11" s="108">
        <f t="shared" si="0"/>
        <v>0.62203441907060864</v>
      </c>
      <c r="I11" s="108">
        <f t="shared" si="0"/>
        <v>0.62203441907060864</v>
      </c>
      <c r="J11" s="108">
        <f t="shared" si="0"/>
        <v>0.62203441907060864</v>
      </c>
      <c r="K11" s="108">
        <f t="shared" si="0"/>
        <v>0.62203441907060864</v>
      </c>
      <c r="L11" s="108">
        <f t="shared" si="0"/>
        <v>0.62203441907060864</v>
      </c>
      <c r="M11" s="107">
        <v>0.62290625262760091</v>
      </c>
    </row>
    <row r="12" spans="2:13" ht="15" x14ac:dyDescent="0.25">
      <c r="B12" s="106"/>
      <c r="C12" s="108"/>
      <c r="M12" s="10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0"/>
  <sheetViews>
    <sheetView showGridLines="0" zoomScale="80" zoomScaleNormal="80" workbookViewId="0"/>
  </sheetViews>
  <sheetFormatPr defaultColWidth="9.109375" defaultRowHeight="13.8" x14ac:dyDescent="0.25"/>
  <cols>
    <col min="1" max="1" width="9.109375" style="110"/>
    <col min="2" max="2" width="17.5546875" style="110" bestFit="1" customWidth="1"/>
    <col min="3" max="3" width="10.5546875" style="110" bestFit="1" customWidth="1"/>
    <col min="4" max="4" width="10.109375" style="110" customWidth="1"/>
    <col min="5" max="6" width="10.5546875" style="110" bestFit="1" customWidth="1"/>
    <col min="7" max="7" width="9.109375" style="110"/>
    <col min="8" max="8" width="10.5546875" style="110" bestFit="1" customWidth="1"/>
    <col min="9" max="16384" width="9.109375" style="110"/>
  </cols>
  <sheetData>
    <row r="2" spans="2:9" ht="15" x14ac:dyDescent="0.25">
      <c r="C2" s="111"/>
      <c r="D2" s="111"/>
      <c r="E2" s="111"/>
      <c r="F2" s="111"/>
      <c r="G2" s="111"/>
      <c r="H2" s="111"/>
      <c r="I2" s="111"/>
    </row>
    <row r="3" spans="2:9" ht="15" x14ac:dyDescent="0.25">
      <c r="C3" s="111" t="s">
        <v>120</v>
      </c>
      <c r="D3" s="111"/>
      <c r="E3" s="111" t="s">
        <v>121</v>
      </c>
      <c r="F3" s="111" t="s">
        <v>122</v>
      </c>
      <c r="G3" s="111"/>
      <c r="H3" s="111" t="s">
        <v>123</v>
      </c>
      <c r="I3" s="111"/>
    </row>
    <row r="4" spans="2:9" ht="15" x14ac:dyDescent="0.25">
      <c r="C4" s="111">
        <v>2011</v>
      </c>
      <c r="D4" s="111"/>
      <c r="E4" s="111" t="s">
        <v>124</v>
      </c>
      <c r="F4" s="111" t="s">
        <v>124</v>
      </c>
      <c r="G4" s="111"/>
      <c r="H4" s="111">
        <v>2011</v>
      </c>
      <c r="I4" s="111"/>
    </row>
    <row r="5" spans="2:9" ht="15" x14ac:dyDescent="0.25">
      <c r="C5" s="111" t="s">
        <v>11</v>
      </c>
      <c r="D5" s="111"/>
      <c r="E5" s="111" t="s">
        <v>11</v>
      </c>
      <c r="F5" s="111" t="s">
        <v>12</v>
      </c>
      <c r="G5" s="111"/>
      <c r="H5" s="111" t="s">
        <v>12</v>
      </c>
      <c r="I5" s="111"/>
    </row>
    <row r="6" spans="2:9" ht="14.4" thickBot="1" x14ac:dyDescent="0.3">
      <c r="B6" s="112"/>
      <c r="C6" s="113" t="s">
        <v>125</v>
      </c>
      <c r="D6" s="113"/>
      <c r="E6" s="113" t="s">
        <v>126</v>
      </c>
      <c r="F6" s="113" t="s">
        <v>126</v>
      </c>
      <c r="G6" s="113"/>
      <c r="H6" s="113" t="s">
        <v>125</v>
      </c>
      <c r="I6" s="111"/>
    </row>
    <row r="7" spans="2:9" ht="15" x14ac:dyDescent="0.25">
      <c r="B7" s="99" t="s">
        <v>112</v>
      </c>
      <c r="C7" s="100">
        <v>0.38536478092448834</v>
      </c>
      <c r="D7" s="111"/>
      <c r="E7" s="100">
        <v>7.4482812236270249E-2</v>
      </c>
      <c r="F7" s="100">
        <v>6.1666755374700781E-2</v>
      </c>
      <c r="G7" s="111"/>
      <c r="H7" s="100">
        <v>0.28881108971665437</v>
      </c>
      <c r="I7" s="111"/>
    </row>
    <row r="8" spans="2:9" ht="15" x14ac:dyDescent="0.25">
      <c r="B8" s="99" t="s">
        <v>113</v>
      </c>
      <c r="C8" s="100">
        <v>6.7679582849307959E-2</v>
      </c>
      <c r="D8" s="111"/>
      <c r="E8" s="100">
        <v>9.1836935509399878E-3</v>
      </c>
      <c r="F8" s="100">
        <v>1.4376623569395537E-2</v>
      </c>
      <c r="G8" s="111"/>
      <c r="H8" s="100">
        <v>6.4069052580613739E-2</v>
      </c>
      <c r="I8" s="111"/>
    </row>
    <row r="9" spans="2:9" ht="15" x14ac:dyDescent="0.25">
      <c r="B9" s="99" t="s">
        <v>114</v>
      </c>
      <c r="C9" s="100">
        <v>0.25743307926346376</v>
      </c>
      <c r="D9" s="111"/>
      <c r="E9" s="100">
        <v>0.27836510137291864</v>
      </c>
      <c r="F9" s="100">
        <v>0.25882046104783751</v>
      </c>
      <c r="G9" s="111"/>
      <c r="H9" s="100">
        <v>0.20758772381114374</v>
      </c>
      <c r="I9" s="111"/>
    </row>
    <row r="10" spans="2:9" ht="15" x14ac:dyDescent="0.25">
      <c r="B10" s="99" t="s">
        <v>115</v>
      </c>
      <c r="C10" s="100">
        <v>5.7914727351740969E-2</v>
      </c>
      <c r="D10" s="111"/>
      <c r="E10" s="100">
        <v>4.1921633326322927E-2</v>
      </c>
      <c r="F10" s="100">
        <v>4.8835070967041011E-2</v>
      </c>
      <c r="G10" s="111"/>
      <c r="H10" s="100">
        <v>5.3870025639369823E-2</v>
      </c>
      <c r="I10" s="111"/>
    </row>
    <row r="11" spans="2:9" ht="15" x14ac:dyDescent="0.25">
      <c r="B11" s="99" t="s">
        <v>116</v>
      </c>
      <c r="C11" s="100">
        <v>0.34136768656859046</v>
      </c>
      <c r="D11" s="111"/>
      <c r="E11" s="100">
        <v>0.20100123056795724</v>
      </c>
      <c r="F11" s="100">
        <v>0.1991537443859796</v>
      </c>
      <c r="G11" s="111"/>
      <c r="H11" s="100">
        <v>0.24416466390511771</v>
      </c>
      <c r="I11" s="111"/>
    </row>
    <row r="12" spans="2:9" ht="15" x14ac:dyDescent="0.25">
      <c r="B12" s="99" t="s">
        <v>117</v>
      </c>
      <c r="C12" s="100">
        <v>7.5891978545637784E-2</v>
      </c>
      <c r="D12" s="100">
        <v>0.75717741601804278</v>
      </c>
      <c r="E12" s="100">
        <v>3.8888917393473443E-2</v>
      </c>
      <c r="F12" s="100">
        <v>4.0053597282646486E-2</v>
      </c>
      <c r="G12" s="111"/>
      <c r="H12" s="100">
        <v>5.3438976861570842E-2</v>
      </c>
      <c r="I12" s="111"/>
    </row>
    <row r="13" spans="2:9" ht="15" x14ac:dyDescent="0.25">
      <c r="B13" s="99" t="s">
        <v>127</v>
      </c>
      <c r="C13" s="100"/>
      <c r="D13" s="100">
        <v>0.4284744194851865</v>
      </c>
      <c r="E13" s="100"/>
      <c r="F13" s="100"/>
      <c r="G13" s="111"/>
      <c r="H13" s="100"/>
      <c r="I13" s="111"/>
    </row>
    <row r="14" spans="2:9" ht="15" x14ac:dyDescent="0.25">
      <c r="B14" s="102" t="s">
        <v>128</v>
      </c>
      <c r="C14" s="103"/>
      <c r="D14" s="114"/>
      <c r="E14" s="103"/>
      <c r="F14" s="103"/>
      <c r="G14" s="114"/>
      <c r="H14" s="103"/>
      <c r="I14" s="111"/>
    </row>
    <row r="15" spans="2:9" ht="15" x14ac:dyDescent="0.25">
      <c r="B15" s="99" t="s">
        <v>104</v>
      </c>
      <c r="C15" s="100">
        <v>1.1856518355032293</v>
      </c>
      <c r="D15" s="100"/>
      <c r="E15" s="100">
        <v>0.64384338844788236</v>
      </c>
      <c r="F15" s="100">
        <v>0.62290625262760091</v>
      </c>
      <c r="G15" s="111"/>
      <c r="H15" s="100">
        <v>0.91194153251447019</v>
      </c>
      <c r="I15" s="111"/>
    </row>
    <row r="16" spans="2:9" ht="15" x14ac:dyDescent="0.25">
      <c r="B16" s="99" t="s">
        <v>129</v>
      </c>
      <c r="C16" s="100">
        <v>0.85657886488381219</v>
      </c>
      <c r="D16" s="111"/>
      <c r="E16" s="100">
        <v>0.42453176208818433</v>
      </c>
      <c r="F16" s="100">
        <v>0.37022948135396233</v>
      </c>
      <c r="G16" s="111"/>
      <c r="H16" s="100">
        <v>0.68089830625455006</v>
      </c>
      <c r="I16" s="111"/>
    </row>
    <row r="17" spans="3:9" ht="15" x14ac:dyDescent="0.25">
      <c r="C17" s="111"/>
      <c r="D17" s="111"/>
      <c r="E17" s="111"/>
      <c r="F17" s="111"/>
      <c r="G17" s="111"/>
      <c r="H17" s="111"/>
      <c r="I17" s="111"/>
    </row>
    <row r="18" spans="3:9" ht="15" x14ac:dyDescent="0.25">
      <c r="C18" s="111"/>
      <c r="D18" s="111"/>
      <c r="E18" s="111"/>
      <c r="F18" s="111"/>
      <c r="G18" s="111"/>
      <c r="H18" s="111"/>
      <c r="I18" s="111"/>
    </row>
    <row r="19" spans="3:9" ht="15" x14ac:dyDescent="0.25">
      <c r="C19" s="111"/>
      <c r="D19" s="111"/>
      <c r="E19" s="111"/>
      <c r="F19" s="111"/>
      <c r="G19" s="111"/>
      <c r="H19" s="111"/>
      <c r="I19" s="111"/>
    </row>
    <row r="20" spans="3:9" ht="15" x14ac:dyDescent="0.25">
      <c r="C20" s="111"/>
      <c r="D20" s="111"/>
      <c r="E20" s="111"/>
      <c r="F20" s="111"/>
      <c r="G20" s="111"/>
      <c r="H20" s="111"/>
      <c r="I20" s="1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4"/>
  <sheetViews>
    <sheetView showGridLines="0" zoomScale="80" zoomScaleNormal="80" workbookViewId="0"/>
  </sheetViews>
  <sheetFormatPr defaultRowHeight="14.4" x14ac:dyDescent="0.3"/>
  <cols>
    <col min="2" max="2" width="34.6640625" bestFit="1" customWidth="1"/>
    <col min="3" max="3" width="17.6640625" bestFit="1" customWidth="1"/>
    <col min="4" max="4" width="13.88671875" bestFit="1" customWidth="1"/>
    <col min="5" max="5" width="9" bestFit="1" customWidth="1"/>
    <col min="6" max="6" width="14.109375" bestFit="1" customWidth="1"/>
    <col min="7" max="7" width="18.6640625" bestFit="1" customWidth="1"/>
    <col min="8" max="8" width="13.33203125" bestFit="1" customWidth="1"/>
    <col min="9" max="9" width="13" bestFit="1" customWidth="1"/>
    <col min="10" max="10" width="6.88671875" bestFit="1" customWidth="1"/>
    <col min="11" max="11" width="18" customWidth="1"/>
    <col min="12" max="12" width="19.88671875" bestFit="1" customWidth="1"/>
    <col min="13" max="13" width="20.109375" bestFit="1" customWidth="1"/>
  </cols>
  <sheetData>
    <row r="2" spans="2:13" ht="15.75" thickBot="1" x14ac:dyDescent="0.3">
      <c r="B2" s="104"/>
      <c r="C2" s="105" t="s">
        <v>88</v>
      </c>
      <c r="D2" s="105" t="s">
        <v>152</v>
      </c>
      <c r="E2" s="105" t="s">
        <v>89</v>
      </c>
      <c r="F2" s="105" t="s">
        <v>153</v>
      </c>
      <c r="G2" s="105" t="s">
        <v>91</v>
      </c>
      <c r="H2" s="105" t="s">
        <v>154</v>
      </c>
      <c r="I2" s="105" t="s">
        <v>155</v>
      </c>
      <c r="J2" s="105" t="s">
        <v>90</v>
      </c>
      <c r="K2" s="105" t="s">
        <v>156</v>
      </c>
      <c r="L2" s="105" t="s">
        <v>157</v>
      </c>
      <c r="M2" s="105" t="s">
        <v>92</v>
      </c>
    </row>
    <row r="3" spans="2:13" ht="15" x14ac:dyDescent="0.25">
      <c r="B3" s="99" t="s">
        <v>106</v>
      </c>
      <c r="C3" s="100">
        <v>0.17731087009948657</v>
      </c>
      <c r="D3" s="100"/>
      <c r="E3" s="100"/>
      <c r="F3" s="100"/>
      <c r="G3" s="100"/>
      <c r="H3" s="100"/>
      <c r="I3" s="100"/>
      <c r="J3" s="100"/>
      <c r="K3" s="100"/>
      <c r="L3" s="100"/>
      <c r="M3" s="100">
        <v>0.17792292947989047</v>
      </c>
    </row>
    <row r="4" spans="2:13" ht="15" x14ac:dyDescent="0.25">
      <c r="B4" s="99" t="s">
        <v>107</v>
      </c>
      <c r="C4" s="100">
        <v>2.6728191858189861E-2</v>
      </c>
      <c r="D4" s="100"/>
      <c r="E4" s="100"/>
      <c r="F4" s="100"/>
      <c r="G4" s="100"/>
      <c r="H4" s="100"/>
      <c r="I4" s="100"/>
      <c r="J4" s="100"/>
      <c r="K4" s="100"/>
      <c r="L4" s="100"/>
      <c r="M4" s="100">
        <v>2.271896307946138E-2</v>
      </c>
    </row>
    <row r="5" spans="2:13" ht="15" x14ac:dyDescent="0.25">
      <c r="B5" s="99" t="s">
        <v>108</v>
      </c>
      <c r="C5" s="100">
        <v>3.0633451272609684E-2</v>
      </c>
      <c r="D5" s="100"/>
      <c r="E5" s="100"/>
      <c r="F5" s="100"/>
      <c r="G5" s="100"/>
      <c r="H5" s="100"/>
      <c r="I5" s="100"/>
      <c r="J5" s="100"/>
      <c r="K5" s="100"/>
      <c r="L5" s="100"/>
      <c r="M5" s="100">
        <v>2.6038433581718229E-2</v>
      </c>
    </row>
    <row r="6" spans="2:13" ht="15" x14ac:dyDescent="0.25">
      <c r="B6" s="99" t="s">
        <v>73</v>
      </c>
      <c r="C6" s="100">
        <v>4.6535170743859542E-3</v>
      </c>
      <c r="D6" s="100"/>
      <c r="E6" s="100"/>
      <c r="F6" s="100"/>
      <c r="G6" s="100"/>
      <c r="H6" s="100"/>
      <c r="I6" s="100"/>
      <c r="J6" s="100"/>
      <c r="K6" s="100"/>
      <c r="L6" s="100"/>
      <c r="M6" s="100">
        <v>3.9554895132280611E-3</v>
      </c>
    </row>
    <row r="7" spans="2:13" ht="15" x14ac:dyDescent="0.25">
      <c r="B7" s="99" t="s">
        <v>97</v>
      </c>
      <c r="C7" s="100">
        <v>4.9821982953759038E-2</v>
      </c>
      <c r="D7" s="100"/>
      <c r="E7" s="100"/>
      <c r="F7" s="100"/>
      <c r="G7" s="100"/>
      <c r="H7" s="100"/>
      <c r="I7" s="100"/>
      <c r="J7" s="100"/>
      <c r="K7" s="100"/>
      <c r="L7" s="100"/>
      <c r="M7" s="100">
        <v>1.3572538973608808E-2</v>
      </c>
    </row>
    <row r="8" spans="2:13" ht="15" x14ac:dyDescent="0.25">
      <c r="B8" s="99" t="s">
        <v>98</v>
      </c>
      <c r="C8" s="100">
        <v>1.8210675126963241E-2</v>
      </c>
      <c r="D8" s="100"/>
      <c r="E8" s="100"/>
      <c r="F8" s="100"/>
      <c r="G8" s="100"/>
      <c r="H8" s="100"/>
      <c r="I8" s="100"/>
      <c r="J8" s="100"/>
      <c r="K8" s="100"/>
      <c r="L8" s="100"/>
      <c r="M8" s="100">
        <v>5.8477471939482042E-3</v>
      </c>
    </row>
    <row r="9" spans="2:13" ht="15" x14ac:dyDescent="0.25">
      <c r="B9" s="99" t="s">
        <v>99</v>
      </c>
      <c r="C9" s="100">
        <v>4.0521970746040255E-2</v>
      </c>
      <c r="D9" s="100"/>
      <c r="E9" s="100"/>
      <c r="F9" s="100"/>
      <c r="G9" s="100"/>
      <c r="H9" s="100"/>
      <c r="I9" s="100"/>
      <c r="J9" s="100"/>
      <c r="K9" s="100"/>
      <c r="L9" s="100"/>
      <c r="M9" s="100">
        <v>2.0110873766882358E-2</v>
      </c>
    </row>
    <row r="10" spans="2:13" ht="15" x14ac:dyDescent="0.25">
      <c r="B10" s="99" t="s">
        <v>100</v>
      </c>
      <c r="C10" s="100">
        <v>3.7484121793053722E-2</v>
      </c>
      <c r="D10" s="100"/>
      <c r="E10" s="100"/>
      <c r="F10" s="100"/>
      <c r="G10" s="100"/>
      <c r="H10" s="100"/>
      <c r="I10" s="100"/>
      <c r="J10" s="100"/>
      <c r="K10" s="100"/>
      <c r="L10" s="100"/>
      <c r="M10" s="100">
        <v>1.8644114127916875E-2</v>
      </c>
    </row>
    <row r="11" spans="2:13" ht="15" x14ac:dyDescent="0.25">
      <c r="B11" s="99" t="s">
        <v>109</v>
      </c>
      <c r="C11" s="100">
        <v>6.7679582849307959E-2</v>
      </c>
      <c r="M11" s="100">
        <v>6.4069052580613739E-2</v>
      </c>
    </row>
    <row r="12" spans="2:13" ht="15" x14ac:dyDescent="0.25">
      <c r="B12" s="99" t="s">
        <v>102</v>
      </c>
      <c r="C12" s="100"/>
      <c r="D12" s="100">
        <v>4.3645976484938565E-2</v>
      </c>
      <c r="E12" s="100"/>
      <c r="F12" s="100"/>
      <c r="G12" s="100">
        <v>2.883060391761777E-2</v>
      </c>
      <c r="H12" s="100"/>
      <c r="I12" s="100"/>
      <c r="J12" s="100">
        <v>1.0000000000000001E-5</v>
      </c>
      <c r="K12" s="100">
        <v>2.1485628042180072E-2</v>
      </c>
      <c r="L12" s="100">
        <v>6.0459744418801753E-2</v>
      </c>
      <c r="M12" s="100"/>
    </row>
    <row r="13" spans="2:13" ht="15" x14ac:dyDescent="0.25">
      <c r="B13" s="102" t="s">
        <v>103</v>
      </c>
      <c r="C13" s="103"/>
      <c r="D13" s="103"/>
      <c r="E13" s="103">
        <v>2.9337903924585629E-2</v>
      </c>
      <c r="F13" s="103">
        <v>6.9425456946607955E-3</v>
      </c>
      <c r="G13" s="103"/>
      <c r="H13" s="103">
        <v>1.7977281767763531E-2</v>
      </c>
      <c r="I13" s="103">
        <v>1.96305924190876E-3</v>
      </c>
      <c r="J13" s="103"/>
      <c r="K13" s="103"/>
      <c r="L13" s="103"/>
      <c r="M13" s="103"/>
    </row>
    <row r="14" spans="2:13" ht="15" x14ac:dyDescent="0.25">
      <c r="B14" s="99" t="s">
        <v>110</v>
      </c>
      <c r="C14" s="100">
        <v>0.45304436377379631</v>
      </c>
      <c r="D14" s="100">
        <f>C14-D12+D13</f>
        <v>0.40939838728885775</v>
      </c>
      <c r="E14" s="100">
        <f t="shared" ref="E14:L14" si="0">D14-E12+E13</f>
        <v>0.43873629121344337</v>
      </c>
      <c r="F14" s="100">
        <f t="shared" si="0"/>
        <v>0.44567883690810417</v>
      </c>
      <c r="G14" s="100">
        <f t="shared" si="0"/>
        <v>0.4168482329904864</v>
      </c>
      <c r="H14" s="100">
        <f t="shared" si="0"/>
        <v>0.43482551475824993</v>
      </c>
      <c r="I14" s="100">
        <f t="shared" si="0"/>
        <v>0.43678857400015869</v>
      </c>
      <c r="J14" s="100">
        <f t="shared" si="0"/>
        <v>0.43677857400015868</v>
      </c>
      <c r="K14" s="100">
        <f t="shared" si="0"/>
        <v>0.41529294595797861</v>
      </c>
      <c r="L14" s="100">
        <f t="shared" si="0"/>
        <v>0.35483320153917686</v>
      </c>
      <c r="M14" s="100">
        <v>0.352880142297268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3"/>
  <sheetViews>
    <sheetView showGridLines="0" zoomScale="80" zoomScaleNormal="80" workbookViewId="0"/>
  </sheetViews>
  <sheetFormatPr defaultRowHeight="14.4" x14ac:dyDescent="0.3"/>
  <cols>
    <col min="2" max="2" width="34.6640625" bestFit="1" customWidth="1"/>
    <col min="3" max="3" width="17.6640625" bestFit="1" customWidth="1"/>
    <col min="4" max="4" width="13.88671875" bestFit="1" customWidth="1"/>
    <col min="5" max="5" width="9" bestFit="1" customWidth="1"/>
    <col min="6" max="6" width="14.109375" bestFit="1" customWidth="1"/>
    <col min="7" max="7" width="18.6640625" bestFit="1" customWidth="1"/>
    <col min="8" max="8" width="13.33203125" bestFit="1" customWidth="1"/>
    <col min="9" max="9" width="13" bestFit="1" customWidth="1"/>
    <col min="10" max="10" width="6.88671875" bestFit="1" customWidth="1"/>
    <col min="11" max="11" width="18" customWidth="1"/>
    <col min="12" max="12" width="19.88671875" bestFit="1" customWidth="1"/>
    <col min="13" max="13" width="20.109375" bestFit="1" customWidth="1"/>
  </cols>
  <sheetData>
    <row r="2" spans="2:13" ht="15.75" thickBot="1" x14ac:dyDescent="0.3">
      <c r="B2" s="104"/>
      <c r="C2" s="105" t="s">
        <v>88</v>
      </c>
      <c r="D2" s="105" t="s">
        <v>152</v>
      </c>
      <c r="E2" s="105" t="s">
        <v>89</v>
      </c>
      <c r="F2" s="105" t="s">
        <v>153</v>
      </c>
      <c r="G2" s="105" t="s">
        <v>91</v>
      </c>
      <c r="H2" s="105" t="s">
        <v>154</v>
      </c>
      <c r="I2" s="105" t="s">
        <v>155</v>
      </c>
      <c r="J2" s="105" t="s">
        <v>90</v>
      </c>
      <c r="K2" s="105" t="s">
        <v>156</v>
      </c>
      <c r="L2" s="105" t="s">
        <v>157</v>
      </c>
      <c r="M2" s="105" t="s">
        <v>92</v>
      </c>
    </row>
    <row r="3" spans="2:13" x14ac:dyDescent="0.3">
      <c r="B3" s="99" t="s">
        <v>63</v>
      </c>
      <c r="C3" s="100">
        <v>8.9554921031880869E-2</v>
      </c>
      <c r="D3" s="100"/>
      <c r="E3" s="100"/>
      <c r="F3" s="100"/>
      <c r="G3" s="100"/>
      <c r="H3" s="100"/>
      <c r="I3" s="100"/>
      <c r="J3" s="100"/>
      <c r="K3" s="100"/>
      <c r="L3" s="100"/>
      <c r="M3" s="100">
        <v>8.5702521142832069E-2</v>
      </c>
    </row>
    <row r="4" spans="2:13" ht="15" x14ac:dyDescent="0.25">
      <c r="B4" s="99" t="s">
        <v>73</v>
      </c>
      <c r="C4" s="100">
        <v>5.0577885664919886E-2</v>
      </c>
      <c r="D4" s="100"/>
      <c r="E4" s="100"/>
      <c r="F4" s="100"/>
      <c r="G4" s="100"/>
      <c r="H4" s="100"/>
      <c r="I4" s="100"/>
      <c r="J4" s="100"/>
      <c r="K4" s="100"/>
      <c r="L4" s="100"/>
      <c r="M4" s="100">
        <v>3.6542522392904606E-2</v>
      </c>
    </row>
    <row r="5" spans="2:13" ht="15" x14ac:dyDescent="0.25">
      <c r="B5" s="99" t="s">
        <v>97</v>
      </c>
      <c r="C5" s="100">
        <v>2.2739053283077335E-2</v>
      </c>
      <c r="D5" s="100"/>
      <c r="E5" s="100"/>
      <c r="F5" s="100"/>
      <c r="G5" s="100"/>
      <c r="H5" s="100"/>
      <c r="I5" s="100"/>
      <c r="J5" s="100"/>
      <c r="K5" s="100"/>
      <c r="L5" s="100"/>
      <c r="M5" s="100">
        <v>2.979926038535094E-2</v>
      </c>
    </row>
    <row r="6" spans="2:13" ht="15" x14ac:dyDescent="0.25">
      <c r="B6" s="99" t="s">
        <v>98</v>
      </c>
      <c r="C6" s="100">
        <v>1.1131283473353525E-2</v>
      </c>
      <c r="D6" s="100"/>
      <c r="E6" s="100"/>
      <c r="F6" s="100"/>
      <c r="G6" s="100"/>
      <c r="H6" s="100"/>
      <c r="I6" s="100"/>
      <c r="J6" s="100"/>
      <c r="K6" s="100"/>
      <c r="L6" s="100"/>
      <c r="M6" s="100">
        <v>3.5388473470199071E-3</v>
      </c>
    </row>
    <row r="7" spans="2:13" ht="15" x14ac:dyDescent="0.25">
      <c r="B7" s="99" t="s">
        <v>99</v>
      </c>
      <c r="C7" s="100">
        <v>6.9467716140023505E-2</v>
      </c>
      <c r="D7" s="100"/>
      <c r="E7" s="100"/>
      <c r="F7" s="100"/>
      <c r="G7" s="100"/>
      <c r="H7" s="100"/>
      <c r="I7" s="100"/>
      <c r="J7" s="100"/>
      <c r="K7" s="100"/>
      <c r="L7" s="100"/>
      <c r="M7" s="100">
        <v>4.3757495335E-2</v>
      </c>
    </row>
    <row r="8" spans="2:13" ht="15" x14ac:dyDescent="0.25">
      <c r="B8" s="99" t="s">
        <v>100</v>
      </c>
      <c r="C8" s="100">
        <v>1.3962219670208638E-2</v>
      </c>
      <c r="D8" s="100"/>
      <c r="E8" s="100"/>
      <c r="F8" s="100"/>
      <c r="G8" s="100"/>
      <c r="H8" s="100"/>
      <c r="I8" s="100"/>
      <c r="J8" s="100"/>
      <c r="K8" s="100"/>
      <c r="L8" s="100"/>
      <c r="M8" s="100">
        <v>8.2470772080362326E-3</v>
      </c>
    </row>
    <row r="9" spans="2:13" ht="15" x14ac:dyDescent="0.25">
      <c r="B9" s="99" t="s">
        <v>146</v>
      </c>
      <c r="C9" s="100">
        <v>5.7914727351740969E-2</v>
      </c>
      <c r="M9" s="100">
        <v>5.3870025639369823E-2</v>
      </c>
    </row>
    <row r="10" spans="2:13" ht="15" x14ac:dyDescent="0.25">
      <c r="B10" s="99" t="s">
        <v>102</v>
      </c>
      <c r="C10" s="100"/>
      <c r="D10" s="100">
        <v>1.6983157840484653E-2</v>
      </c>
      <c r="E10" s="100"/>
      <c r="F10" s="100">
        <v>1.5393950067181805E-3</v>
      </c>
      <c r="G10" s="100">
        <v>2.6876452824751706E-3</v>
      </c>
      <c r="H10" s="100"/>
      <c r="I10" s="100">
        <v>2.0439795196409871E-2</v>
      </c>
      <c r="J10" s="100">
        <v>2.3039393867024638E-2</v>
      </c>
      <c r="K10" s="100">
        <v>6.5699056437963921E-3</v>
      </c>
      <c r="L10" s="100">
        <v>5.6379757086812976E-3</v>
      </c>
      <c r="M10" s="100"/>
    </row>
    <row r="11" spans="2:13" ht="15" x14ac:dyDescent="0.25">
      <c r="B11" s="102" t="s">
        <v>103</v>
      </c>
      <c r="C11" s="103"/>
      <c r="D11" s="103"/>
      <c r="E11" s="103">
        <v>1.1915209772543067E-2</v>
      </c>
      <c r="F11" s="103"/>
      <c r="G11" s="103"/>
      <c r="H11" s="103">
        <v>8.4043563258807685E-3</v>
      </c>
      <c r="I11" s="103"/>
      <c r="J11" s="103"/>
      <c r="K11" s="103"/>
      <c r="L11" s="103"/>
      <c r="M11" s="103"/>
    </row>
    <row r="12" spans="2:13" ht="15" x14ac:dyDescent="0.25">
      <c r="B12" s="99" t="s">
        <v>110</v>
      </c>
      <c r="C12" s="100">
        <v>0.31534780661520467</v>
      </c>
      <c r="D12" s="100">
        <f>C12-D10+D11</f>
        <v>0.29836464877472002</v>
      </c>
      <c r="E12" s="100">
        <f t="shared" ref="E12:L12" si="0">D12-E10+E11</f>
        <v>0.31027985854726309</v>
      </c>
      <c r="F12" s="100">
        <f t="shared" si="0"/>
        <v>0.30874046354054491</v>
      </c>
      <c r="G12" s="100">
        <f t="shared" si="0"/>
        <v>0.30605281825806974</v>
      </c>
      <c r="H12" s="100">
        <f t="shared" si="0"/>
        <v>0.31445717458395051</v>
      </c>
      <c r="I12" s="100">
        <f t="shared" si="0"/>
        <v>0.29401737938754063</v>
      </c>
      <c r="J12" s="100">
        <f t="shared" si="0"/>
        <v>0.270977985520516</v>
      </c>
      <c r="K12" s="100">
        <f t="shared" si="0"/>
        <v>0.2644080798767196</v>
      </c>
      <c r="L12" s="100">
        <f t="shared" si="0"/>
        <v>0.25877010416803831</v>
      </c>
      <c r="M12" s="100">
        <v>0.26145774945051348</v>
      </c>
    </row>
    <row r="13" spans="2:13" ht="15" x14ac:dyDescent="0.25">
      <c r="D13" s="101"/>
      <c r="L13" s="10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5"/>
  <sheetViews>
    <sheetView showGridLines="0" zoomScale="80" zoomScaleNormal="80" workbookViewId="0"/>
  </sheetViews>
  <sheetFormatPr defaultRowHeight="14.4" x14ac:dyDescent="0.3"/>
  <cols>
    <col min="2" max="2" width="35.6640625" bestFit="1" customWidth="1"/>
    <col min="3" max="3" width="17.6640625" bestFit="1" customWidth="1"/>
    <col min="4" max="4" width="13.88671875" bestFit="1" customWidth="1"/>
    <col min="5" max="5" width="9" bestFit="1" customWidth="1"/>
    <col min="6" max="6" width="14.109375" bestFit="1" customWidth="1"/>
    <col min="7" max="7" width="18.6640625" bestFit="1" customWidth="1"/>
    <col min="8" max="8" width="13.33203125" bestFit="1" customWidth="1"/>
    <col min="9" max="9" width="13" bestFit="1" customWidth="1"/>
    <col min="10" max="10" width="6.88671875" bestFit="1" customWidth="1"/>
    <col min="11" max="11" width="18" customWidth="1"/>
    <col min="12" max="12" width="19.88671875" bestFit="1" customWidth="1"/>
    <col min="13" max="13" width="20.109375" bestFit="1" customWidth="1"/>
    <col min="14" max="14" width="20.6640625" bestFit="1" customWidth="1"/>
  </cols>
  <sheetData>
    <row r="2" spans="2:13" ht="15.75" thickBot="1" x14ac:dyDescent="0.3">
      <c r="B2" s="104"/>
      <c r="C2" s="105" t="s">
        <v>88</v>
      </c>
      <c r="D2" s="105" t="s">
        <v>152</v>
      </c>
      <c r="E2" s="105" t="s">
        <v>89</v>
      </c>
      <c r="F2" s="105" t="s">
        <v>153</v>
      </c>
      <c r="G2" s="105" t="s">
        <v>91</v>
      </c>
      <c r="H2" s="105" t="s">
        <v>154</v>
      </c>
      <c r="I2" s="105" t="s">
        <v>155</v>
      </c>
      <c r="J2" s="105" t="s">
        <v>90</v>
      </c>
      <c r="K2" s="105" t="s">
        <v>156</v>
      </c>
      <c r="L2" s="105" t="s">
        <v>157</v>
      </c>
      <c r="M2" s="105" t="s">
        <v>92</v>
      </c>
    </row>
    <row r="3" spans="2:13" ht="15" x14ac:dyDescent="0.25">
      <c r="B3" s="99" t="s">
        <v>93</v>
      </c>
      <c r="C3" s="100">
        <v>0.11011979823554378</v>
      </c>
      <c r="D3" s="100"/>
      <c r="E3" s="100"/>
      <c r="F3" s="100"/>
      <c r="G3" s="100"/>
      <c r="H3" s="100"/>
      <c r="I3" s="100"/>
      <c r="J3" s="100"/>
      <c r="K3" s="100"/>
      <c r="L3" s="100"/>
      <c r="M3" s="100">
        <v>8.2589848676657834E-2</v>
      </c>
    </row>
    <row r="4" spans="2:13" ht="15" x14ac:dyDescent="0.25">
      <c r="B4" s="99" t="s">
        <v>94</v>
      </c>
      <c r="C4" s="100">
        <v>5.7310048923446752E-2</v>
      </c>
      <c r="D4" s="100"/>
      <c r="E4" s="100"/>
      <c r="F4" s="100"/>
      <c r="G4" s="100"/>
      <c r="H4" s="100"/>
      <c r="I4" s="100"/>
      <c r="J4" s="100"/>
      <c r="K4" s="100"/>
      <c r="L4" s="100"/>
      <c r="M4" s="100">
        <v>5.7310048923446752E-2</v>
      </c>
    </row>
    <row r="5" spans="2:13" ht="15" x14ac:dyDescent="0.25">
      <c r="B5" s="99" t="s">
        <v>95</v>
      </c>
      <c r="C5" s="100">
        <v>5.6048947602392915E-2</v>
      </c>
      <c r="D5" s="100"/>
      <c r="E5" s="100"/>
      <c r="F5" s="100"/>
      <c r="G5" s="100"/>
      <c r="H5" s="100"/>
      <c r="I5" s="100"/>
      <c r="J5" s="100"/>
      <c r="K5" s="100"/>
      <c r="L5" s="100"/>
      <c r="M5" s="100">
        <v>5.6048947602392915E-2</v>
      </c>
    </row>
    <row r="6" spans="2:13" ht="15" x14ac:dyDescent="0.25">
      <c r="B6" s="99" t="s">
        <v>96</v>
      </c>
      <c r="C6" s="100">
        <v>1.7750726147261107E-2</v>
      </c>
      <c r="D6" s="100"/>
      <c r="E6" s="100"/>
      <c r="F6" s="100"/>
      <c r="G6" s="100"/>
      <c r="H6" s="100"/>
      <c r="I6" s="100"/>
      <c r="J6" s="100"/>
      <c r="K6" s="100"/>
      <c r="L6" s="100"/>
      <c r="M6" s="100">
        <v>1.7750726147261107E-2</v>
      </c>
    </row>
    <row r="7" spans="2:13" ht="15" x14ac:dyDescent="0.25">
      <c r="B7" s="99" t="s">
        <v>73</v>
      </c>
      <c r="C7" s="100">
        <v>6.9916128503722558E-2</v>
      </c>
      <c r="D7" s="100"/>
      <c r="E7" s="100"/>
      <c r="F7" s="100"/>
      <c r="G7" s="100"/>
      <c r="H7" s="100"/>
      <c r="I7" s="100"/>
      <c r="J7" s="100"/>
      <c r="K7" s="100"/>
      <c r="L7" s="100"/>
      <c r="M7" s="100">
        <v>2.5264560469756003E-2</v>
      </c>
    </row>
    <row r="8" spans="2:13" ht="15" x14ac:dyDescent="0.25">
      <c r="B8" s="99" t="s">
        <v>97</v>
      </c>
      <c r="C8" s="100">
        <v>4.7337951532821602E-3</v>
      </c>
      <c r="D8" s="100"/>
      <c r="E8" s="100"/>
      <c r="F8" s="100"/>
      <c r="G8" s="100"/>
      <c r="H8" s="100"/>
      <c r="I8" s="100"/>
      <c r="J8" s="100"/>
      <c r="K8" s="100"/>
      <c r="L8" s="100"/>
      <c r="M8" s="100">
        <v>6.2186718506510655E-3</v>
      </c>
    </row>
    <row r="9" spans="2:13" ht="15" x14ac:dyDescent="0.25">
      <c r="B9" s="99" t="s">
        <v>98</v>
      </c>
      <c r="C9" s="100">
        <v>8.1973136827449518E-4</v>
      </c>
      <c r="D9" s="100"/>
      <c r="E9" s="100"/>
      <c r="F9" s="100"/>
      <c r="G9" s="100"/>
      <c r="H9" s="100"/>
      <c r="I9" s="100"/>
      <c r="J9" s="100"/>
      <c r="K9" s="100"/>
      <c r="L9" s="100"/>
      <c r="M9" s="100">
        <v>2.6060823846877013E-4</v>
      </c>
    </row>
    <row r="10" spans="2:13" ht="15" x14ac:dyDescent="0.25">
      <c r="B10" s="99" t="s">
        <v>99</v>
      </c>
      <c r="C10" s="100">
        <v>1.7596994986666663E-2</v>
      </c>
      <c r="D10" s="100"/>
      <c r="E10" s="100"/>
      <c r="F10" s="100"/>
      <c r="G10" s="100"/>
      <c r="H10" s="100"/>
      <c r="I10" s="100"/>
      <c r="J10" s="100"/>
      <c r="K10" s="100"/>
      <c r="L10" s="100"/>
      <c r="M10" s="100">
        <v>7.3111248000000059E-3</v>
      </c>
    </row>
    <row r="11" spans="2:13" ht="15" x14ac:dyDescent="0.25">
      <c r="B11" s="99" t="s">
        <v>100</v>
      </c>
      <c r="C11" s="100">
        <v>7.0715156479999996E-3</v>
      </c>
      <c r="D11" s="100"/>
      <c r="E11" s="100"/>
      <c r="F11" s="100"/>
      <c r="G11" s="100"/>
      <c r="H11" s="100"/>
      <c r="I11" s="100"/>
      <c r="J11" s="100"/>
      <c r="K11" s="100"/>
      <c r="L11" s="100"/>
      <c r="M11" s="100">
        <v>2.9244499200000063E-3</v>
      </c>
    </row>
    <row r="12" spans="2:13" ht="15" x14ac:dyDescent="0.25">
      <c r="B12" s="99" t="s">
        <v>105</v>
      </c>
      <c r="C12" s="100">
        <v>7.5891978545637562E-2</v>
      </c>
      <c r="M12" s="100">
        <v>7.6511710034087077E-2</v>
      </c>
    </row>
    <row r="13" spans="2:13" ht="15" x14ac:dyDescent="0.25">
      <c r="B13" s="99" t="s">
        <v>102</v>
      </c>
      <c r="C13" s="100"/>
      <c r="D13" s="100">
        <v>6.573666482965812E-3</v>
      </c>
      <c r="E13" s="100"/>
      <c r="F13" s="100"/>
      <c r="G13" s="100">
        <v>2.9010030457049529E-4</v>
      </c>
      <c r="H13" s="100">
        <v>1.9491444713469197E-3</v>
      </c>
      <c r="I13" s="100">
        <v>6.5973321419826592E-4</v>
      </c>
      <c r="J13" s="100">
        <v>3.5790469631780175E-2</v>
      </c>
      <c r="K13" s="100">
        <v>4.6996376086048175E-2</v>
      </c>
      <c r="L13" s="100">
        <v>4.8372925178297166E-3</v>
      </c>
      <c r="M13" s="100"/>
    </row>
    <row r="14" spans="2:13" ht="15" x14ac:dyDescent="0.25">
      <c r="B14" s="102" t="s">
        <v>103</v>
      </c>
      <c r="C14" s="103"/>
      <c r="D14" s="103"/>
      <c r="E14" s="103">
        <v>2.9478741158337485E-3</v>
      </c>
      <c r="F14" s="103">
        <v>7.729380205087566E-3</v>
      </c>
      <c r="G14" s="103"/>
      <c r="H14" s="103"/>
      <c r="I14" s="103"/>
      <c r="J14" s="103"/>
      <c r="K14" s="103"/>
      <c r="L14" s="103"/>
      <c r="M14" s="103"/>
    </row>
    <row r="15" spans="2:13" ht="15" x14ac:dyDescent="0.25">
      <c r="B15" s="99" t="s">
        <v>110</v>
      </c>
      <c r="C15" s="101">
        <f>SUM(C3:C14)</f>
        <v>0.41725966511422802</v>
      </c>
      <c r="D15" s="100">
        <f>C15-D13+D14</f>
        <v>0.41068599863126221</v>
      </c>
      <c r="E15" s="100">
        <f t="shared" ref="E15:L15" si="0">D15-E13+E14</f>
        <v>0.41363387274709595</v>
      </c>
      <c r="F15" s="100">
        <f t="shared" si="0"/>
        <v>0.42136325295218352</v>
      </c>
      <c r="G15" s="100">
        <f t="shared" si="0"/>
        <v>0.42107315264761302</v>
      </c>
      <c r="H15" s="100">
        <f t="shared" si="0"/>
        <v>0.41912400817626611</v>
      </c>
      <c r="I15" s="100">
        <f t="shared" si="0"/>
        <v>0.41846427496206784</v>
      </c>
      <c r="J15" s="100">
        <f t="shared" si="0"/>
        <v>0.38267380533028766</v>
      </c>
      <c r="K15" s="100">
        <f t="shared" si="0"/>
        <v>0.33567742924423949</v>
      </c>
      <c r="L15" s="100">
        <f t="shared" si="0"/>
        <v>0.33084013672640977</v>
      </c>
      <c r="M15" s="101">
        <f>SUM(M3:M14)</f>
        <v>0.33219069666272155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2"/>
  <sheetViews>
    <sheetView showGridLines="0" zoomScale="80" zoomScaleNormal="80" workbookViewId="0"/>
  </sheetViews>
  <sheetFormatPr defaultRowHeight="14.4" x14ac:dyDescent="0.3"/>
  <cols>
    <col min="2" max="2" width="35.6640625" bestFit="1" customWidth="1"/>
    <col min="3" max="3" width="17.6640625" bestFit="1" customWidth="1"/>
    <col min="4" max="4" width="13.88671875" bestFit="1" customWidth="1"/>
    <col min="5" max="5" width="9" bestFit="1" customWidth="1"/>
    <col min="6" max="6" width="14.109375" bestFit="1" customWidth="1"/>
    <col min="7" max="7" width="18.6640625" bestFit="1" customWidth="1"/>
    <col min="8" max="8" width="13.33203125" bestFit="1" customWidth="1"/>
    <col min="9" max="9" width="13" bestFit="1" customWidth="1"/>
    <col min="10" max="10" width="6.88671875" bestFit="1" customWidth="1"/>
    <col min="11" max="11" width="18" customWidth="1"/>
    <col min="12" max="12" width="19.88671875" bestFit="1" customWidth="1"/>
    <col min="13" max="13" width="20.88671875" bestFit="1" customWidth="1"/>
    <col min="14" max="14" width="20.6640625" bestFit="1" customWidth="1"/>
  </cols>
  <sheetData>
    <row r="2" spans="2:13" ht="15.75" thickBot="1" x14ac:dyDescent="0.3">
      <c r="B2" s="104"/>
      <c r="C2" s="105" t="s">
        <v>88</v>
      </c>
      <c r="D2" s="105" t="s">
        <v>152</v>
      </c>
      <c r="E2" s="105" t="s">
        <v>89</v>
      </c>
      <c r="F2" s="105" t="s">
        <v>153</v>
      </c>
      <c r="G2" s="105" t="s">
        <v>91</v>
      </c>
      <c r="H2" s="105" t="s">
        <v>154</v>
      </c>
      <c r="I2" s="105" t="s">
        <v>155</v>
      </c>
      <c r="J2" s="105" t="s">
        <v>90</v>
      </c>
      <c r="K2" s="105" t="s">
        <v>156</v>
      </c>
      <c r="L2" s="105" t="s">
        <v>157</v>
      </c>
      <c r="M2" s="105" t="s">
        <v>92</v>
      </c>
    </row>
    <row r="3" spans="2:13" ht="15" x14ac:dyDescent="0.25">
      <c r="B3" s="99" t="s">
        <v>112</v>
      </c>
      <c r="C3" s="100">
        <v>9.2422154151338573E-2</v>
      </c>
      <c r="D3" s="100"/>
      <c r="E3" s="100"/>
      <c r="F3" s="100"/>
      <c r="G3" s="100"/>
      <c r="H3" s="100"/>
      <c r="I3" s="100"/>
      <c r="J3" s="100"/>
      <c r="K3" s="100"/>
      <c r="L3" s="100"/>
      <c r="M3" s="100">
        <v>6.297073660655006E-2</v>
      </c>
    </row>
    <row r="4" spans="2:13" ht="15" x14ac:dyDescent="0.25">
      <c r="B4" s="99" t="s">
        <v>113</v>
      </c>
      <c r="C4" s="100">
        <v>1.6420080853534063E-2</v>
      </c>
      <c r="D4" s="100"/>
      <c r="E4" s="100"/>
      <c r="F4" s="100"/>
      <c r="G4" s="100"/>
      <c r="H4" s="100"/>
      <c r="I4" s="100"/>
      <c r="J4" s="100"/>
      <c r="K4" s="100"/>
      <c r="L4" s="100"/>
      <c r="M4" s="100">
        <v>1.416610073288028E-2</v>
      </c>
    </row>
    <row r="5" spans="2:13" ht="15" x14ac:dyDescent="0.25">
      <c r="B5" s="99" t="s">
        <v>114</v>
      </c>
      <c r="C5" s="100">
        <v>0.30045016098067234</v>
      </c>
      <c r="D5" s="100"/>
      <c r="E5" s="100"/>
      <c r="F5" s="100"/>
      <c r="G5" s="100"/>
      <c r="H5" s="100"/>
      <c r="I5" s="100"/>
      <c r="J5" s="100"/>
      <c r="K5" s="100"/>
      <c r="L5" s="100"/>
      <c r="M5" s="100">
        <v>0.23619142597437218</v>
      </c>
    </row>
    <row r="6" spans="2:13" ht="15" x14ac:dyDescent="0.25">
      <c r="B6" s="99" t="s">
        <v>115</v>
      </c>
      <c r="C6" s="100">
        <v>5.6610931259609587E-2</v>
      </c>
      <c r="D6" s="100"/>
      <c r="E6" s="100"/>
      <c r="F6" s="100"/>
      <c r="G6" s="100"/>
      <c r="H6" s="100"/>
      <c r="I6" s="100"/>
      <c r="J6" s="100"/>
      <c r="K6" s="100"/>
      <c r="L6" s="100"/>
      <c r="M6" s="100">
        <v>5.7266681187581492E-2</v>
      </c>
    </row>
    <row r="7" spans="2:13" ht="15" x14ac:dyDescent="0.25">
      <c r="B7" s="99" t="s">
        <v>116</v>
      </c>
      <c r="C7" s="100">
        <v>0.23371541443016919</v>
      </c>
      <c r="D7" s="100"/>
      <c r="E7" s="100"/>
      <c r="F7" s="100"/>
      <c r="G7" s="100"/>
      <c r="H7" s="100"/>
      <c r="I7" s="100"/>
      <c r="J7" s="100"/>
      <c r="K7" s="100"/>
      <c r="L7" s="100"/>
      <c r="M7" s="100">
        <v>0.12436712835214739</v>
      </c>
    </row>
    <row r="8" spans="2:13" ht="15" x14ac:dyDescent="0.25">
      <c r="B8" s="99" t="s">
        <v>117</v>
      </c>
      <c r="C8" s="100">
        <v>5.7558674342718885E-2</v>
      </c>
      <c r="D8" s="100"/>
      <c r="E8" s="100"/>
      <c r="F8" s="100"/>
      <c r="G8" s="100"/>
      <c r="H8" s="100"/>
      <c r="I8" s="100"/>
      <c r="J8" s="100"/>
      <c r="K8" s="100"/>
      <c r="L8" s="100"/>
      <c r="M8" s="100">
        <v>8.6194629474596662E-2</v>
      </c>
    </row>
    <row r="9" spans="2:13" ht="15" x14ac:dyDescent="0.25">
      <c r="B9" s="99" t="s">
        <v>102</v>
      </c>
      <c r="C9" s="100"/>
      <c r="D9" s="100">
        <v>4.4783146479812602E-2</v>
      </c>
      <c r="E9" s="100">
        <v>0</v>
      </c>
      <c r="F9" s="100">
        <v>0</v>
      </c>
      <c r="G9" s="100">
        <v>4.4705535126668042E-2</v>
      </c>
      <c r="H9" s="100">
        <v>8.0706157810540025E-3</v>
      </c>
      <c r="I9" s="100">
        <v>4.9874825593670203E-3</v>
      </c>
      <c r="J9" s="100">
        <v>5.6933056411785865E-2</v>
      </c>
      <c r="K9" s="100">
        <v>3.7679153042718898E-2</v>
      </c>
      <c r="L9" s="100">
        <v>3.5491041114608601E-2</v>
      </c>
      <c r="M9" s="100"/>
    </row>
    <row r="10" spans="2:13" ht="15" x14ac:dyDescent="0.25">
      <c r="B10" s="102" t="s">
        <v>103</v>
      </c>
      <c r="C10" s="103"/>
      <c r="D10" s="103"/>
      <c r="E10" s="103">
        <v>2.9716307563475042E-2</v>
      </c>
      <c r="F10" s="103">
        <v>2.3367818028524161E-2</v>
      </c>
      <c r="G10" s="103"/>
      <c r="H10" s="103"/>
      <c r="I10" s="103"/>
      <c r="J10" s="103"/>
      <c r="K10" s="103"/>
      <c r="L10" s="103"/>
      <c r="M10" s="103"/>
    </row>
    <row r="11" spans="2:13" ht="15" x14ac:dyDescent="0.25">
      <c r="B11" s="106" t="s">
        <v>118</v>
      </c>
      <c r="C11" s="107">
        <v>0.757177416018043</v>
      </c>
      <c r="D11" s="100">
        <f>C11-D9+D10</f>
        <v>0.71239426953823037</v>
      </c>
      <c r="E11" s="100">
        <f t="shared" ref="E11:J11" si="0">D11-E9+E10</f>
        <v>0.74211057710170536</v>
      </c>
      <c r="F11" s="100">
        <f t="shared" si="0"/>
        <v>0.76547839513022953</v>
      </c>
      <c r="G11" s="100">
        <f t="shared" si="0"/>
        <v>0.72077286000356144</v>
      </c>
      <c r="H11" s="100">
        <f t="shared" si="0"/>
        <v>0.7127022442225075</v>
      </c>
      <c r="I11" s="100">
        <f t="shared" si="0"/>
        <v>0.70771476166314051</v>
      </c>
      <c r="J11" s="100">
        <f t="shared" si="0"/>
        <v>0.6507817052513547</v>
      </c>
      <c r="K11" s="100">
        <f>J11-K9+K10</f>
        <v>0.61310255220863585</v>
      </c>
      <c r="L11" s="100">
        <f>K11-L9+L10</f>
        <v>0.5776115110940272</v>
      </c>
      <c r="M11" s="107">
        <v>0.58115670232812811</v>
      </c>
    </row>
    <row r="12" spans="2:13" ht="15" x14ac:dyDescent="0.25">
      <c r="B12" s="106"/>
      <c r="C12" s="108"/>
      <c r="D12" s="109"/>
      <c r="E12" s="109"/>
      <c r="F12" s="109"/>
      <c r="G12" s="109"/>
      <c r="H12" s="109"/>
      <c r="I12" s="109"/>
      <c r="J12" s="109"/>
      <c r="K12" s="109"/>
      <c r="L12" s="109"/>
      <c r="M12" s="10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showGridLines="0" zoomScale="80" zoomScaleNormal="80" workbookViewId="0"/>
  </sheetViews>
  <sheetFormatPr defaultColWidth="9.109375" defaultRowHeight="13.8" x14ac:dyDescent="0.25"/>
  <cols>
    <col min="1" max="2" width="9.109375" style="110"/>
    <col min="3" max="3" width="13.88671875" style="120" customWidth="1"/>
    <col min="4" max="4" width="14.33203125" style="118" customWidth="1"/>
    <col min="5" max="5" width="15.5546875" style="119" bestFit="1" customWidth="1"/>
    <col min="6" max="6" width="23.33203125" style="131" customWidth="1"/>
    <col min="7" max="7" width="15.5546875" style="116" bestFit="1" customWidth="1"/>
    <col min="8" max="8" width="24" style="133" customWidth="1"/>
    <col min="9" max="9" width="15.5546875" style="117" bestFit="1" customWidth="1"/>
    <col min="10" max="10" width="24.109375" style="133" customWidth="1"/>
    <col min="11" max="11" width="9.109375" style="118"/>
    <col min="12" max="16384" width="9.109375" style="110"/>
  </cols>
  <sheetData>
    <row r="1" spans="1:10" ht="15" x14ac:dyDescent="0.25">
      <c r="E1" s="181" t="s">
        <v>133</v>
      </c>
      <c r="F1" s="182"/>
      <c r="G1" s="183" t="s">
        <v>133</v>
      </c>
      <c r="H1" s="184"/>
      <c r="I1" s="181" t="s">
        <v>135</v>
      </c>
      <c r="J1" s="182"/>
    </row>
    <row r="2" spans="1:10" ht="15.75" thickBot="1" x14ac:dyDescent="0.3">
      <c r="A2" s="112"/>
      <c r="B2" s="125" t="s">
        <v>136</v>
      </c>
      <c r="C2" s="126" t="s">
        <v>130</v>
      </c>
      <c r="D2" s="121" t="s">
        <v>131</v>
      </c>
      <c r="E2" s="122" t="s">
        <v>132</v>
      </c>
      <c r="F2" s="130" t="s">
        <v>134</v>
      </c>
      <c r="G2" s="123" t="s">
        <v>132</v>
      </c>
      <c r="H2" s="132" t="s">
        <v>134</v>
      </c>
      <c r="I2" s="124" t="s">
        <v>132</v>
      </c>
      <c r="J2" s="134" t="s">
        <v>134</v>
      </c>
    </row>
    <row r="3" spans="1:10" ht="15" x14ac:dyDescent="0.25">
      <c r="B3" s="127">
        <v>39448</v>
      </c>
      <c r="C3" s="128">
        <v>6.5000000000000002E-2</v>
      </c>
      <c r="D3" s="118">
        <v>4.1000000000000002E-2</v>
      </c>
      <c r="G3" s="116">
        <v>-2.8169014084507116E-2</v>
      </c>
      <c r="H3" s="133">
        <v>172</v>
      </c>
    </row>
    <row r="4" spans="1:10" ht="15" x14ac:dyDescent="0.25">
      <c r="B4" s="127">
        <v>39479</v>
      </c>
      <c r="C4" s="128">
        <v>7.0999999999999994E-2</v>
      </c>
      <c r="D4" s="118">
        <v>4.2999999999999997E-2</v>
      </c>
    </row>
    <row r="5" spans="1:10" ht="15" x14ac:dyDescent="0.25">
      <c r="B5" s="127">
        <v>39508</v>
      </c>
      <c r="C5" s="128">
        <v>8.6999999999999994E-2</v>
      </c>
      <c r="D5" s="118">
        <v>0.04</v>
      </c>
      <c r="G5" s="116">
        <v>-5.2437902483900567E-2</v>
      </c>
      <c r="H5" s="133">
        <v>575</v>
      </c>
    </row>
    <row r="6" spans="1:10" ht="15" x14ac:dyDescent="0.25">
      <c r="B6" s="127">
        <v>39539</v>
      </c>
      <c r="C6" s="128">
        <v>8.3000000000000004E-2</v>
      </c>
      <c r="D6" s="118">
        <v>0.04</v>
      </c>
    </row>
    <row r="7" spans="1:10" ht="15" x14ac:dyDescent="0.25">
      <c r="B7" s="127">
        <v>39569</v>
      </c>
      <c r="C7" s="128">
        <v>8.5000000000000006E-2</v>
      </c>
      <c r="D7" s="118">
        <v>3.9E-2</v>
      </c>
      <c r="G7" s="116">
        <v>-3.6866359447004671E-2</v>
      </c>
      <c r="H7" s="133">
        <v>400</v>
      </c>
    </row>
    <row r="8" spans="1:10" ht="15" x14ac:dyDescent="0.25">
      <c r="B8" s="127">
        <v>39600</v>
      </c>
      <c r="C8" s="128">
        <v>7.6999999999999999E-2</v>
      </c>
      <c r="D8" s="118">
        <v>4.2000000000000003E-2</v>
      </c>
      <c r="E8" s="119">
        <v>-2.739090064995342E-2</v>
      </c>
      <c r="F8" s="131">
        <v>400</v>
      </c>
      <c r="G8" s="116">
        <v>-4.3639740018570072E-2</v>
      </c>
      <c r="H8" s="133">
        <v>575</v>
      </c>
      <c r="I8" s="117">
        <v>-1.151631477927062E-2</v>
      </c>
      <c r="J8" s="133">
        <v>316</v>
      </c>
    </row>
    <row r="9" spans="1:10" ht="15" x14ac:dyDescent="0.25">
      <c r="B9" s="127">
        <v>39630</v>
      </c>
      <c r="C9" s="128">
        <v>7.0999999999999994E-2</v>
      </c>
      <c r="D9" s="118">
        <v>0.05</v>
      </c>
      <c r="E9" s="119">
        <v>-2.8944911297852371E-2</v>
      </c>
      <c r="F9" s="131">
        <v>138</v>
      </c>
      <c r="G9" s="116">
        <v>-2.1942110177404106E-2</v>
      </c>
      <c r="H9" s="133">
        <v>54</v>
      </c>
      <c r="I9" s="117">
        <v>-9.52380952380949E-3</v>
      </c>
      <c r="J9" s="133">
        <v>373</v>
      </c>
    </row>
    <row r="10" spans="1:10" ht="15" x14ac:dyDescent="0.25">
      <c r="B10" s="127">
        <v>39661</v>
      </c>
      <c r="C10" s="128">
        <v>6.3E-2</v>
      </c>
      <c r="D10" s="118">
        <v>5.5999999999999994E-2</v>
      </c>
    </row>
    <row r="11" spans="1:10" ht="15" x14ac:dyDescent="0.25">
      <c r="B11" s="127">
        <v>39692</v>
      </c>
      <c r="C11" s="128">
        <v>4.9000000000000002E-2</v>
      </c>
      <c r="D11" s="118">
        <v>5.4000000000000006E-2</v>
      </c>
    </row>
    <row r="12" spans="1:10" ht="15" x14ac:dyDescent="0.25">
      <c r="B12" s="127">
        <v>39722</v>
      </c>
      <c r="C12" s="128">
        <v>4.5999999999999999E-2</v>
      </c>
      <c r="D12" s="118">
        <v>4.9000000000000002E-2</v>
      </c>
    </row>
    <row r="13" spans="1:10" ht="15" x14ac:dyDescent="0.25">
      <c r="B13" s="127">
        <v>39753</v>
      </c>
      <c r="C13" s="128">
        <v>0.04</v>
      </c>
      <c r="D13" s="118">
        <v>3.7000000000000005E-2</v>
      </c>
    </row>
    <row r="14" spans="1:10" ht="15" x14ac:dyDescent="0.25">
      <c r="B14" s="127">
        <v>39783</v>
      </c>
      <c r="C14" s="128">
        <v>2.4E-2</v>
      </c>
      <c r="D14" s="118">
        <v>1.1000000000000001E-2</v>
      </c>
    </row>
    <row r="15" spans="1:10" ht="15" x14ac:dyDescent="0.25">
      <c r="B15" s="127">
        <v>39814</v>
      </c>
      <c r="C15" s="128">
        <v>1.2E-2</v>
      </c>
      <c r="D15" s="118">
        <v>1E-3</v>
      </c>
      <c r="G15" s="116">
        <v>8.6956521739130599E-2</v>
      </c>
    </row>
    <row r="16" spans="1:10" ht="15" x14ac:dyDescent="0.25">
      <c r="B16" s="127">
        <v>39845</v>
      </c>
      <c r="C16" s="128">
        <v>0.01</v>
      </c>
      <c r="D16" s="118">
        <v>0</v>
      </c>
    </row>
    <row r="17" spans="2:10" ht="15" x14ac:dyDescent="0.25">
      <c r="B17" s="127">
        <v>39873</v>
      </c>
      <c r="C17" s="128">
        <v>-1.6E-2</v>
      </c>
      <c r="D17" s="118">
        <v>2E-3</v>
      </c>
    </row>
    <row r="18" spans="2:10" ht="15" x14ac:dyDescent="0.25">
      <c r="B18" s="127">
        <v>39904</v>
      </c>
      <c r="C18" s="128">
        <v>-1.2E-2</v>
      </c>
      <c r="D18" s="118">
        <v>-4.0000000000000001E-3</v>
      </c>
      <c r="G18" s="116">
        <v>4.17004048582994E-2</v>
      </c>
    </row>
    <row r="19" spans="2:10" ht="15" x14ac:dyDescent="0.25">
      <c r="B19" s="127">
        <v>39934</v>
      </c>
      <c r="C19" s="128">
        <v>-1.4999999999999999E-2</v>
      </c>
      <c r="D19" s="118">
        <v>-6.9999999999999993E-3</v>
      </c>
      <c r="I19" s="117">
        <v>5.4884189325276944E-2</v>
      </c>
      <c r="J19" s="133">
        <v>230</v>
      </c>
    </row>
    <row r="20" spans="2:10" ht="15" x14ac:dyDescent="0.25">
      <c r="B20" s="127">
        <v>39965</v>
      </c>
      <c r="C20" s="128">
        <v>-1.3999999999999999E-2</v>
      </c>
      <c r="D20" s="118">
        <v>-1.3000000000000001E-2</v>
      </c>
    </row>
    <row r="21" spans="2:10" ht="15" x14ac:dyDescent="0.25">
      <c r="B21" s="127">
        <v>39995</v>
      </c>
      <c r="C21" s="128">
        <v>-1.7000000000000001E-2</v>
      </c>
      <c r="D21" s="118">
        <v>-1.3999999999999999E-2</v>
      </c>
    </row>
    <row r="22" spans="2:10" ht="15" x14ac:dyDescent="0.25">
      <c r="B22" s="127">
        <v>40026</v>
      </c>
      <c r="C22" s="128">
        <v>-1.8000000000000002E-2</v>
      </c>
      <c r="D22" s="118">
        <v>-2.1000000000000001E-2</v>
      </c>
    </row>
    <row r="23" spans="2:10" ht="15" x14ac:dyDescent="0.25">
      <c r="B23" s="127">
        <v>40057</v>
      </c>
      <c r="C23" s="128">
        <v>-1.2E-2</v>
      </c>
      <c r="D23" s="118">
        <v>-1.4999999999999999E-2</v>
      </c>
    </row>
    <row r="24" spans="2:10" ht="15" x14ac:dyDescent="0.25">
      <c r="B24" s="127">
        <v>40087</v>
      </c>
      <c r="C24" s="128">
        <v>-8.0000000000000002E-3</v>
      </c>
      <c r="D24" s="118">
        <v>-1.3000000000000001E-2</v>
      </c>
    </row>
    <row r="25" spans="2:10" ht="15" x14ac:dyDescent="0.25">
      <c r="B25" s="127">
        <v>40118</v>
      </c>
      <c r="C25" s="128">
        <v>-5.0000000000000001E-3</v>
      </c>
      <c r="D25" s="118">
        <v>-2E-3</v>
      </c>
    </row>
    <row r="26" spans="2:10" ht="15" x14ac:dyDescent="0.25">
      <c r="B26" s="127">
        <v>40148</v>
      </c>
      <c r="C26" s="128">
        <v>6.0000000000000001E-3</v>
      </c>
      <c r="D26" s="118">
        <v>1.8000000000000002E-2</v>
      </c>
    </row>
    <row r="27" spans="2:10" ht="15" x14ac:dyDescent="0.25">
      <c r="B27" s="127">
        <v>40179</v>
      </c>
      <c r="C27" s="128">
        <v>1.9E-2</v>
      </c>
      <c r="D27" s="118">
        <v>2.7000000000000003E-2</v>
      </c>
    </row>
    <row r="28" spans="2:10" ht="15" x14ac:dyDescent="0.25">
      <c r="B28" s="127">
        <v>40210</v>
      </c>
      <c r="C28" s="128">
        <v>1.4999999999999999E-2</v>
      </c>
      <c r="D28" s="118">
        <v>2.5999999999999999E-2</v>
      </c>
    </row>
    <row r="29" spans="2:10" ht="15" x14ac:dyDescent="0.25">
      <c r="B29" s="127">
        <v>40238</v>
      </c>
      <c r="C29" s="128">
        <v>2.7000000000000003E-2</v>
      </c>
      <c r="D29" s="118">
        <v>2.1000000000000001E-2</v>
      </c>
    </row>
    <row r="30" spans="2:10" ht="13.95" x14ac:dyDescent="0.25">
      <c r="B30" s="127">
        <v>40269</v>
      </c>
      <c r="C30" s="128">
        <v>2.4E-2</v>
      </c>
      <c r="D30" s="118">
        <v>2.3E-2</v>
      </c>
      <c r="I30" s="117">
        <v>2.1505376344086002E-2</v>
      </c>
      <c r="J30" s="133">
        <v>250</v>
      </c>
    </row>
    <row r="31" spans="2:10" ht="13.95" x14ac:dyDescent="0.25">
      <c r="B31" s="127">
        <v>40299</v>
      </c>
      <c r="C31" s="128">
        <v>2.7999999999999997E-2</v>
      </c>
      <c r="D31" s="118">
        <v>2.1999999999999999E-2</v>
      </c>
    </row>
    <row r="32" spans="2:10" ht="13.95" x14ac:dyDescent="0.25">
      <c r="B32" s="127">
        <v>40330</v>
      </c>
      <c r="C32" s="128">
        <v>3.1E-2</v>
      </c>
      <c r="D32" s="118">
        <v>0.02</v>
      </c>
    </row>
    <row r="33" spans="2:10" ht="13.95" x14ac:dyDescent="0.25">
      <c r="B33" s="127">
        <v>40360</v>
      </c>
      <c r="C33" s="128">
        <v>2.8999999999999998E-2</v>
      </c>
      <c r="D33" s="118">
        <v>1.0999999999999999E-2</v>
      </c>
    </row>
    <row r="34" spans="2:10" ht="13.95" x14ac:dyDescent="0.25">
      <c r="B34" s="127">
        <v>40391</v>
      </c>
      <c r="C34" s="128">
        <v>3.3000000000000002E-2</v>
      </c>
      <c r="D34" s="118">
        <v>1.2E-2</v>
      </c>
    </row>
    <row r="35" spans="2:10" ht="13.95" x14ac:dyDescent="0.25">
      <c r="B35" s="127">
        <v>40422</v>
      </c>
      <c r="C35" s="128">
        <v>3.5000000000000003E-2</v>
      </c>
      <c r="D35" s="118">
        <v>1.0999999999999999E-2</v>
      </c>
    </row>
    <row r="36" spans="2:10" ht="13.95" x14ac:dyDescent="0.25">
      <c r="B36" s="127">
        <v>40452</v>
      </c>
      <c r="C36" s="128">
        <v>3.6000000000000004E-2</v>
      </c>
      <c r="D36" s="118">
        <v>1.0999999999999999E-2</v>
      </c>
      <c r="G36" s="116">
        <v>6.7567567567565767E-3</v>
      </c>
      <c r="H36" s="133">
        <v>147.69999999999999</v>
      </c>
    </row>
    <row r="37" spans="2:10" ht="13.95" x14ac:dyDescent="0.25">
      <c r="B37" s="127">
        <v>40483</v>
      </c>
      <c r="C37" s="128">
        <v>4.4000000000000004E-2</v>
      </c>
      <c r="D37" s="118">
        <v>1.2E-2</v>
      </c>
    </row>
    <row r="38" spans="2:10" ht="13.95" x14ac:dyDescent="0.25">
      <c r="B38" s="127">
        <v>40513</v>
      </c>
      <c r="C38" s="128">
        <v>5.0999999999999997E-2</v>
      </c>
      <c r="D38" s="118">
        <v>1.0999999999999999E-2</v>
      </c>
      <c r="G38" s="116">
        <v>-3.330161750713434E-3</v>
      </c>
      <c r="H38" s="133">
        <v>31</v>
      </c>
    </row>
    <row r="39" spans="2:10" x14ac:dyDescent="0.25">
      <c r="B39" s="127">
        <v>40544</v>
      </c>
      <c r="C39" s="128">
        <v>4.5999999999999999E-2</v>
      </c>
      <c r="D39" s="118">
        <v>1.4999999999999999E-2</v>
      </c>
    </row>
    <row r="40" spans="2:10" x14ac:dyDescent="0.25">
      <c r="B40" s="127">
        <v>40575</v>
      </c>
      <c r="C40" s="128">
        <v>4.9000000000000002E-2</v>
      </c>
      <c r="D40" s="118">
        <v>1.6E-2</v>
      </c>
      <c r="G40" s="116">
        <v>4.8617731172545531E-2</v>
      </c>
      <c r="H40" s="133">
        <v>259</v>
      </c>
    </row>
    <row r="41" spans="2:10" x14ac:dyDescent="0.25">
      <c r="B41" s="127">
        <v>40603</v>
      </c>
      <c r="C41" s="128">
        <v>4.9000000000000002E-2</v>
      </c>
      <c r="D41" s="118">
        <v>2.1000000000000001E-2</v>
      </c>
      <c r="I41" s="117">
        <v>2.8403525954946218E-2</v>
      </c>
      <c r="J41" s="133">
        <v>250</v>
      </c>
    </row>
    <row r="42" spans="2:10" x14ac:dyDescent="0.25">
      <c r="B42" s="127">
        <v>40634</v>
      </c>
      <c r="C42" s="128">
        <v>5.5E-2</v>
      </c>
      <c r="D42" s="118">
        <v>2.7000000000000003E-2</v>
      </c>
    </row>
    <row r="43" spans="2:10" x14ac:dyDescent="0.25">
      <c r="B43" s="127">
        <v>40664</v>
      </c>
      <c r="C43" s="128">
        <v>5.1999999999999998E-2</v>
      </c>
      <c r="D43" s="118">
        <v>3.2000000000000001E-2</v>
      </c>
      <c r="G43" s="116">
        <v>-1.1406844106463865E-2</v>
      </c>
      <c r="H43" s="133">
        <v>125</v>
      </c>
    </row>
    <row r="44" spans="2:10" x14ac:dyDescent="0.25">
      <c r="B44" s="127">
        <v>40695</v>
      </c>
      <c r="C44" s="128">
        <v>5.5E-2</v>
      </c>
      <c r="D44" s="118">
        <v>3.6000000000000004E-2</v>
      </c>
    </row>
    <row r="45" spans="2:10" x14ac:dyDescent="0.25">
      <c r="B45" s="127">
        <v>40725</v>
      </c>
      <c r="C45" s="128">
        <v>6.4000000000000001E-2</v>
      </c>
      <c r="D45" s="118">
        <v>3.6000000000000004E-2</v>
      </c>
      <c r="G45" s="116">
        <v>9.3984962406001848E-4</v>
      </c>
      <c r="H45" s="133">
        <v>62</v>
      </c>
    </row>
    <row r="46" spans="2:10" x14ac:dyDescent="0.25">
      <c r="B46" s="127">
        <v>40756</v>
      </c>
      <c r="C46" s="128">
        <v>6.5000000000000002E-2</v>
      </c>
      <c r="D46" s="118">
        <v>3.6000000000000004E-2</v>
      </c>
      <c r="G46" s="116">
        <v>9.3896713615022609E-3</v>
      </c>
      <c r="H46" s="133">
        <v>110</v>
      </c>
    </row>
    <row r="47" spans="2:10" x14ac:dyDescent="0.25">
      <c r="B47" s="127">
        <v>40787</v>
      </c>
      <c r="C47" s="128">
        <v>6.2E-2</v>
      </c>
      <c r="D47" s="118">
        <v>3.7999999999999999E-2</v>
      </c>
    </row>
    <row r="48" spans="2:10" x14ac:dyDescent="0.25">
      <c r="B48" s="127">
        <v>40817</v>
      </c>
      <c r="C48" s="128">
        <v>6.0999999999999999E-2</v>
      </c>
      <c r="D48" s="118">
        <v>3.9E-2</v>
      </c>
    </row>
    <row r="49" spans="2:8" x14ac:dyDescent="0.25">
      <c r="B49" s="127">
        <v>40848</v>
      </c>
      <c r="C49" s="128">
        <v>5.5E-2</v>
      </c>
      <c r="D49" s="118">
        <v>3.5000000000000003E-2</v>
      </c>
      <c r="G49" s="116">
        <v>1.4691943127962181E-2</v>
      </c>
      <c r="H49" s="133">
        <v>236</v>
      </c>
    </row>
    <row r="50" spans="2:8" x14ac:dyDescent="0.25">
      <c r="B50" s="127">
        <v>40878</v>
      </c>
      <c r="C50" s="128">
        <v>4.2000000000000003E-2</v>
      </c>
      <c r="D50" s="118">
        <v>3.4000000000000002E-2</v>
      </c>
      <c r="G50" s="116">
        <v>2.4952015355086399E-2</v>
      </c>
      <c r="H50" s="133">
        <v>79</v>
      </c>
    </row>
    <row r="51" spans="2:8" x14ac:dyDescent="0.25">
      <c r="B51" s="127">
        <v>40909</v>
      </c>
      <c r="C51" s="128">
        <v>4.0999999999999995E-2</v>
      </c>
      <c r="D51" s="118">
        <v>0.03</v>
      </c>
    </row>
    <row r="52" spans="2:8" x14ac:dyDescent="0.25">
      <c r="B52" s="127">
        <v>40940</v>
      </c>
      <c r="C52" s="128">
        <v>4.4999999999999998E-2</v>
      </c>
      <c r="D52" s="118">
        <v>2.9000000000000001E-2</v>
      </c>
    </row>
    <row r="53" spans="2:8" x14ac:dyDescent="0.25">
      <c r="B53" s="129">
        <v>40969</v>
      </c>
      <c r="C53" s="128">
        <v>3.2000000000000001E-2</v>
      </c>
      <c r="D53" s="118">
        <v>2.8999999999999998E-2</v>
      </c>
    </row>
  </sheetData>
  <mergeCells count="3">
    <mergeCell ref="I1:J1"/>
    <mergeCell ref="G1:H1"/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ESI Table</vt:lpstr>
      <vt:lpstr>Fig.2</vt:lpstr>
      <vt:lpstr>Fig.3</vt:lpstr>
      <vt:lpstr>Fig.4</vt:lpstr>
      <vt:lpstr>S1 Fig.1</vt:lpstr>
      <vt:lpstr>S1 Fig.2</vt:lpstr>
      <vt:lpstr>S1 Fig.3</vt:lpstr>
      <vt:lpstr>S1 Fig.4</vt:lpstr>
      <vt:lpstr>S1 Fig.6</vt:lpstr>
      <vt:lpstr>S1 Fig.7</vt:lpstr>
      <vt:lpstr>S1 Fig.8</vt:lpstr>
      <vt:lpstr>S1 Fig.9</vt:lpstr>
    </vt:vector>
  </TitlesOfParts>
  <Company>NREL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C Goodrich</dc:creator>
  <cp:lastModifiedBy>Doug Powell</cp:lastModifiedBy>
  <dcterms:created xsi:type="dcterms:W3CDTF">2012-08-28T14:26:35Z</dcterms:created>
  <dcterms:modified xsi:type="dcterms:W3CDTF">2013-08-16T21:47:49Z</dcterms:modified>
</cp:coreProperties>
</file>