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5" windowWidth="10320" windowHeight="8115"/>
  </bookViews>
  <sheets>
    <sheet name="Granulosa" sheetId="2" r:id="rId1"/>
  </sheets>
  <calcPr calcId="145621"/>
</workbook>
</file>

<file path=xl/calcChain.xml><?xml version="1.0" encoding="utf-8"?>
<calcChain xmlns="http://schemas.openxmlformats.org/spreadsheetml/2006/main">
  <c r="AD58" i="2" l="1"/>
  <c r="AD55" i="2"/>
  <c r="AD51" i="2"/>
  <c r="AD46" i="2"/>
  <c r="AD42" i="2"/>
  <c r="AD41" i="2"/>
  <c r="AD40" i="2"/>
  <c r="AD38" i="2"/>
  <c r="AD36" i="2"/>
  <c r="AD30" i="2"/>
  <c r="AD29" i="2"/>
  <c r="AD28" i="2"/>
  <c r="AD27" i="2"/>
  <c r="AD26" i="2"/>
  <c r="AD25" i="2"/>
  <c r="AD24" i="2"/>
  <c r="AD23" i="2"/>
  <c r="AD22" i="2"/>
  <c r="AD19" i="2"/>
  <c r="AD18" i="2"/>
  <c r="AD17" i="2"/>
  <c r="AD16" i="2"/>
  <c r="AD15" i="2"/>
  <c r="X58" i="2"/>
  <c r="X55" i="2"/>
  <c r="X51" i="2"/>
  <c r="X46" i="2"/>
  <c r="X42" i="2"/>
  <c r="X41" i="2"/>
  <c r="X40" i="2"/>
  <c r="X38" i="2"/>
  <c r="X36" i="2"/>
  <c r="X30" i="2"/>
  <c r="X29" i="2"/>
  <c r="X28" i="2"/>
  <c r="X27" i="2"/>
  <c r="X26" i="2"/>
  <c r="X25" i="2"/>
  <c r="X24" i="2"/>
  <c r="X23" i="2"/>
  <c r="X22" i="2"/>
  <c r="X19" i="2"/>
  <c r="X18" i="2"/>
  <c r="X17" i="2"/>
  <c r="X16" i="2"/>
  <c r="X15" i="2"/>
  <c r="S58" i="2" l="1"/>
  <c r="S55" i="2"/>
  <c r="AE55" i="2" s="1"/>
  <c r="AF55" i="2" s="1"/>
  <c r="S51" i="2"/>
  <c r="S46" i="2"/>
  <c r="AE46" i="2" s="1"/>
  <c r="AF46" i="2" s="1"/>
  <c r="S42" i="2"/>
  <c r="AE42" i="2" s="1"/>
  <c r="AF42" i="2" s="1"/>
  <c r="S41" i="2"/>
  <c r="AE41" i="2" s="1"/>
  <c r="AF41" i="2" s="1"/>
  <c r="S40" i="2"/>
  <c r="AE40" i="2"/>
  <c r="AF40" i="2" s="1"/>
  <c r="S38" i="2"/>
  <c r="AE38" i="2" s="1"/>
  <c r="AF38" i="2" s="1"/>
  <c r="S36" i="2"/>
  <c r="AE36" i="2" s="1"/>
  <c r="AF36" i="2" s="1"/>
  <c r="S30" i="2"/>
  <c r="AE30" i="2" s="1"/>
  <c r="AF30" i="2" s="1"/>
  <c r="S29" i="2"/>
  <c r="AE29" i="2" s="1"/>
  <c r="AF29" i="2" s="1"/>
  <c r="S28" i="2"/>
  <c r="S27" i="2"/>
  <c r="AE27" i="2" s="1"/>
  <c r="AF27" i="2" s="1"/>
  <c r="S26" i="2"/>
  <c r="AE26" i="2" s="1"/>
  <c r="AF26" i="2" s="1"/>
  <c r="S25" i="2"/>
  <c r="AE25" i="2" s="1"/>
  <c r="AF25" i="2" s="1"/>
  <c r="S24" i="2"/>
  <c r="AE24" i="2" s="1"/>
  <c r="AF24" i="2" s="1"/>
  <c r="S23" i="2"/>
  <c r="AE23" i="2" s="1"/>
  <c r="AF23" i="2" s="1"/>
  <c r="S22" i="2"/>
  <c r="S19" i="2"/>
  <c r="AE19" i="2" s="1"/>
  <c r="AF19" i="2" s="1"/>
  <c r="S18" i="2"/>
  <c r="S17" i="2"/>
  <c r="S16" i="2"/>
  <c r="AE16" i="2" s="1"/>
  <c r="AF16" i="2" s="1"/>
  <c r="S15" i="2"/>
  <c r="AE15" i="2" s="1"/>
  <c r="AF15" i="2" s="1"/>
  <c r="AE18" i="2"/>
  <c r="AF18" i="2" s="1"/>
  <c r="AE17" i="2"/>
  <c r="AF17" i="2" s="1"/>
  <c r="AE32" i="2"/>
  <c r="AF32" i="2" s="1"/>
  <c r="AE33" i="2"/>
  <c r="AF33" i="2" s="1"/>
  <c r="AE31" i="2"/>
  <c r="AF31" i="2" s="1"/>
  <c r="AE34" i="2"/>
  <c r="AF34" i="2" s="1"/>
  <c r="AE28" i="2"/>
  <c r="AF28" i="2" s="1"/>
  <c r="AE22" i="2"/>
  <c r="AF22" i="2" s="1"/>
  <c r="AE44" i="2"/>
  <c r="AF44" i="2"/>
  <c r="AE43" i="2"/>
  <c r="AF43" i="2" s="1"/>
  <c r="AE47" i="2"/>
  <c r="AF47" i="2" s="1"/>
  <c r="AE48" i="2"/>
  <c r="AF48" i="2" s="1"/>
  <c r="AE51" i="2"/>
  <c r="AF51" i="2" s="1"/>
  <c r="AE52" i="2"/>
  <c r="AF52" i="2" s="1"/>
  <c r="AE58" i="2"/>
  <c r="AF58" i="2" s="1"/>
  <c r="AE59" i="2"/>
  <c r="AF59" i="2" s="1"/>
  <c r="AE20" i="2"/>
  <c r="AF20" i="2" s="1"/>
</calcChain>
</file>

<file path=xl/sharedStrings.xml><?xml version="1.0" encoding="utf-8"?>
<sst xmlns="http://schemas.openxmlformats.org/spreadsheetml/2006/main" count="176" uniqueCount="145">
  <si>
    <t>DIO1</t>
  </si>
  <si>
    <t>Bt.13310.1.S1_at</t>
  </si>
  <si>
    <t>deiodinase, iodothyronine, type I</t>
  </si>
  <si>
    <t>Bt.19907.1.A1_at</t>
  </si>
  <si>
    <t>Bt.4317.1.S1_at</t>
  </si>
  <si>
    <t>GPX1</t>
  </si>
  <si>
    <t>glutathione peroxidase 1</t>
  </si>
  <si>
    <t>NM_174076</t>
  </si>
  <si>
    <t>Bt.12916.1.S1_at</t>
  </si>
  <si>
    <t>GPX3</t>
  </si>
  <si>
    <t>glutathione peroxidase 3 (plasma)</t>
  </si>
  <si>
    <t>NM_174077</t>
  </si>
  <si>
    <t>Bt.11662.1.A1_at</t>
  </si>
  <si>
    <t>GPX7</t>
  </si>
  <si>
    <t>glutathione peroxidase 7</t>
  </si>
  <si>
    <t>NM_001101113</t>
  </si>
  <si>
    <t>Bt.18340.1.A1_at</t>
  </si>
  <si>
    <t>CEPT1</t>
  </si>
  <si>
    <t>Bt.1605.3.S1_at</t>
  </si>
  <si>
    <t>SEPN1</t>
  </si>
  <si>
    <t>Selenoprotein N, 1</t>
  </si>
  <si>
    <t>Bt.1605.1.S1_at</t>
  </si>
  <si>
    <t>selenoprotein N, 1</t>
  </si>
  <si>
    <t>Bt.1605.2.S1_at</t>
  </si>
  <si>
    <t>Bt.2220.2.A1_a_at</t>
  </si>
  <si>
    <t>SEPP1</t>
  </si>
  <si>
    <t>selenoprotein P, plasma, 1</t>
  </si>
  <si>
    <t>NM_174459</t>
  </si>
  <si>
    <t>Bt.3427.1.S1_at</t>
  </si>
  <si>
    <t>SEPX1</t>
  </si>
  <si>
    <t>selenoprotein X, 1</t>
  </si>
  <si>
    <t>NM_001034810</t>
  </si>
  <si>
    <t>Bt.5112.1.A1_a_at</t>
  </si>
  <si>
    <t>SEPHS2</t>
  </si>
  <si>
    <t>selenophosphate synthetase 2</t>
  </si>
  <si>
    <t>Bt.5534.1.S1_at</t>
  </si>
  <si>
    <t>TXNRD1</t>
  </si>
  <si>
    <t>thioredoxin reductase 1</t>
  </si>
  <si>
    <t>NM_174625</t>
  </si>
  <si>
    <t>Bt.13094.1.A1_at</t>
  </si>
  <si>
    <t>TXNRD3</t>
  </si>
  <si>
    <t>thioredoxin reductase 3</t>
  </si>
  <si>
    <t>Bt.13094.1.S1_at</t>
  </si>
  <si>
    <t>large healthy</t>
  </si>
  <si>
    <t>small atretic</t>
  </si>
  <si>
    <t>loopy</t>
  </si>
  <si>
    <t>small healthy</t>
  </si>
  <si>
    <t>Gene Symbol</t>
  </si>
  <si>
    <t>Gene Title</t>
  </si>
  <si>
    <t>RefSeq Transcript ID</t>
  </si>
  <si>
    <t>p-value(large healthy vs. small healthy)</t>
  </si>
  <si>
    <t>Fold-Change(large healthy vs. small healthy)</t>
  </si>
  <si>
    <t>p-value(small atretic vs. small healthy)</t>
  </si>
  <si>
    <t>Fold-Change(small atretic vs. small healthy)</t>
  </si>
  <si>
    <t>Bt.15696.1.S1_at</t>
  </si>
  <si>
    <t>SELS</t>
  </si>
  <si>
    <t>selenoprotein S</t>
  </si>
  <si>
    <t>NM_001046114</t>
  </si>
  <si>
    <t>Bt.3742.1.S1_at</t>
  </si>
  <si>
    <t>SELK</t>
  </si>
  <si>
    <t>selenoprotein K</t>
  </si>
  <si>
    <t>NM_001037489</t>
  </si>
  <si>
    <t>Bt.3240.1.S1_at</t>
  </si>
  <si>
    <t>SELT</t>
  </si>
  <si>
    <t>selenoprotein T</t>
  </si>
  <si>
    <t>NM_001103103</t>
  </si>
  <si>
    <t>Bt.3985.1.S1_at</t>
  </si>
  <si>
    <t>cytochrome P450, subfamily XVII /// cytochrome P450, family 17, subfamily A, pol</t>
  </si>
  <si>
    <t>NM_174304 /// XM_001250368 /// XM_001250420 /// XM_001251231 /// XM_001253477</t>
  </si>
  <si>
    <t>AFFX-Bt-gapd-M_at</t>
  </si>
  <si>
    <t>GAPDH</t>
  </si>
  <si>
    <t>glyceraldehyde-3-phosphate dehydrogenase</t>
  </si>
  <si>
    <t>NM_001034034</t>
  </si>
  <si>
    <t>NM_174305</t>
  </si>
  <si>
    <t>Highly and stably expressed throughout most tissues</t>
  </si>
  <si>
    <t>Mean</t>
  </si>
  <si>
    <t>SEM</t>
  </si>
  <si>
    <t>Bt.4205.1.S1_at</t>
  </si>
  <si>
    <t>GPX4</t>
  </si>
  <si>
    <t>glutathione peroxidase 4 (phospholipid hydroperoxidase)</t>
  </si>
  <si>
    <t>NM_174770</t>
  </si>
  <si>
    <t>Bt.29621.1.S1_at</t>
  </si>
  <si>
    <t>GPX2</t>
  </si>
  <si>
    <t>glutathione peroxidase 2</t>
  </si>
  <si>
    <t>NM_001163139</t>
  </si>
  <si>
    <t>Bt.4317.2.A1_at</t>
  </si>
  <si>
    <t>Bt.7358.1.S1_at</t>
  </si>
  <si>
    <t>SELH</t>
  </si>
  <si>
    <t>selenoprotein H</t>
  </si>
  <si>
    <t>NM_001164092</t>
  </si>
  <si>
    <t>Bt.19491.1.S1_at</t>
  </si>
  <si>
    <t>SELM</t>
  </si>
  <si>
    <t>selenoprotein M</t>
  </si>
  <si>
    <t>NM_001163171</t>
  </si>
  <si>
    <t>Bt.19491.2.A1_at</t>
  </si>
  <si>
    <t>Bt.9614.1.S1_at</t>
  </si>
  <si>
    <t>15 kDa selenoprotein</t>
  </si>
  <si>
    <t>NM_001034759</t>
  </si>
  <si>
    <t>Bt.4008.1.S1_at</t>
  </si>
  <si>
    <t>TXNRD2</t>
  </si>
  <si>
    <t>thioredoxin reductase 2</t>
  </si>
  <si>
    <t>NM_174626</t>
  </si>
  <si>
    <t>Bt.26270.1.A1_at</t>
  </si>
  <si>
    <t>NM_001192109 /// XM_002697151 /// XM_583261</t>
  </si>
  <si>
    <t>aligned</t>
  </si>
  <si>
    <t>Probeset ID</t>
  </si>
  <si>
    <t>affs513-1-1-230306.CEL</t>
  </si>
  <si>
    <t>affs513-2-2-230306.CEL</t>
  </si>
  <si>
    <t>affs513-3-3-230306.CEL</t>
  </si>
  <si>
    <t>affs513-4-4-230306.CEL</t>
  </si>
  <si>
    <t>affs513-5-5-230306.CEL</t>
  </si>
  <si>
    <t>affs513-6-11-230306.CEL</t>
  </si>
  <si>
    <t>affs513-7-12-230306.CEL</t>
  </si>
  <si>
    <t>affs513-8-13-230306.CEL</t>
  </si>
  <si>
    <t>affs513-9-14-230306.CEL</t>
  </si>
  <si>
    <t>affs513-10-15-230306.CEL</t>
  </si>
  <si>
    <t>affs513-11-21-230306.CEL</t>
  </si>
  <si>
    <t>affs513-12-22-230306.CEL</t>
  </si>
  <si>
    <t>affs513-14-25-230306.CEL</t>
  </si>
  <si>
    <t>affs513-15-26-230306.CEL</t>
  </si>
  <si>
    <t>NH_SGCA1_(Bovine).CEL</t>
  </si>
  <si>
    <t>NH_SGCA2_(Bovine).CEL</t>
  </si>
  <si>
    <t>NH_SGCA3_(Bovine).CEL</t>
  </si>
  <si>
    <t>NH_SGCA4_(Bovine).CEL</t>
  </si>
  <si>
    <t>NH_SGCA6_(Bovine).CEL</t>
  </si>
  <si>
    <t>Bt.25682.1.A1_at</t>
  </si>
  <si>
    <t>NM_001122593 /// XM_001252654</t>
  </si>
  <si>
    <t>NM_001122593</t>
  </si>
  <si>
    <t>NM_001114732</t>
  </si>
  <si>
    <t>NM_001114976</t>
  </si>
  <si>
    <t>Bt.16924.1.A1_at</t>
  </si>
  <si>
    <t>choline/ethanolamine phosphotransferase 1</t>
  </si>
  <si>
    <t>NM_001193130 /// XM_002686145 /// XM_868988</t>
  </si>
  <si>
    <t>AFFX-Bt-gapd-5_at</t>
  </si>
  <si>
    <t>CYP17A1 /// CYP17A1 /// LOC784256 /// LOC784299 /// LOC785462</t>
  </si>
  <si>
    <t>Bt.4447.1.S1_at</t>
  </si>
  <si>
    <t>CYP19A1</t>
  </si>
  <si>
    <t>cytochrome P450, family 19, subfamily A, polypeptide 1</t>
  </si>
  <si>
    <t>Bt.4447.2.S1_a_at</t>
  </si>
  <si>
    <t>Not expressed in granulosa</t>
  </si>
  <si>
    <t>Granulosa specific gene</t>
  </si>
  <si>
    <t xml:space="preserve"> SEP15</t>
  </si>
  <si>
    <t>Mean small healthy</t>
  </si>
  <si>
    <t>Mean large healthy</t>
  </si>
  <si>
    <t>Mean small atretic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</si>
</sst>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164" fontId="0" fillId="0" borderId="1" xfId="0" applyNumberFormat="1" applyBorder="1"/>
    <xf numFmtId="164" fontId="0" fillId="0" borderId="0" xfId="0" applyNumberFormat="1" applyBorder="1"/>
    <xf numFmtId="164" fontId="0" fillId="0" borderId="2" xfId="0" applyNumberFormat="1" applyBorder="1"/>
    <xf numFmtId="11" fontId="0" fillId="0" borderId="0" xfId="0" applyNumberFormat="1"/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Border="1" applyAlignment="1">
      <alignment horizontal="center"/>
    </xf>
    <xf numFmtId="164" fontId="0" fillId="0" borderId="0" xfId="0" applyNumberFormat="1"/>
    <xf numFmtId="0" fontId="0" fillId="0" borderId="3" xfId="0" applyBorder="1"/>
    <xf numFmtId="0" fontId="1" fillId="0" borderId="3" xfId="0" applyFont="1" applyBorder="1"/>
    <xf numFmtId="164" fontId="0" fillId="0" borderId="4" xfId="0" applyNumberFormat="1" applyBorder="1"/>
    <xf numFmtId="164" fontId="0" fillId="0" borderId="3" xfId="0" applyNumberFormat="1" applyBorder="1"/>
    <xf numFmtId="0" fontId="0" fillId="0" borderId="0" xfId="0" applyBorder="1"/>
    <xf numFmtId="2" fontId="0" fillId="0" borderId="0" xfId="0" applyNumberFormat="1"/>
    <xf numFmtId="2" fontId="0" fillId="0" borderId="3" xfId="0" applyNumberFormat="1" applyBorder="1"/>
    <xf numFmtId="2" fontId="0" fillId="0" borderId="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17" fontId="0" fillId="0" borderId="0" xfId="0" applyNumberFormat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164" fontId="0" fillId="2" borderId="0" xfId="0" applyNumberFormat="1" applyFill="1"/>
    <xf numFmtId="0" fontId="1" fillId="0" borderId="0" xfId="0" applyFont="1" applyBorder="1" applyAlignment="1">
      <alignment wrapText="1"/>
    </xf>
    <xf numFmtId="16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BE59"/>
  <sheetViews>
    <sheetView tabSelected="1" topLeftCell="A8" workbookViewId="0">
      <pane xSplit="3" ySplit="7" topLeftCell="D15" activePane="bottomRight" state="frozen"/>
      <selection activeCell="A8" sqref="A8"/>
      <selection pane="topRight" activeCell="D8" sqref="D8"/>
      <selection pane="bottomLeft" activeCell="A15" sqref="A15"/>
      <selection pane="bottomRight" activeCell="S55" sqref="S55"/>
    </sheetView>
  </sheetViews>
  <sheetFormatPr defaultRowHeight="15" x14ac:dyDescent="0.25"/>
  <cols>
    <col min="1" max="1" width="17" customWidth="1"/>
    <col min="3" max="3" width="48.28515625" customWidth="1"/>
    <col min="4" max="4" width="18.5703125" customWidth="1"/>
    <col min="6" max="6" width="10.5703125" customWidth="1"/>
  </cols>
  <sheetData>
    <row r="9" spans="1:57" x14ac:dyDescent="0.25">
      <c r="E9" s="4"/>
      <c r="I9" s="1"/>
      <c r="J9" s="2"/>
      <c r="K9" s="2"/>
      <c r="L9" s="2"/>
      <c r="M9" s="2"/>
      <c r="N9" s="1"/>
      <c r="O9" s="2"/>
      <c r="P9" s="2"/>
      <c r="Q9" s="2"/>
      <c r="R9" s="3"/>
      <c r="S9" s="1"/>
      <c r="T9" s="2"/>
      <c r="U9" s="2"/>
      <c r="V9" s="3"/>
      <c r="W9" s="1"/>
      <c r="X9" s="2"/>
      <c r="Y9" s="2"/>
      <c r="Z9" s="2"/>
      <c r="AA9" s="3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15"/>
      <c r="AP9" s="15"/>
      <c r="AQ9" s="15"/>
      <c r="AR9" s="15"/>
      <c r="AS9" s="15"/>
      <c r="AT9" s="9"/>
      <c r="AU9" s="9"/>
      <c r="AV9" s="15"/>
      <c r="AW9" s="15"/>
      <c r="AX9" s="15"/>
      <c r="AY9" s="15"/>
      <c r="AZ9" s="15"/>
      <c r="BA9" s="15"/>
      <c r="BB9" s="9"/>
      <c r="BC9" s="9"/>
      <c r="BD9" s="15"/>
      <c r="BE9" s="15"/>
    </row>
    <row r="10" spans="1:57" x14ac:dyDescent="0.25">
      <c r="I10" s="1"/>
      <c r="J10" s="2"/>
      <c r="K10" s="2"/>
      <c r="L10" s="2"/>
      <c r="M10" s="2"/>
      <c r="N10" s="1"/>
      <c r="O10" s="2"/>
      <c r="P10" s="2"/>
      <c r="Q10" s="2"/>
      <c r="R10" s="3"/>
      <c r="S10" s="1"/>
      <c r="T10" s="2"/>
      <c r="U10" s="2"/>
      <c r="V10" s="3"/>
      <c r="W10" s="1"/>
      <c r="X10" s="2"/>
      <c r="Y10" s="2"/>
      <c r="Z10" s="2"/>
      <c r="AA10" s="3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15"/>
      <c r="AP10" s="15"/>
      <c r="AQ10" s="15"/>
      <c r="AR10" s="15"/>
      <c r="AS10" s="15"/>
      <c r="AT10" s="9"/>
      <c r="AU10" s="9"/>
      <c r="AV10" s="15"/>
      <c r="AW10" s="15"/>
      <c r="AX10" s="15"/>
      <c r="AY10" s="15"/>
      <c r="AZ10" s="15"/>
      <c r="BA10" s="15"/>
      <c r="BB10" s="9"/>
      <c r="BC10" s="9"/>
      <c r="BD10" s="15"/>
      <c r="BE10" s="15"/>
    </row>
    <row r="11" spans="1:57" x14ac:dyDescent="0.25">
      <c r="I11" s="1"/>
      <c r="J11" s="2"/>
      <c r="K11" s="2"/>
      <c r="L11" s="2"/>
      <c r="M11" s="2"/>
      <c r="N11" s="1"/>
      <c r="O11" s="2"/>
      <c r="P11" s="2"/>
      <c r="Q11" s="2"/>
      <c r="R11" s="3"/>
      <c r="S11" s="1"/>
      <c r="T11" s="2"/>
      <c r="U11" s="2"/>
      <c r="V11" s="3"/>
      <c r="W11" s="1"/>
      <c r="X11" s="2"/>
      <c r="Y11" s="2"/>
      <c r="Z11" s="2"/>
      <c r="AA11" s="3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15"/>
      <c r="AP11" s="15"/>
      <c r="AQ11" s="15"/>
      <c r="AR11" s="15"/>
      <c r="AS11" s="15"/>
      <c r="AT11" s="9"/>
      <c r="AU11" s="9"/>
      <c r="AV11" s="15"/>
      <c r="AW11" s="15"/>
      <c r="AX11" s="15"/>
      <c r="AY11" s="15"/>
      <c r="AZ11" s="15"/>
      <c r="BA11" s="15"/>
      <c r="BB11" s="9"/>
      <c r="BC11" s="9"/>
      <c r="BD11" s="15"/>
      <c r="BE11" s="15"/>
    </row>
    <row r="12" spans="1:57" x14ac:dyDescent="0.25">
      <c r="I12" s="31" t="s">
        <v>46</v>
      </c>
      <c r="J12" s="30"/>
      <c r="K12" s="30"/>
      <c r="L12" s="30"/>
      <c r="M12" s="30"/>
      <c r="N12" s="30"/>
      <c r="O12" s="30"/>
      <c r="P12" s="30"/>
      <c r="Q12" s="30"/>
      <c r="R12" s="32"/>
      <c r="S12" s="21"/>
      <c r="T12" s="8"/>
      <c r="U12" s="8"/>
      <c r="V12" s="22"/>
      <c r="W12" s="23"/>
      <c r="X12" s="14"/>
      <c r="Y12" s="14"/>
      <c r="Z12" s="14"/>
      <c r="AA12" s="24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15"/>
      <c r="AP12" s="15"/>
      <c r="AQ12" s="15"/>
      <c r="AR12" s="15"/>
      <c r="AS12" s="15"/>
      <c r="AT12" s="9"/>
      <c r="AU12" s="9"/>
      <c r="AV12" s="15"/>
      <c r="AW12" s="15"/>
      <c r="AX12" s="15"/>
      <c r="AY12" s="15"/>
      <c r="AZ12" s="15"/>
      <c r="BA12" s="15"/>
      <c r="BB12" s="9"/>
      <c r="BC12" s="9"/>
      <c r="BD12" s="15"/>
      <c r="BE12" s="15"/>
    </row>
    <row r="13" spans="1:57" x14ac:dyDescent="0.25">
      <c r="I13" s="31" t="s">
        <v>104</v>
      </c>
      <c r="J13" s="30"/>
      <c r="K13" s="30"/>
      <c r="L13" s="30"/>
      <c r="M13" s="32"/>
      <c r="N13" s="30" t="s">
        <v>45</v>
      </c>
      <c r="O13" s="30"/>
      <c r="P13" s="30"/>
      <c r="Q13" s="30"/>
      <c r="R13" s="32"/>
      <c r="S13" s="31" t="s">
        <v>43</v>
      </c>
      <c r="T13" s="30"/>
      <c r="U13" s="30"/>
      <c r="V13" s="32"/>
      <c r="W13" s="31" t="s">
        <v>44</v>
      </c>
      <c r="X13" s="30"/>
      <c r="Y13" s="30"/>
      <c r="Z13" s="30"/>
      <c r="AA13" s="32"/>
    </row>
    <row r="14" spans="1:57" s="6" customFormat="1" ht="72.75" customHeight="1" x14ac:dyDescent="0.25">
      <c r="A14" s="6" t="s">
        <v>105</v>
      </c>
      <c r="B14" s="6" t="s">
        <v>47</v>
      </c>
      <c r="C14" s="6" t="s">
        <v>48</v>
      </c>
      <c r="D14" s="6" t="s">
        <v>49</v>
      </c>
      <c r="E14" s="6" t="s">
        <v>50</v>
      </c>
      <c r="F14" s="6" t="s">
        <v>51</v>
      </c>
      <c r="G14" s="6" t="s">
        <v>52</v>
      </c>
      <c r="H14" s="6" t="s">
        <v>53</v>
      </c>
      <c r="I14" s="25" t="s">
        <v>106</v>
      </c>
      <c r="J14" s="5" t="s">
        <v>107</v>
      </c>
      <c r="K14" s="5" t="s">
        <v>108</v>
      </c>
      <c r="L14" s="5" t="s">
        <v>109</v>
      </c>
      <c r="M14" s="26" t="s">
        <v>110</v>
      </c>
      <c r="N14" s="25" t="s">
        <v>111</v>
      </c>
      <c r="O14" s="5" t="s">
        <v>112</v>
      </c>
      <c r="P14" s="5" t="s">
        <v>113</v>
      </c>
      <c r="Q14" s="5" t="s">
        <v>114</v>
      </c>
      <c r="R14" s="26" t="s">
        <v>115</v>
      </c>
      <c r="S14" s="28" t="s">
        <v>142</v>
      </c>
      <c r="T14" s="25" t="s">
        <v>116</v>
      </c>
      <c r="U14" s="5" t="s">
        <v>117</v>
      </c>
      <c r="V14" s="5" t="s">
        <v>118</v>
      </c>
      <c r="W14" s="26" t="s">
        <v>119</v>
      </c>
      <c r="X14" s="28" t="s">
        <v>143</v>
      </c>
      <c r="Y14" s="25" t="s">
        <v>120</v>
      </c>
      <c r="Z14" s="5" t="s">
        <v>121</v>
      </c>
      <c r="AA14" s="5" t="s">
        <v>122</v>
      </c>
      <c r="AB14" s="5" t="s">
        <v>123</v>
      </c>
      <c r="AC14" s="26" t="s">
        <v>124</v>
      </c>
      <c r="AD14" s="28" t="s">
        <v>144</v>
      </c>
      <c r="AE14" s="6" t="s">
        <v>75</v>
      </c>
      <c r="AF14" s="6" t="s">
        <v>76</v>
      </c>
    </row>
    <row r="15" spans="1:57" x14ac:dyDescent="0.25">
      <c r="A15" t="s">
        <v>4</v>
      </c>
      <c r="B15" t="s">
        <v>5</v>
      </c>
      <c r="C15" t="s">
        <v>6</v>
      </c>
      <c r="D15" t="s">
        <v>7</v>
      </c>
      <c r="E15" s="15">
        <v>7.6623299999999995E-5</v>
      </c>
      <c r="F15" s="15">
        <v>1.48797</v>
      </c>
      <c r="G15" s="15">
        <v>4.7927699999999997E-2</v>
      </c>
      <c r="H15" s="15">
        <v>-1.1613899999999999</v>
      </c>
      <c r="I15" s="18">
        <v>12.207800000000001</v>
      </c>
      <c r="J15" s="2">
        <v>12.365500000000001</v>
      </c>
      <c r="K15" s="2">
        <v>12.205399999999999</v>
      </c>
      <c r="L15" s="2">
        <v>12.350899999999999</v>
      </c>
      <c r="M15" s="19">
        <v>12.526400000000001</v>
      </c>
      <c r="N15" s="18">
        <v>12.025499999999999</v>
      </c>
      <c r="O15" s="2">
        <v>12.301500000000001</v>
      </c>
      <c r="P15" s="2">
        <v>12.341699999999999</v>
      </c>
      <c r="Q15" s="2">
        <v>12.4177</v>
      </c>
      <c r="R15" s="19">
        <v>12.6356</v>
      </c>
      <c r="S15" s="29">
        <f>AVERAGE(I15:R15,I20:R20)</f>
        <v>9.1003360000000004</v>
      </c>
      <c r="T15" s="18">
        <v>12.934799999999999</v>
      </c>
      <c r="U15" s="2">
        <v>13.058999999999999</v>
      </c>
      <c r="V15" s="2">
        <v>12.962</v>
      </c>
      <c r="W15" s="19">
        <v>12.688800000000001</v>
      </c>
      <c r="X15" s="29">
        <f>AVERAGE(T15:W15,T20:W20)</f>
        <v>9.8236712500000003</v>
      </c>
      <c r="Y15" s="18">
        <v>12.3307</v>
      </c>
      <c r="Z15" s="2">
        <v>11.880699999999999</v>
      </c>
      <c r="AA15" s="2">
        <v>12.3475</v>
      </c>
      <c r="AB15" s="2">
        <v>11.9009</v>
      </c>
      <c r="AC15" s="19">
        <v>12.149900000000001</v>
      </c>
      <c r="AD15" s="29">
        <f>AVERAGE(Y15:AC15,Y20:AC20)</f>
        <v>9.0254639999999995</v>
      </c>
      <c r="AE15" s="9">
        <f t="shared" ref="AE15:AE20" si="0">AVERAGE(H15:AC15)</f>
        <v>11.517950784090909</v>
      </c>
      <c r="AF15" s="9">
        <f t="shared" ref="AF15:AF20" si="1">AE15/(SQRT(19))</f>
        <v>2.642399131817228</v>
      </c>
    </row>
    <row r="16" spans="1:57" x14ac:dyDescent="0.25">
      <c r="A16" t="s">
        <v>77</v>
      </c>
      <c r="B16" t="s">
        <v>78</v>
      </c>
      <c r="C16" t="s">
        <v>79</v>
      </c>
      <c r="D16" t="s">
        <v>80</v>
      </c>
      <c r="E16" s="15">
        <v>0.35954199999999997</v>
      </c>
      <c r="F16" s="15">
        <v>1.25813</v>
      </c>
      <c r="G16" s="15">
        <v>0.14317299999999999</v>
      </c>
      <c r="H16" s="15">
        <v>1.4148099999999999</v>
      </c>
      <c r="I16" s="18">
        <v>10.011799999999999</v>
      </c>
      <c r="J16" s="2">
        <v>11.1121</v>
      </c>
      <c r="K16" s="2">
        <v>10.4055</v>
      </c>
      <c r="L16" s="2">
        <v>10.5045</v>
      </c>
      <c r="M16" s="19">
        <v>11.3889</v>
      </c>
      <c r="N16" s="18">
        <v>9.1509900000000002</v>
      </c>
      <c r="O16" s="2">
        <v>10.8041</v>
      </c>
      <c r="P16" s="2">
        <v>10.859</v>
      </c>
      <c r="Q16" s="2">
        <v>10.8925</v>
      </c>
      <c r="R16" s="19">
        <v>10.8269</v>
      </c>
      <c r="S16" s="29">
        <f>AVERAGE(I16:R16)</f>
        <v>10.595628999999999</v>
      </c>
      <c r="T16" s="18">
        <v>11.143599999999999</v>
      </c>
      <c r="U16" s="2">
        <v>10.6677</v>
      </c>
      <c r="V16" s="2">
        <v>11.1523</v>
      </c>
      <c r="W16" s="19">
        <v>10.744</v>
      </c>
      <c r="X16" s="29">
        <f>AVERAGE(T16:W16)</f>
        <v>10.9269</v>
      </c>
      <c r="Y16" s="18">
        <v>11.6264</v>
      </c>
      <c r="Z16" s="2">
        <v>11.566599999999999</v>
      </c>
      <c r="AA16" s="2">
        <v>10.196199999999999</v>
      </c>
      <c r="AB16" s="2">
        <v>11.5456</v>
      </c>
      <c r="AC16" s="19">
        <v>10.5464</v>
      </c>
      <c r="AD16" s="29">
        <f>AVERAGE(Y16:AC16)</f>
        <v>11.096239999999998</v>
      </c>
      <c r="AE16" s="9">
        <f t="shared" si="0"/>
        <v>10.367383136363635</v>
      </c>
      <c r="AF16" s="9">
        <f t="shared" si="1"/>
        <v>2.3784408105461496</v>
      </c>
    </row>
    <row r="17" spans="1:32" x14ac:dyDescent="0.25">
      <c r="A17" t="s">
        <v>12</v>
      </c>
      <c r="B17" t="s">
        <v>13</v>
      </c>
      <c r="C17" t="s">
        <v>14</v>
      </c>
      <c r="D17" t="s">
        <v>15</v>
      </c>
      <c r="E17" s="15">
        <v>0.51890800000000004</v>
      </c>
      <c r="F17" s="15">
        <v>-1.06532</v>
      </c>
      <c r="G17" s="15">
        <v>1.6082699999999998E-2</v>
      </c>
      <c r="H17" s="15">
        <v>1.2699400000000001</v>
      </c>
      <c r="I17" s="18">
        <v>9.0373800000000006</v>
      </c>
      <c r="J17" s="2">
        <v>8.9601299999999995</v>
      </c>
      <c r="K17" s="2">
        <v>8.9509100000000004</v>
      </c>
      <c r="L17" s="2">
        <v>9.3624500000000008</v>
      </c>
      <c r="M17" s="19">
        <v>9.3649500000000003</v>
      </c>
      <c r="N17" s="18">
        <v>8.9408600000000007</v>
      </c>
      <c r="O17" s="2">
        <v>8.7408199999999994</v>
      </c>
      <c r="P17" s="2">
        <v>8.9552300000000002</v>
      </c>
      <c r="Q17" s="2">
        <v>9.57348</v>
      </c>
      <c r="R17" s="19">
        <v>9.1270299999999995</v>
      </c>
      <c r="S17" s="29">
        <f>AVERAGE(I17:R17)</f>
        <v>9.1013240000000017</v>
      </c>
      <c r="T17" s="18">
        <v>8.8018699999999992</v>
      </c>
      <c r="U17" s="2">
        <v>9.0513200000000005</v>
      </c>
      <c r="V17" s="2">
        <v>8.9709400000000006</v>
      </c>
      <c r="W17" s="19">
        <v>9.2159999999999993</v>
      </c>
      <c r="X17" s="29">
        <f>AVERAGE(T17:W17)</f>
        <v>9.0100324999999994</v>
      </c>
      <c r="Y17" s="18">
        <v>9.6994799999999994</v>
      </c>
      <c r="Z17" s="2">
        <v>9.2303300000000004</v>
      </c>
      <c r="AA17" s="2">
        <v>9.6791199999999993</v>
      </c>
      <c r="AB17" s="2">
        <v>9.3180200000000006</v>
      </c>
      <c r="AC17" s="19">
        <v>9.30349</v>
      </c>
      <c r="AD17" s="29">
        <f>AVERAGE(Y17:AC17)</f>
        <v>9.4460879999999996</v>
      </c>
      <c r="AE17" s="9">
        <f t="shared" si="0"/>
        <v>8.8029593863636375</v>
      </c>
      <c r="AF17" s="9">
        <f t="shared" si="1"/>
        <v>2.019537387855364</v>
      </c>
    </row>
    <row r="18" spans="1:32" x14ac:dyDescent="0.25">
      <c r="A18" t="s">
        <v>8</v>
      </c>
      <c r="B18" t="s">
        <v>9</v>
      </c>
      <c r="C18" t="s">
        <v>10</v>
      </c>
      <c r="D18" t="s">
        <v>11</v>
      </c>
      <c r="E18" s="15">
        <v>8.7574599999999999E-3</v>
      </c>
      <c r="F18" s="15">
        <v>3.2448999999999999</v>
      </c>
      <c r="G18" s="15">
        <v>2.9594799999999998E-4</v>
      </c>
      <c r="H18" s="15">
        <v>-5.3630199999999997</v>
      </c>
      <c r="I18" s="18">
        <v>7.9613899999999997</v>
      </c>
      <c r="J18" s="2">
        <v>7.6031000000000004</v>
      </c>
      <c r="K18" s="2">
        <v>9.0545500000000008</v>
      </c>
      <c r="L18" s="2">
        <v>8.9489999999999998</v>
      </c>
      <c r="M18" s="19">
        <v>9.0290400000000002</v>
      </c>
      <c r="N18" s="18">
        <v>7.6604999999999999</v>
      </c>
      <c r="O18" s="2">
        <v>7.7423400000000004</v>
      </c>
      <c r="P18" s="2">
        <v>9.2622</v>
      </c>
      <c r="Q18" s="2">
        <v>8.9972399999999997</v>
      </c>
      <c r="R18" s="19">
        <v>10.092700000000001</v>
      </c>
      <c r="S18" s="29">
        <f>AVERAGE(I18:R18)</f>
        <v>8.6352060000000002</v>
      </c>
      <c r="T18" s="18">
        <v>9.5997000000000003</v>
      </c>
      <c r="U18" s="2">
        <v>10.5954</v>
      </c>
      <c r="V18" s="2">
        <v>10.5558</v>
      </c>
      <c r="W18" s="19">
        <v>10.582599999999999</v>
      </c>
      <c r="X18" s="29">
        <f>AVERAGE(T18:W18)</f>
        <v>10.333375</v>
      </c>
      <c r="Y18" s="18">
        <v>6.5834099999999998</v>
      </c>
      <c r="Z18" s="2">
        <v>4.4685600000000001</v>
      </c>
      <c r="AA18" s="2">
        <v>7.8026999999999997</v>
      </c>
      <c r="AB18" s="2">
        <v>5.10168</v>
      </c>
      <c r="AC18" s="19">
        <v>7.1044499999999999</v>
      </c>
      <c r="AD18" s="29">
        <f>AVERAGE(Y18:AC18)</f>
        <v>6.2121599999999999</v>
      </c>
      <c r="AE18" s="9">
        <f t="shared" si="0"/>
        <v>7.8341782272727247</v>
      </c>
      <c r="AF18" s="9">
        <f t="shared" si="1"/>
        <v>1.7972837472825487</v>
      </c>
    </row>
    <row r="19" spans="1:32" x14ac:dyDescent="0.25">
      <c r="A19" t="s">
        <v>81</v>
      </c>
      <c r="B19" t="s">
        <v>82</v>
      </c>
      <c r="C19" t="s">
        <v>83</v>
      </c>
      <c r="D19" t="s">
        <v>84</v>
      </c>
      <c r="E19" s="15">
        <v>3.5236499999999999E-4</v>
      </c>
      <c r="F19" s="15">
        <v>-1.67259</v>
      </c>
      <c r="G19" s="15">
        <v>5.4057199999999998E-11</v>
      </c>
      <c r="H19" s="15">
        <v>-5.0478500000000004</v>
      </c>
      <c r="I19" s="18">
        <v>7.9363200000000003</v>
      </c>
      <c r="J19" s="2">
        <v>7.4286799999999999</v>
      </c>
      <c r="K19" s="2">
        <v>7.9010999999999996</v>
      </c>
      <c r="L19" s="2">
        <v>7.6539299999999999</v>
      </c>
      <c r="M19" s="19">
        <v>6.9996999999999998</v>
      </c>
      <c r="N19" s="18">
        <v>7.55647</v>
      </c>
      <c r="O19" s="2">
        <v>7.8696599999999997</v>
      </c>
      <c r="P19" s="2">
        <v>7.8222500000000004</v>
      </c>
      <c r="Q19" s="2">
        <v>7.6438100000000002</v>
      </c>
      <c r="R19" s="19">
        <v>7.2017699999999998</v>
      </c>
      <c r="S19" s="29">
        <f>AVERAGE(I19:R19)</f>
        <v>7.601369</v>
      </c>
      <c r="T19" s="18">
        <v>6.9316500000000003</v>
      </c>
      <c r="U19" s="2">
        <v>7.0369200000000003</v>
      </c>
      <c r="V19" s="2">
        <v>6.98203</v>
      </c>
      <c r="W19" s="19">
        <v>6.4865300000000001</v>
      </c>
      <c r="X19" s="29">
        <f>AVERAGE(T19:W19)</f>
        <v>6.8592825000000008</v>
      </c>
      <c r="Y19" s="18">
        <v>5.5777299999999999</v>
      </c>
      <c r="Z19" s="2">
        <v>5.09091</v>
      </c>
      <c r="AA19" s="2">
        <v>5.0873200000000001</v>
      </c>
      <c r="AB19" s="2">
        <v>5.2501600000000002</v>
      </c>
      <c r="AC19" s="19">
        <v>5.3223799999999999</v>
      </c>
      <c r="AD19" s="29">
        <f>AVERAGE(Y19:AC19)</f>
        <v>5.2656999999999998</v>
      </c>
      <c r="AE19" s="9">
        <f t="shared" si="0"/>
        <v>6.3269146136363625</v>
      </c>
      <c r="AF19" s="9">
        <f t="shared" si="1"/>
        <v>1.4514937592237678</v>
      </c>
    </row>
    <row r="20" spans="1:32" x14ac:dyDescent="0.25">
      <c r="A20" t="s">
        <v>85</v>
      </c>
      <c r="B20" t="s">
        <v>5</v>
      </c>
      <c r="C20" t="s">
        <v>6</v>
      </c>
      <c r="D20" t="s">
        <v>7</v>
      </c>
      <c r="E20" s="15">
        <v>1.5351300000000001E-4</v>
      </c>
      <c r="F20" s="15">
        <v>1.8318700000000001</v>
      </c>
      <c r="G20" s="15">
        <v>0.69271899999999997</v>
      </c>
      <c r="H20" s="15">
        <v>1.0468900000000001</v>
      </c>
      <c r="I20" s="18">
        <v>5.7089400000000001</v>
      </c>
      <c r="J20" s="2">
        <v>5.96157</v>
      </c>
      <c r="K20" s="2">
        <v>5.5137799999999997</v>
      </c>
      <c r="L20" s="2">
        <v>5.6519599999999999</v>
      </c>
      <c r="M20" s="19">
        <v>6.3812600000000002</v>
      </c>
      <c r="N20" s="18">
        <v>5.4347300000000001</v>
      </c>
      <c r="O20" s="2">
        <v>6.3633300000000004</v>
      </c>
      <c r="P20" s="2">
        <v>5.76227</v>
      </c>
      <c r="Q20" s="2">
        <v>5.6049699999999998</v>
      </c>
      <c r="R20" s="19">
        <v>6.2459100000000003</v>
      </c>
      <c r="S20" s="2"/>
      <c r="T20" s="18">
        <v>6.5534400000000002</v>
      </c>
      <c r="U20" s="2">
        <v>6.7720200000000004</v>
      </c>
      <c r="V20" s="2">
        <v>6.9516099999999996</v>
      </c>
      <c r="W20" s="19">
        <v>6.6677</v>
      </c>
      <c r="X20" s="2"/>
      <c r="Y20" s="18">
        <v>5.8121700000000001</v>
      </c>
      <c r="Z20" s="2">
        <v>5.6642900000000003</v>
      </c>
      <c r="AA20" s="2">
        <v>6.2882999999999996</v>
      </c>
      <c r="AB20" s="2">
        <v>6.0274700000000001</v>
      </c>
      <c r="AC20" s="19">
        <v>5.8527100000000001</v>
      </c>
      <c r="AD20" s="2"/>
      <c r="AE20" s="9">
        <f t="shared" si="0"/>
        <v>5.8132659999999987</v>
      </c>
      <c r="AF20" s="9">
        <f t="shared" si="1"/>
        <v>1.3336546855747846</v>
      </c>
    </row>
    <row r="21" spans="1:32" x14ac:dyDescent="0.25">
      <c r="E21" s="15"/>
      <c r="F21" s="15"/>
      <c r="G21" s="15"/>
      <c r="H21" s="15"/>
      <c r="AE21" s="9"/>
      <c r="AF21" s="9"/>
    </row>
    <row r="22" spans="1:32" x14ac:dyDescent="0.25">
      <c r="A22" t="s">
        <v>95</v>
      </c>
      <c r="B22" s="20" t="s">
        <v>141</v>
      </c>
      <c r="C22" t="s">
        <v>96</v>
      </c>
      <c r="D22" t="s">
        <v>97</v>
      </c>
      <c r="E22" s="15">
        <v>7.3239600000000002E-2</v>
      </c>
      <c r="F22" s="15">
        <v>1.23644</v>
      </c>
      <c r="G22" s="15">
        <v>0.37062400000000001</v>
      </c>
      <c r="H22" s="15">
        <v>1.09901</v>
      </c>
      <c r="I22" s="18">
        <v>10.5025</v>
      </c>
      <c r="J22" s="2">
        <v>10.9323</v>
      </c>
      <c r="K22" s="2">
        <v>10.5784</v>
      </c>
      <c r="L22" s="2">
        <v>10.8393</v>
      </c>
      <c r="M22" s="19">
        <v>11.022399999999999</v>
      </c>
      <c r="N22" s="18">
        <v>10.3568</v>
      </c>
      <c r="O22" s="2">
        <v>10.7606</v>
      </c>
      <c r="P22" s="2">
        <v>10.8683</v>
      </c>
      <c r="Q22" s="2">
        <v>10.984400000000001</v>
      </c>
      <c r="R22" s="19">
        <v>10.775600000000001</v>
      </c>
      <c r="S22" s="29">
        <f>AVERAGE(I22:R22)</f>
        <v>10.76206</v>
      </c>
      <c r="T22" s="18">
        <v>10.519500000000001</v>
      </c>
      <c r="U22" s="2">
        <v>11.1457</v>
      </c>
      <c r="V22" s="2">
        <v>11.132300000000001</v>
      </c>
      <c r="W22" s="19">
        <v>11.4755</v>
      </c>
      <c r="X22" s="29">
        <f>AVERAGE(T22:W22)</f>
        <v>11.068249999999999</v>
      </c>
      <c r="Y22" s="18">
        <v>11.190799999999999</v>
      </c>
      <c r="Z22" s="2">
        <v>11.014200000000001</v>
      </c>
      <c r="AA22" s="2">
        <v>10.6153</v>
      </c>
      <c r="AB22" s="2">
        <v>11.0265</v>
      </c>
      <c r="AC22" s="19">
        <v>10.644500000000001</v>
      </c>
      <c r="AD22" s="29">
        <f>AVERAGE(Y22:AC22)</f>
        <v>10.898259999999999</v>
      </c>
      <c r="AE22" s="9">
        <f t="shared" ref="AE22:AE34" si="2">AVERAGE(H22:AC22)</f>
        <v>10.423373636363637</v>
      </c>
      <c r="AF22" s="9">
        <f t="shared" ref="AF22:AF34" si="3">AE22/(SQRT(19))</f>
        <v>2.3912859121934296</v>
      </c>
    </row>
    <row r="23" spans="1:32" x14ac:dyDescent="0.25">
      <c r="A23" t="s">
        <v>24</v>
      </c>
      <c r="B23" t="s">
        <v>25</v>
      </c>
      <c r="C23" t="s">
        <v>26</v>
      </c>
      <c r="D23" t="s">
        <v>27</v>
      </c>
      <c r="E23" s="15">
        <v>0.97805200000000003</v>
      </c>
      <c r="F23" s="15">
        <v>-1.00881</v>
      </c>
      <c r="G23" s="15">
        <v>3.4053300000000001E-4</v>
      </c>
      <c r="H23" s="15">
        <v>3.7322500000000001</v>
      </c>
      <c r="I23" s="18">
        <v>8.9055</v>
      </c>
      <c r="J23" s="2">
        <v>7.8820899999999998</v>
      </c>
      <c r="K23" s="2">
        <v>9.6838599999999992</v>
      </c>
      <c r="L23" s="2">
        <v>9.9148300000000003</v>
      </c>
      <c r="M23" s="19">
        <v>9.3458500000000004</v>
      </c>
      <c r="N23" s="18">
        <v>10.8485</v>
      </c>
      <c r="O23" s="2">
        <v>9.0531500000000005</v>
      </c>
      <c r="P23" s="2">
        <v>9.5473999999999997</v>
      </c>
      <c r="Q23" s="2">
        <v>9.4047400000000003</v>
      </c>
      <c r="R23" s="19">
        <v>10.211600000000001</v>
      </c>
      <c r="S23" s="29">
        <f>AVERAGE(I23:R23,I34:R34)</f>
        <v>7.4987159999999999</v>
      </c>
      <c r="T23" s="18">
        <v>9.5165000000000006</v>
      </c>
      <c r="U23" s="2">
        <v>9.9967900000000007</v>
      </c>
      <c r="V23" s="2">
        <v>8.2035400000000003</v>
      </c>
      <c r="W23" s="19">
        <v>10.1515</v>
      </c>
      <c r="X23" s="29">
        <f>AVERAGE(T23:W23,T34:W34)</f>
        <v>7.1187562499999997</v>
      </c>
      <c r="Y23" s="18">
        <v>11.536300000000001</v>
      </c>
      <c r="Z23" s="2">
        <v>11.8164</v>
      </c>
      <c r="AA23" s="2">
        <v>10.9068</v>
      </c>
      <c r="AB23" s="2">
        <v>11.971399999999999</v>
      </c>
      <c r="AC23" s="19">
        <v>10.667999999999999</v>
      </c>
      <c r="AD23" s="29">
        <f>AVERAGE(Y23:AC23,Y34:AC34)</f>
        <v>7.9384800000000011</v>
      </c>
      <c r="AE23" s="9">
        <f t="shared" si="2"/>
        <v>9.4506578295454542</v>
      </c>
      <c r="AF23" s="9">
        <f t="shared" si="3"/>
        <v>2.1681296015247407</v>
      </c>
    </row>
    <row r="24" spans="1:32" x14ac:dyDescent="0.25">
      <c r="A24" t="s">
        <v>86</v>
      </c>
      <c r="B24" t="s">
        <v>87</v>
      </c>
      <c r="C24" t="s">
        <v>88</v>
      </c>
      <c r="D24" t="s">
        <v>89</v>
      </c>
      <c r="E24" s="15">
        <v>0.164516</v>
      </c>
      <c r="F24" s="15">
        <v>1.2504999999999999</v>
      </c>
      <c r="G24" s="15">
        <v>1.08669E-3</v>
      </c>
      <c r="H24" s="15">
        <v>1.7590399999999999</v>
      </c>
      <c r="I24" s="18">
        <v>8.8183199999999999</v>
      </c>
      <c r="J24" s="2">
        <v>9.90395</v>
      </c>
      <c r="K24" s="2">
        <v>8.9026700000000005</v>
      </c>
      <c r="L24" s="2">
        <v>9.3602900000000009</v>
      </c>
      <c r="M24" s="19">
        <v>9.6610399999999998</v>
      </c>
      <c r="N24" s="18">
        <v>8.7075700000000005</v>
      </c>
      <c r="O24" s="2">
        <v>9.37012</v>
      </c>
      <c r="P24" s="2">
        <v>9.3078900000000004</v>
      </c>
      <c r="Q24" s="2">
        <v>9.8664299999999994</v>
      </c>
      <c r="R24" s="19">
        <v>9.3881200000000007</v>
      </c>
      <c r="S24" s="29">
        <f>AVERAGE(I24:R24)</f>
        <v>9.32864</v>
      </c>
      <c r="T24" s="18">
        <v>10.0489</v>
      </c>
      <c r="U24" s="2">
        <v>9.6384899999999991</v>
      </c>
      <c r="V24" s="2">
        <v>9.5295900000000007</v>
      </c>
      <c r="W24" s="19">
        <v>9.3875499999999992</v>
      </c>
      <c r="X24" s="29">
        <f>AVERAGE(T24:W24)</f>
        <v>9.6511324999999992</v>
      </c>
      <c r="Y24" s="18">
        <v>10.399100000000001</v>
      </c>
      <c r="Z24" s="2">
        <v>10.5451</v>
      </c>
      <c r="AA24" s="2">
        <v>9.7446699999999993</v>
      </c>
      <c r="AB24" s="2">
        <v>10.096500000000001</v>
      </c>
      <c r="AC24" s="19">
        <v>9.9318100000000005</v>
      </c>
      <c r="AD24" s="29">
        <f>AVERAGE(Y24:AC24)</f>
        <v>10.143435999999999</v>
      </c>
      <c r="AE24" s="9">
        <f t="shared" si="2"/>
        <v>9.2430419318181816</v>
      </c>
      <c r="AF24" s="9">
        <f t="shared" si="3"/>
        <v>2.1204992479844429</v>
      </c>
    </row>
    <row r="25" spans="1:32" x14ac:dyDescent="0.25">
      <c r="A25" t="s">
        <v>58</v>
      </c>
      <c r="B25" t="s">
        <v>59</v>
      </c>
      <c r="C25" t="s">
        <v>60</v>
      </c>
      <c r="D25" t="s">
        <v>61</v>
      </c>
      <c r="E25" s="15">
        <v>3.9747599999999999E-5</v>
      </c>
      <c r="F25" s="15">
        <v>1.9039299999999999</v>
      </c>
      <c r="G25" s="15">
        <v>5.1573300000000003E-5</v>
      </c>
      <c r="H25" s="15">
        <v>1.78952</v>
      </c>
      <c r="I25" s="18">
        <v>8.2143599999999992</v>
      </c>
      <c r="J25" s="2">
        <v>9.1078499999999991</v>
      </c>
      <c r="K25" s="2">
        <v>8.4096200000000003</v>
      </c>
      <c r="L25" s="2">
        <v>8.8760200000000005</v>
      </c>
      <c r="M25" s="19">
        <v>9.0869599999999995</v>
      </c>
      <c r="N25" s="18">
        <v>8.5101999999999993</v>
      </c>
      <c r="O25" s="2">
        <v>8.7973800000000004</v>
      </c>
      <c r="P25" s="2">
        <v>8.6521699999999999</v>
      </c>
      <c r="Q25" s="2">
        <v>9.1913</v>
      </c>
      <c r="R25" s="19">
        <v>8.8369400000000002</v>
      </c>
      <c r="S25" s="29">
        <f>AVERAGE(I25:R25)</f>
        <v>8.768279999999999</v>
      </c>
      <c r="T25" s="18">
        <v>9.5720500000000008</v>
      </c>
      <c r="U25" s="2">
        <v>9.6131899999999995</v>
      </c>
      <c r="V25" s="2">
        <v>9.7457899999999995</v>
      </c>
      <c r="W25" s="19">
        <v>9.8580100000000002</v>
      </c>
      <c r="X25" s="29">
        <f>AVERAGE(T25:W25)</f>
        <v>9.69726</v>
      </c>
      <c r="Y25" s="18">
        <v>9.5373900000000003</v>
      </c>
      <c r="Z25" s="2">
        <v>9.8572399999999991</v>
      </c>
      <c r="AA25" s="2">
        <v>9.3556500000000007</v>
      </c>
      <c r="AB25" s="2">
        <v>9.9131800000000005</v>
      </c>
      <c r="AC25" s="19">
        <v>9.3758099999999995</v>
      </c>
      <c r="AD25" s="29">
        <f>AVERAGE(Y25:AC25)</f>
        <v>9.6078539999999997</v>
      </c>
      <c r="AE25" s="9">
        <f t="shared" si="2"/>
        <v>8.8530077272727272</v>
      </c>
      <c r="AF25" s="9">
        <f t="shared" si="3"/>
        <v>2.0310192647140268</v>
      </c>
    </row>
    <row r="26" spans="1:32" x14ac:dyDescent="0.25">
      <c r="A26" t="s">
        <v>54</v>
      </c>
      <c r="B26" t="s">
        <v>55</v>
      </c>
      <c r="C26" t="s">
        <v>56</v>
      </c>
      <c r="D26" t="s">
        <v>57</v>
      </c>
      <c r="E26" s="15">
        <v>1.07199E-4</v>
      </c>
      <c r="F26" s="15">
        <v>2.2212700000000001</v>
      </c>
      <c r="G26" s="15">
        <v>1.18997E-4</v>
      </c>
      <c r="H26" s="15">
        <v>2.0778699999999999</v>
      </c>
      <c r="I26" s="18">
        <v>8.1305599999999991</v>
      </c>
      <c r="J26" s="2">
        <v>9.0679700000000008</v>
      </c>
      <c r="K26" s="2">
        <v>8.1944199999999991</v>
      </c>
      <c r="L26" s="2">
        <v>8.7976799999999997</v>
      </c>
      <c r="M26" s="19">
        <v>9.1195500000000003</v>
      </c>
      <c r="N26" s="18">
        <v>7.99451</v>
      </c>
      <c r="O26" s="2">
        <v>8.2085799999999995</v>
      </c>
      <c r="P26" s="2">
        <v>8.4535</v>
      </c>
      <c r="Q26" s="2">
        <v>9.1764600000000005</v>
      </c>
      <c r="R26" s="19">
        <v>8.9862699999999993</v>
      </c>
      <c r="S26" s="29">
        <f>AVERAGE(I26:R26)</f>
        <v>8.6129500000000014</v>
      </c>
      <c r="T26" s="18">
        <v>10.033200000000001</v>
      </c>
      <c r="U26" s="2">
        <v>9.4715600000000002</v>
      </c>
      <c r="V26" s="2">
        <v>9.6067999999999998</v>
      </c>
      <c r="W26" s="19">
        <v>9.9457699999999996</v>
      </c>
      <c r="X26" s="29">
        <f>AVERAGE(T26:W26)</f>
        <v>9.7643325000000001</v>
      </c>
      <c r="Y26" s="18">
        <v>9.8195999999999994</v>
      </c>
      <c r="Z26" s="2">
        <v>9.8213399999999993</v>
      </c>
      <c r="AA26" s="2">
        <v>9.3668099999999992</v>
      </c>
      <c r="AB26" s="2">
        <v>9.8141999999999996</v>
      </c>
      <c r="AC26" s="19">
        <v>9.5183199999999992</v>
      </c>
      <c r="AD26" s="29">
        <f>AVERAGE(Y26:AC26)</f>
        <v>9.6680540000000015</v>
      </c>
      <c r="AE26" s="9">
        <f t="shared" si="2"/>
        <v>8.8173751136363627</v>
      </c>
      <c r="AF26" s="9">
        <f t="shared" si="3"/>
        <v>2.0228445825069139</v>
      </c>
    </row>
    <row r="27" spans="1:32" x14ac:dyDescent="0.25">
      <c r="A27" t="s">
        <v>62</v>
      </c>
      <c r="B27" t="s">
        <v>63</v>
      </c>
      <c r="C27" t="s">
        <v>64</v>
      </c>
      <c r="D27" t="s">
        <v>65</v>
      </c>
      <c r="E27" s="15">
        <v>0.32762200000000002</v>
      </c>
      <c r="F27" s="15">
        <v>1.2033</v>
      </c>
      <c r="G27" s="15">
        <v>0.670292</v>
      </c>
      <c r="H27" s="15">
        <v>-1.07637</v>
      </c>
      <c r="I27" s="18">
        <v>8.7016600000000004</v>
      </c>
      <c r="J27" s="2">
        <v>9.3687000000000005</v>
      </c>
      <c r="K27" s="2">
        <v>8.7135800000000003</v>
      </c>
      <c r="L27" s="2">
        <v>9.0238300000000002</v>
      </c>
      <c r="M27" s="19">
        <v>9.4750999999999994</v>
      </c>
      <c r="N27" s="18">
        <v>7.8479099999999997</v>
      </c>
      <c r="O27" s="2">
        <v>8.6283399999999997</v>
      </c>
      <c r="P27" s="2">
        <v>9.1135099999999998</v>
      </c>
      <c r="Q27" s="2">
        <v>9.5463199999999997</v>
      </c>
      <c r="R27" s="19">
        <v>8.9034999999999993</v>
      </c>
      <c r="S27" s="29">
        <f>AVERAGE(I27:R27)</f>
        <v>8.9322449999999982</v>
      </c>
      <c r="T27" s="18">
        <v>8.8862799999999993</v>
      </c>
      <c r="U27" s="2">
        <v>9.2532700000000006</v>
      </c>
      <c r="V27" s="2">
        <v>9.1788900000000009</v>
      </c>
      <c r="W27" s="19">
        <v>9.4785400000000006</v>
      </c>
      <c r="X27" s="29">
        <f>AVERAGE(T27:W27)</f>
        <v>9.1992450000000012</v>
      </c>
      <c r="Y27" s="18">
        <v>9.0370000000000008</v>
      </c>
      <c r="Z27" s="2">
        <v>9.2892700000000001</v>
      </c>
      <c r="AA27" s="2">
        <v>8.4985499999999998</v>
      </c>
      <c r="AB27" s="2">
        <v>9.0508199999999999</v>
      </c>
      <c r="AC27" s="19">
        <v>8.25474</v>
      </c>
      <c r="AD27" s="29">
        <f>AVERAGE(Y27:AC27)</f>
        <v>8.8260760000000005</v>
      </c>
      <c r="AE27" s="9">
        <f t="shared" si="2"/>
        <v>8.513860454545453</v>
      </c>
      <c r="AF27" s="9">
        <f t="shared" si="3"/>
        <v>1.9532135442510994</v>
      </c>
    </row>
    <row r="28" spans="1:32" x14ac:dyDescent="0.25">
      <c r="A28" t="s">
        <v>28</v>
      </c>
      <c r="B28" t="s">
        <v>29</v>
      </c>
      <c r="C28" t="s">
        <v>30</v>
      </c>
      <c r="D28" t="s">
        <v>31</v>
      </c>
      <c r="E28" s="15">
        <v>0.50761100000000003</v>
      </c>
      <c r="F28" s="15">
        <v>-1.0875900000000001</v>
      </c>
      <c r="G28" s="15">
        <v>0.130049</v>
      </c>
      <c r="H28" s="15">
        <v>1.2008799999999999</v>
      </c>
      <c r="I28" s="18">
        <v>7.79094</v>
      </c>
      <c r="J28" s="2">
        <v>8.1867699999999992</v>
      </c>
      <c r="K28" s="2">
        <v>7.5830000000000002</v>
      </c>
      <c r="L28" s="2">
        <v>8.0790000000000006</v>
      </c>
      <c r="M28" s="19">
        <v>8.1504600000000007</v>
      </c>
      <c r="N28" s="18">
        <v>7.5795399999999997</v>
      </c>
      <c r="O28" s="2">
        <v>7.8047700000000004</v>
      </c>
      <c r="P28" s="2">
        <v>7.8778600000000001</v>
      </c>
      <c r="Q28" s="2">
        <v>7.9741499999999998</v>
      </c>
      <c r="R28" s="19">
        <v>8.0597300000000001</v>
      </c>
      <c r="S28" s="29">
        <f>AVERAGE(I28:R28)</f>
        <v>7.9086219999999994</v>
      </c>
      <c r="T28" s="18">
        <v>7.6263300000000003</v>
      </c>
      <c r="U28" s="2">
        <v>7.70181</v>
      </c>
      <c r="V28" s="2">
        <v>8.0745500000000003</v>
      </c>
      <c r="W28" s="19">
        <v>7.7472799999999999</v>
      </c>
      <c r="X28" s="29">
        <f>AVERAGE(T28:W28)</f>
        <v>7.7874924999999999</v>
      </c>
      <c r="Y28" s="18">
        <v>8.2888099999999998</v>
      </c>
      <c r="Z28" s="2">
        <v>8.6982400000000002</v>
      </c>
      <c r="AA28" s="2">
        <v>7.5283300000000004</v>
      </c>
      <c r="AB28" s="2">
        <v>8.4951000000000008</v>
      </c>
      <c r="AC28" s="19">
        <v>7.8530600000000002</v>
      </c>
      <c r="AD28" s="29">
        <f>AVERAGE(Y28:AC28)</f>
        <v>8.1727080000000001</v>
      </c>
      <c r="AE28" s="9">
        <f t="shared" si="2"/>
        <v>7.6362147499999997</v>
      </c>
      <c r="AF28" s="9">
        <f t="shared" si="3"/>
        <v>1.7518678108644581</v>
      </c>
    </row>
    <row r="29" spans="1:32" x14ac:dyDescent="0.25">
      <c r="A29" t="s">
        <v>23</v>
      </c>
      <c r="B29" t="s">
        <v>19</v>
      </c>
      <c r="C29" t="s">
        <v>22</v>
      </c>
      <c r="D29" t="s">
        <v>129</v>
      </c>
      <c r="E29" s="15">
        <v>0.32107200000000002</v>
      </c>
      <c r="F29" s="15">
        <v>1.0905199999999999</v>
      </c>
      <c r="G29" s="15">
        <v>1.00037E-3</v>
      </c>
      <c r="H29" s="15">
        <v>1.3696299999999999</v>
      </c>
      <c r="I29" s="18">
        <v>7.2593800000000002</v>
      </c>
      <c r="J29" s="2">
        <v>6.9562400000000002</v>
      </c>
      <c r="K29" s="2">
        <v>7.2908400000000002</v>
      </c>
      <c r="L29" s="2">
        <v>7.1376499999999998</v>
      </c>
      <c r="M29" s="19">
        <v>7.56358</v>
      </c>
      <c r="N29" s="18">
        <v>7.2333100000000004</v>
      </c>
      <c r="O29" s="2">
        <v>7.0225999999999997</v>
      </c>
      <c r="P29" s="2">
        <v>7.1239400000000002</v>
      </c>
      <c r="Q29" s="2">
        <v>7.2035900000000002</v>
      </c>
      <c r="R29" s="19">
        <v>7.7793000000000001</v>
      </c>
      <c r="S29" s="29">
        <f>AVERAGE(I29:R29,I31:R31,I33:R33)</f>
        <v>6.2103989999999998</v>
      </c>
      <c r="T29" s="18">
        <v>7.3853400000000002</v>
      </c>
      <c r="U29" s="2">
        <v>7.5085899999999999</v>
      </c>
      <c r="V29" s="2">
        <v>7.0998000000000001</v>
      </c>
      <c r="W29" s="19">
        <v>7.5344899999999999</v>
      </c>
      <c r="X29" s="29">
        <f>AVERAGE(T29:W29,T31:W31,T33:W33)</f>
        <v>6.2248183333333325</v>
      </c>
      <c r="Y29" s="18">
        <v>7.6898999999999997</v>
      </c>
      <c r="Z29" s="2">
        <v>7.7319000000000004</v>
      </c>
      <c r="AA29" s="2">
        <v>7.7161499999999998</v>
      </c>
      <c r="AB29" s="2">
        <v>7.7880700000000003</v>
      </c>
      <c r="AC29" s="19">
        <v>7.62812</v>
      </c>
      <c r="AD29" s="29">
        <f>AVERAGE(Y29:AC29,Y31:AC31,Y33:AC33)</f>
        <v>6.1148259999999999</v>
      </c>
      <c r="AE29" s="9">
        <f t="shared" si="2"/>
        <v>7.0208016969696976</v>
      </c>
      <c r="AF29" s="9">
        <f t="shared" si="3"/>
        <v>1.6106823736699885</v>
      </c>
    </row>
    <row r="30" spans="1:32" x14ac:dyDescent="0.25">
      <c r="A30" t="s">
        <v>90</v>
      </c>
      <c r="B30" t="s">
        <v>91</v>
      </c>
      <c r="C30" t="s">
        <v>92</v>
      </c>
      <c r="D30" t="s">
        <v>93</v>
      </c>
      <c r="E30" s="15">
        <v>7.1204899999999997E-4</v>
      </c>
      <c r="F30" s="15">
        <v>2.85528</v>
      </c>
      <c r="G30" s="15">
        <v>3.4739300000000001E-3</v>
      </c>
      <c r="H30" s="15">
        <v>2.21759</v>
      </c>
      <c r="I30" s="18">
        <v>6.2897699999999999</v>
      </c>
      <c r="J30" s="2">
        <v>6.9423199999999996</v>
      </c>
      <c r="K30" s="2">
        <v>5.5666099999999998</v>
      </c>
      <c r="L30" s="2">
        <v>6.7963199999999997</v>
      </c>
      <c r="M30" s="19">
        <v>7.5363600000000002</v>
      </c>
      <c r="N30" s="18">
        <v>6.05511</v>
      </c>
      <c r="O30" s="2">
        <v>6.2988499999999998</v>
      </c>
      <c r="P30" s="2">
        <v>6.03512</v>
      </c>
      <c r="Q30" s="2">
        <v>7.07186</v>
      </c>
      <c r="R30" s="19">
        <v>7.3079200000000002</v>
      </c>
      <c r="S30" s="29">
        <f>AVERAGE(I30:R30,I32:R32)</f>
        <v>6.2958464999999988</v>
      </c>
      <c r="T30" s="18">
        <v>8.3674400000000002</v>
      </c>
      <c r="U30" s="2">
        <v>8.2554800000000004</v>
      </c>
      <c r="V30" s="2">
        <v>7.92767</v>
      </c>
      <c r="W30" s="19">
        <v>7.8640400000000001</v>
      </c>
      <c r="X30" s="29">
        <f>AVERAGE(T30:W30,T32:W32)</f>
        <v>6.7174862500000003</v>
      </c>
      <c r="Y30" s="18">
        <v>8.1713500000000003</v>
      </c>
      <c r="Z30" s="2">
        <v>8.3461700000000008</v>
      </c>
      <c r="AA30" s="2">
        <v>6.8573700000000004</v>
      </c>
      <c r="AB30" s="2">
        <v>8.3122900000000008</v>
      </c>
      <c r="AC30" s="19">
        <v>7.0079200000000004</v>
      </c>
      <c r="AD30" s="29">
        <f>AVERAGE(Y30:AC30,Y32:AC32)</f>
        <v>6.3700429999999999</v>
      </c>
      <c r="AE30" s="9">
        <f t="shared" si="2"/>
        <v>6.9200405795454563</v>
      </c>
      <c r="AF30" s="9">
        <f t="shared" si="3"/>
        <v>1.5875661879704883</v>
      </c>
    </row>
    <row r="31" spans="1:32" x14ac:dyDescent="0.25">
      <c r="A31" t="s">
        <v>18</v>
      </c>
      <c r="B31" t="s">
        <v>19</v>
      </c>
      <c r="C31" t="s">
        <v>20</v>
      </c>
      <c r="D31" t="s">
        <v>129</v>
      </c>
      <c r="E31" s="15">
        <v>0.51393100000000003</v>
      </c>
      <c r="F31" s="15">
        <v>-1.03976</v>
      </c>
      <c r="G31" s="15">
        <v>1.85601E-2</v>
      </c>
      <c r="H31" s="15">
        <v>-1.1522300000000001</v>
      </c>
      <c r="I31" s="18">
        <v>6.2048800000000002</v>
      </c>
      <c r="J31" s="2">
        <v>5.9640500000000003</v>
      </c>
      <c r="K31" s="2">
        <v>6.1457699999999997</v>
      </c>
      <c r="L31" s="2">
        <v>6.1160800000000002</v>
      </c>
      <c r="M31" s="19">
        <v>5.8689299999999998</v>
      </c>
      <c r="N31" s="18">
        <v>6.1695799999999998</v>
      </c>
      <c r="O31" s="2">
        <v>5.8896699999999997</v>
      </c>
      <c r="P31" s="2">
        <v>6.0633900000000001</v>
      </c>
      <c r="Q31" s="2">
        <v>6.1103699999999996</v>
      </c>
      <c r="R31" s="19">
        <v>6.0781499999999999</v>
      </c>
      <c r="S31" s="2"/>
      <c r="T31" s="18">
        <v>6.1878900000000003</v>
      </c>
      <c r="U31" s="2">
        <v>6.0065099999999996</v>
      </c>
      <c r="V31" s="2">
        <v>5.9486600000000003</v>
      </c>
      <c r="W31" s="19">
        <v>5.8762699999999999</v>
      </c>
      <c r="X31" s="2"/>
      <c r="Y31" s="18">
        <v>5.7155800000000001</v>
      </c>
      <c r="Z31" s="2">
        <v>6.0005699999999997</v>
      </c>
      <c r="AA31" s="2">
        <v>6.0751600000000003</v>
      </c>
      <c r="AB31" s="2">
        <v>5.60907</v>
      </c>
      <c r="AC31" s="19">
        <v>5.8829000000000002</v>
      </c>
      <c r="AD31" s="2"/>
      <c r="AE31" s="9">
        <f t="shared" si="2"/>
        <v>5.6380625000000011</v>
      </c>
      <c r="AF31" s="9">
        <f t="shared" si="3"/>
        <v>1.2934602460455942</v>
      </c>
    </row>
    <row r="32" spans="1:32" x14ac:dyDescent="0.25">
      <c r="A32" t="s">
        <v>94</v>
      </c>
      <c r="B32" t="s">
        <v>91</v>
      </c>
      <c r="C32" t="s">
        <v>92</v>
      </c>
      <c r="D32" t="s">
        <v>93</v>
      </c>
      <c r="E32" s="15">
        <v>3.23084E-3</v>
      </c>
      <c r="F32" s="15">
        <v>-1.5914600000000001</v>
      </c>
      <c r="G32" s="15">
        <v>4.1700599999999998E-5</v>
      </c>
      <c r="H32" s="15">
        <v>-2.0008300000000001</v>
      </c>
      <c r="I32" s="18">
        <v>6.4219600000000003</v>
      </c>
      <c r="J32" s="2">
        <v>5.88767</v>
      </c>
      <c r="K32" s="2">
        <v>6.1774500000000003</v>
      </c>
      <c r="L32" s="2">
        <v>5.9563800000000002</v>
      </c>
      <c r="M32" s="19">
        <v>5.4645700000000001</v>
      </c>
      <c r="N32" s="18">
        <v>6.4212300000000004</v>
      </c>
      <c r="O32" s="2">
        <v>6.4727899999999998</v>
      </c>
      <c r="P32" s="2">
        <v>5.8504199999999997</v>
      </c>
      <c r="Q32" s="2">
        <v>5.9959699999999998</v>
      </c>
      <c r="R32" s="19">
        <v>5.3682499999999997</v>
      </c>
      <c r="S32" s="2"/>
      <c r="T32" s="18">
        <v>5.4006100000000004</v>
      </c>
      <c r="U32" s="2">
        <v>5.3723599999999996</v>
      </c>
      <c r="V32" s="2">
        <v>5.3857900000000001</v>
      </c>
      <c r="W32" s="19">
        <v>5.1665000000000001</v>
      </c>
      <c r="X32" s="2"/>
      <c r="Y32" s="18">
        <v>4.8201000000000001</v>
      </c>
      <c r="Z32" s="2">
        <v>5.25678</v>
      </c>
      <c r="AA32" s="2">
        <v>5.0109599999999999</v>
      </c>
      <c r="AB32" s="2">
        <v>5.30891</v>
      </c>
      <c r="AC32" s="19">
        <v>4.6085799999999999</v>
      </c>
      <c r="AD32" s="2"/>
      <c r="AE32" s="9">
        <f t="shared" si="2"/>
        <v>5.2173224999999999</v>
      </c>
      <c r="AF32" s="9">
        <f t="shared" si="3"/>
        <v>1.1969358701768937</v>
      </c>
    </row>
    <row r="33" spans="1:32" x14ac:dyDescent="0.25">
      <c r="A33" t="s">
        <v>21</v>
      </c>
      <c r="B33" t="s">
        <v>19</v>
      </c>
      <c r="C33" t="s">
        <v>22</v>
      </c>
      <c r="D33" t="s">
        <v>129</v>
      </c>
      <c r="E33" s="15">
        <v>0.80332999999999999</v>
      </c>
      <c r="F33" s="15">
        <v>-1.01783</v>
      </c>
      <c r="G33" s="15">
        <v>2.9813000000000001E-5</v>
      </c>
      <c r="H33" s="15">
        <v>-1.4500200000000001</v>
      </c>
      <c r="I33" s="18">
        <v>5.4802499999999998</v>
      </c>
      <c r="J33" s="2">
        <v>5.2852899999999998</v>
      </c>
      <c r="K33" s="2">
        <v>5.3298899999999998</v>
      </c>
      <c r="L33" s="2">
        <v>5.3583699999999999</v>
      </c>
      <c r="M33" s="19">
        <v>4.9802999999999997</v>
      </c>
      <c r="N33" s="18">
        <v>5.28104</v>
      </c>
      <c r="O33" s="2">
        <v>5.7559800000000001</v>
      </c>
      <c r="P33" s="2">
        <v>5.3247799999999996</v>
      </c>
      <c r="Q33" s="2">
        <v>5.1605999999999996</v>
      </c>
      <c r="R33" s="19">
        <v>5.1741700000000002</v>
      </c>
      <c r="S33" s="2"/>
      <c r="T33" s="18">
        <v>5.2675799999999997</v>
      </c>
      <c r="U33" s="2">
        <v>5.4203799999999998</v>
      </c>
      <c r="V33" s="2">
        <v>5.2466900000000001</v>
      </c>
      <c r="W33" s="19">
        <v>5.2156200000000004</v>
      </c>
      <c r="X33" s="2"/>
      <c r="Y33" s="18">
        <v>4.9072800000000001</v>
      </c>
      <c r="Z33" s="2">
        <v>4.8252499999999996</v>
      </c>
      <c r="AA33" s="2">
        <v>4.7993899999999998</v>
      </c>
      <c r="AB33" s="2">
        <v>4.7686099999999998</v>
      </c>
      <c r="AC33" s="19">
        <v>4.5844399999999998</v>
      </c>
      <c r="AD33" s="2"/>
      <c r="AE33" s="9">
        <f t="shared" si="2"/>
        <v>4.8357945000000004</v>
      </c>
      <c r="AF33" s="9">
        <f t="shared" si="3"/>
        <v>1.1094073440647263</v>
      </c>
    </row>
    <row r="34" spans="1:32" x14ac:dyDescent="0.25">
      <c r="A34" t="s">
        <v>130</v>
      </c>
      <c r="B34" t="s">
        <v>25</v>
      </c>
      <c r="C34" t="s">
        <v>26</v>
      </c>
      <c r="D34" t="s">
        <v>27</v>
      </c>
      <c r="E34" s="15">
        <v>1.4898E-2</v>
      </c>
      <c r="F34" s="15">
        <v>-1.67859</v>
      </c>
      <c r="G34" s="15">
        <v>9.8175400000000005E-4</v>
      </c>
      <c r="H34" s="15">
        <v>-2.0286200000000001</v>
      </c>
      <c r="I34" s="18">
        <v>6.0260499999999997</v>
      </c>
      <c r="J34" s="2">
        <v>5.3013599999999999</v>
      </c>
      <c r="K34" s="2">
        <v>5.6664599999999998</v>
      </c>
      <c r="L34" s="2">
        <v>5.5868700000000002</v>
      </c>
      <c r="M34" s="19">
        <v>4.8595699999999997</v>
      </c>
      <c r="N34" s="18">
        <v>5.8219099999999999</v>
      </c>
      <c r="O34" s="2">
        <v>5.8052099999999998</v>
      </c>
      <c r="P34" s="2">
        <v>5.7387499999999996</v>
      </c>
      <c r="Q34" s="2">
        <v>5.4482799999999996</v>
      </c>
      <c r="R34" s="19">
        <v>4.9223400000000002</v>
      </c>
      <c r="S34" s="2"/>
      <c r="T34" s="18">
        <v>5.0319099999999999</v>
      </c>
      <c r="U34" s="2">
        <v>4.8600000000000003</v>
      </c>
      <c r="V34" s="2">
        <v>4.7453000000000003</v>
      </c>
      <c r="W34" s="19">
        <v>4.4445100000000002</v>
      </c>
      <c r="X34" s="2"/>
      <c r="Y34" s="18">
        <v>4.2783899999999999</v>
      </c>
      <c r="Z34" s="2">
        <v>4.7604699999999998</v>
      </c>
      <c r="AA34" s="2">
        <v>3.8504299999999998</v>
      </c>
      <c r="AB34" s="2">
        <v>5.5670200000000003</v>
      </c>
      <c r="AC34" s="19">
        <v>4.0295899999999998</v>
      </c>
      <c r="AD34" s="2"/>
      <c r="AE34" s="9">
        <f t="shared" si="2"/>
        <v>4.7357899999999997</v>
      </c>
      <c r="AF34" s="9">
        <f t="shared" si="3"/>
        <v>1.0864647383068675</v>
      </c>
    </row>
    <row r="35" spans="1:32" x14ac:dyDescent="0.25">
      <c r="E35" s="15"/>
      <c r="F35" s="15"/>
      <c r="G35" s="15"/>
      <c r="H35" s="15"/>
      <c r="AE35" s="9"/>
      <c r="AF35" s="9"/>
    </row>
    <row r="36" spans="1:32" x14ac:dyDescent="0.25">
      <c r="A36" t="s">
        <v>16</v>
      </c>
      <c r="B36" t="s">
        <v>17</v>
      </c>
      <c r="C36" t="s">
        <v>131</v>
      </c>
      <c r="D36" t="s">
        <v>132</v>
      </c>
      <c r="E36" s="15">
        <v>0.18350900000000001</v>
      </c>
      <c r="F36" s="15">
        <v>1.22729</v>
      </c>
      <c r="G36" s="15">
        <v>0.39701399999999998</v>
      </c>
      <c r="H36" s="15">
        <v>1.1260399999999999</v>
      </c>
      <c r="I36" s="18">
        <v>8.39358</v>
      </c>
      <c r="J36" s="2">
        <v>8.5049399999999995</v>
      </c>
      <c r="K36" s="2">
        <v>9.1869700000000005</v>
      </c>
      <c r="L36" s="2">
        <v>8.5879700000000003</v>
      </c>
      <c r="M36" s="19">
        <v>9.2354599999999998</v>
      </c>
      <c r="N36" s="18">
        <v>8.5446500000000007</v>
      </c>
      <c r="O36" s="2">
        <v>8.5473999999999997</v>
      </c>
      <c r="P36" s="2">
        <v>9.3071099999999998</v>
      </c>
      <c r="Q36" s="2">
        <v>8.6257300000000008</v>
      </c>
      <c r="R36" s="19">
        <v>9.1711899999999993</v>
      </c>
      <c r="S36" s="29">
        <f>AVERAGE(I36:R36)</f>
        <v>8.8104999999999993</v>
      </c>
      <c r="T36" s="18">
        <v>8.9441699999999997</v>
      </c>
      <c r="U36" s="2">
        <v>9.4294399999999996</v>
      </c>
      <c r="V36" s="2">
        <v>8.8422099999999997</v>
      </c>
      <c r="W36" s="19">
        <v>9.2081</v>
      </c>
      <c r="X36" s="29">
        <f>AVERAGE(T36:W36)</f>
        <v>9.1059800000000006</v>
      </c>
      <c r="Y36" s="18">
        <v>9.0878399999999999</v>
      </c>
      <c r="Z36" s="2">
        <v>8.5332799999999995</v>
      </c>
      <c r="AA36" s="2">
        <v>9.3353800000000007</v>
      </c>
      <c r="AB36" s="2">
        <v>8.5717300000000005</v>
      </c>
      <c r="AC36" s="19">
        <v>9.3805499999999995</v>
      </c>
      <c r="AD36" s="29">
        <f>AVERAGE(Y36:AC36)</f>
        <v>8.9817560000000007</v>
      </c>
      <c r="AE36" s="9">
        <f>AVERAGE(H36:AC36)</f>
        <v>8.5672827272727243</v>
      </c>
      <c r="AF36" s="9">
        <f t="shared" ref="AF36:AF59" si="4">AE36/(SQRT(19))</f>
        <v>1.9654694541538598</v>
      </c>
    </row>
    <row r="37" spans="1:32" x14ac:dyDescent="0.25">
      <c r="I37" s="18"/>
      <c r="J37" s="2"/>
      <c r="K37" s="2"/>
      <c r="L37" s="2"/>
      <c r="M37" s="19"/>
      <c r="N37" s="18"/>
      <c r="O37" s="2"/>
      <c r="P37" s="2"/>
      <c r="Q37" s="2"/>
      <c r="R37" s="19"/>
      <c r="S37" s="29"/>
      <c r="T37" s="18"/>
      <c r="U37" s="2"/>
      <c r="V37" s="2"/>
      <c r="W37" s="19"/>
      <c r="X37" s="29"/>
      <c r="Y37" s="18"/>
      <c r="Z37" s="2"/>
      <c r="AA37" s="2"/>
      <c r="AB37" s="2"/>
      <c r="AC37" s="19"/>
      <c r="AD37" s="29"/>
      <c r="AE37" s="9"/>
      <c r="AF37" s="9"/>
    </row>
    <row r="38" spans="1:32" x14ac:dyDescent="0.25">
      <c r="A38" t="s">
        <v>32</v>
      </c>
      <c r="B38" t="s">
        <v>33</v>
      </c>
      <c r="C38" t="s">
        <v>34</v>
      </c>
      <c r="D38" t="s">
        <v>128</v>
      </c>
      <c r="E38" s="15">
        <v>3.9984100000000002E-5</v>
      </c>
      <c r="F38" s="15">
        <v>1.6836599999999999</v>
      </c>
      <c r="G38" s="15">
        <v>7.5608100000000003E-3</v>
      </c>
      <c r="H38" s="15">
        <v>1.3010699999999999</v>
      </c>
      <c r="I38" s="18">
        <v>7.0776399999999997</v>
      </c>
      <c r="J38" s="2">
        <v>7.5694900000000001</v>
      </c>
      <c r="K38" s="2">
        <v>7.3457499999999998</v>
      </c>
      <c r="L38" s="2">
        <v>7.4621599999999999</v>
      </c>
      <c r="M38" s="19">
        <v>7.9071899999999999</v>
      </c>
      <c r="N38" s="18">
        <v>6.9493400000000003</v>
      </c>
      <c r="O38" s="2">
        <v>7.1653399999999996</v>
      </c>
      <c r="P38" s="2">
        <v>7.5656499999999998</v>
      </c>
      <c r="Q38" s="2">
        <v>7.3682999999999996</v>
      </c>
      <c r="R38" s="19">
        <v>7.4764299999999997</v>
      </c>
      <c r="S38" s="29">
        <f>AVERAGE(I38:R38)</f>
        <v>7.3887289999999997</v>
      </c>
      <c r="T38" s="18">
        <v>8.1682500000000005</v>
      </c>
      <c r="U38" s="2">
        <v>8.0952999999999999</v>
      </c>
      <c r="V38" s="2">
        <v>8.3420299999999994</v>
      </c>
      <c r="W38" s="19">
        <v>7.95573</v>
      </c>
      <c r="X38" s="29">
        <f>AVERAGE(T38:W38)</f>
        <v>8.1403275000000015</v>
      </c>
      <c r="Y38" s="18">
        <v>7.7928199999999999</v>
      </c>
      <c r="Z38" s="2">
        <v>7.6726799999999997</v>
      </c>
      <c r="AA38" s="2">
        <v>7.8813199999999997</v>
      </c>
      <c r="AB38" s="2">
        <v>7.8801100000000002</v>
      </c>
      <c r="AC38" s="19">
        <v>7.6151900000000001</v>
      </c>
      <c r="AD38" s="29">
        <f>AVERAGE(Y38:AC38)</f>
        <v>7.7684239999999987</v>
      </c>
      <c r="AE38" s="9">
        <f>AVERAGE(H38:AC38)</f>
        <v>7.3691293863636353</v>
      </c>
      <c r="AF38" s="9">
        <f t="shared" si="4"/>
        <v>1.6905942261597358</v>
      </c>
    </row>
    <row r="39" spans="1:32" x14ac:dyDescent="0.25">
      <c r="E39" s="15"/>
      <c r="F39" s="15"/>
      <c r="G39" s="15"/>
      <c r="H39" s="15"/>
      <c r="I39" s="18"/>
      <c r="J39" s="2"/>
      <c r="K39" s="2"/>
      <c r="L39" s="2"/>
      <c r="M39" s="19"/>
      <c r="N39" s="18"/>
      <c r="O39" s="2"/>
      <c r="P39" s="2"/>
      <c r="Q39" s="2"/>
      <c r="R39" s="19"/>
      <c r="S39" s="29"/>
      <c r="T39" s="18"/>
      <c r="U39" s="2"/>
      <c r="V39" s="2"/>
      <c r="W39" s="19"/>
      <c r="X39" s="29"/>
      <c r="Y39" s="18"/>
      <c r="Z39" s="2"/>
      <c r="AA39" s="2"/>
      <c r="AB39" s="2"/>
      <c r="AC39" s="19"/>
      <c r="AD39" s="29"/>
      <c r="AE39" s="9"/>
      <c r="AF39" s="9"/>
    </row>
    <row r="40" spans="1:32" x14ac:dyDescent="0.25">
      <c r="A40" t="s">
        <v>35</v>
      </c>
      <c r="B40" t="s">
        <v>36</v>
      </c>
      <c r="C40" t="s">
        <v>37</v>
      </c>
      <c r="D40" t="s">
        <v>38</v>
      </c>
      <c r="E40" s="15">
        <v>0.91863799999999995</v>
      </c>
      <c r="F40" s="15">
        <v>-1.0143599999999999</v>
      </c>
      <c r="G40" s="15">
        <v>3.5923900000000002E-4</v>
      </c>
      <c r="H40" s="15">
        <v>1.77356</v>
      </c>
      <c r="I40" s="18">
        <v>8.4135100000000005</v>
      </c>
      <c r="J40" s="2">
        <v>9.4822299999999995</v>
      </c>
      <c r="K40" s="2">
        <v>8.78416</v>
      </c>
      <c r="L40" s="2">
        <v>8.9944299999999995</v>
      </c>
      <c r="M40" s="19">
        <v>9.5361999999999991</v>
      </c>
      <c r="N40" s="18">
        <v>8.5472199999999994</v>
      </c>
      <c r="O40" s="2">
        <v>8.7938700000000001</v>
      </c>
      <c r="P40" s="2">
        <v>9.0091699999999992</v>
      </c>
      <c r="Q40" s="2">
        <v>9.1331399999999991</v>
      </c>
      <c r="R40" s="19">
        <v>9.5507399999999993</v>
      </c>
      <c r="S40" s="29">
        <f>AVERAGE(I40:R40)</f>
        <v>9.0244669999999996</v>
      </c>
      <c r="T40" s="18">
        <v>9.1485400000000006</v>
      </c>
      <c r="U40" s="2">
        <v>9.2399699999999996</v>
      </c>
      <c r="V40" s="2">
        <v>8.7560599999999997</v>
      </c>
      <c r="W40" s="19">
        <v>8.8710400000000007</v>
      </c>
      <c r="X40" s="29">
        <f>AVERAGE(T40:W40)</f>
        <v>9.0039025000000006</v>
      </c>
      <c r="Y40" s="18">
        <v>10.0807</v>
      </c>
      <c r="Z40" s="2">
        <v>9.9955999999999996</v>
      </c>
      <c r="AA40" s="2">
        <v>9.5966299999999993</v>
      </c>
      <c r="AB40" s="2">
        <v>9.8929799999999997</v>
      </c>
      <c r="AC40" s="19">
        <v>9.6896699999999996</v>
      </c>
      <c r="AD40" s="29">
        <f>AVERAGE(Y40:AC40)</f>
        <v>9.8511160000000011</v>
      </c>
      <c r="AE40" s="9">
        <f>AVERAGE(H40:AC40)</f>
        <v>8.8780813409090911</v>
      </c>
      <c r="AF40" s="9">
        <f>AE40/(SQRT(19))</f>
        <v>2.0367715461871998</v>
      </c>
    </row>
    <row r="41" spans="1:32" x14ac:dyDescent="0.25">
      <c r="A41" t="s">
        <v>98</v>
      </c>
      <c r="B41" t="s">
        <v>99</v>
      </c>
      <c r="C41" t="s">
        <v>100</v>
      </c>
      <c r="D41" t="s">
        <v>101</v>
      </c>
      <c r="E41" s="15">
        <v>5.2948600000000002E-3</v>
      </c>
      <c r="F41" s="15">
        <v>1.6830000000000001</v>
      </c>
      <c r="G41" s="15">
        <v>4.5390600000000003E-2</v>
      </c>
      <c r="H41" s="15">
        <v>1.38313</v>
      </c>
      <c r="I41" s="18">
        <v>5.7227600000000001</v>
      </c>
      <c r="J41" s="2">
        <v>6.3024899999999997</v>
      </c>
      <c r="K41" s="2">
        <v>5.4844799999999996</v>
      </c>
      <c r="L41" s="2">
        <v>5.8441099999999997</v>
      </c>
      <c r="M41" s="19">
        <v>6.8815900000000001</v>
      </c>
      <c r="N41" s="18">
        <v>5.4253299999999998</v>
      </c>
      <c r="O41" s="2">
        <v>5.3881399999999999</v>
      </c>
      <c r="P41" s="2">
        <v>6.0240499999999999</v>
      </c>
      <c r="Q41" s="2">
        <v>6.0372599999999998</v>
      </c>
      <c r="R41" s="19">
        <v>6.5500400000000001</v>
      </c>
      <c r="S41" s="29">
        <f>AVERAGE(I41:R41,I44:R44)</f>
        <v>5.4189534999999998</v>
      </c>
      <c r="T41" s="18">
        <v>6.8861600000000003</v>
      </c>
      <c r="U41" s="2">
        <v>6.5421199999999997</v>
      </c>
      <c r="V41" s="2">
        <v>6.7321499999999999</v>
      </c>
      <c r="W41" s="19">
        <v>6.7077999999999998</v>
      </c>
      <c r="X41" s="29">
        <f>AVERAGE(T41:W41,T44:W44)</f>
        <v>5.5312862500000008</v>
      </c>
      <c r="Y41" s="18">
        <v>6.7874600000000003</v>
      </c>
      <c r="Z41" s="2">
        <v>6.4166600000000003</v>
      </c>
      <c r="AA41" s="2">
        <v>6.1979800000000003</v>
      </c>
      <c r="AB41" s="2">
        <v>6.3629699999999998</v>
      </c>
      <c r="AC41" s="19">
        <v>6.4047400000000003</v>
      </c>
      <c r="AD41" s="29">
        <f>AVERAGE(Y41:AC41,Y44:AC44)</f>
        <v>5.4597820000000006</v>
      </c>
      <c r="AE41" s="9">
        <f>AVERAGE(H41:AC41)</f>
        <v>5.9559845340909083</v>
      </c>
      <c r="AF41" s="9">
        <f>AE41/(SQRT(19))</f>
        <v>1.3663965628101815</v>
      </c>
    </row>
    <row r="42" spans="1:32" x14ac:dyDescent="0.25">
      <c r="A42" t="s">
        <v>39</v>
      </c>
      <c r="B42" t="s">
        <v>40</v>
      </c>
      <c r="C42" t="s">
        <v>41</v>
      </c>
      <c r="D42" t="s">
        <v>103</v>
      </c>
      <c r="E42" s="15">
        <v>4.3906199999999999E-4</v>
      </c>
      <c r="F42" s="15">
        <v>-1.9510000000000001</v>
      </c>
      <c r="G42" s="15">
        <v>1.359E-6</v>
      </c>
      <c r="H42" s="15">
        <v>-2.84856</v>
      </c>
      <c r="I42" s="18">
        <v>7.2000200000000003</v>
      </c>
      <c r="J42" s="2">
        <v>6.5753899999999996</v>
      </c>
      <c r="K42" s="2">
        <v>6.9318400000000002</v>
      </c>
      <c r="L42" s="2">
        <v>6.6161399999999997</v>
      </c>
      <c r="M42" s="19">
        <v>5.7101100000000002</v>
      </c>
      <c r="N42" s="18">
        <v>6.7656400000000003</v>
      </c>
      <c r="O42" s="2">
        <v>6.7274500000000002</v>
      </c>
      <c r="P42" s="2">
        <v>6.7473400000000003</v>
      </c>
      <c r="Q42" s="2">
        <v>6.4516499999999999</v>
      </c>
      <c r="R42" s="19">
        <v>5.8156699999999999</v>
      </c>
      <c r="S42" s="29">
        <f>AVERAGE(I42:R43)</f>
        <v>5.654666999999999</v>
      </c>
      <c r="T42" s="18">
        <v>5.7861500000000001</v>
      </c>
      <c r="U42" s="2">
        <v>5.6091499999999996</v>
      </c>
      <c r="V42" s="2">
        <v>5.3768500000000001</v>
      </c>
      <c r="W42" s="19">
        <v>5.5875000000000004</v>
      </c>
      <c r="X42" s="29">
        <f>AVERAGE(T42:W43)</f>
        <v>5.2375574999999994</v>
      </c>
      <c r="Y42" s="18">
        <v>4.7881499999999999</v>
      </c>
      <c r="Z42" s="2">
        <v>4.9438800000000001</v>
      </c>
      <c r="AA42" s="2">
        <v>5.2896999999999998</v>
      </c>
      <c r="AB42" s="2">
        <v>5.1878799999999998</v>
      </c>
      <c r="AC42" s="19">
        <v>5.0098399999999996</v>
      </c>
      <c r="AD42" s="29">
        <f>AVERAGE(Y42:AC43)</f>
        <v>5.2853949999999994</v>
      </c>
      <c r="AE42" s="9">
        <f>AVERAGE(H42:AC42)</f>
        <v>5.5074552045454537</v>
      </c>
      <c r="AF42" s="9">
        <f>AE42/(SQRT(19))</f>
        <v>1.2634968775100399</v>
      </c>
    </row>
    <row r="43" spans="1:32" x14ac:dyDescent="0.25">
      <c r="A43" t="s">
        <v>42</v>
      </c>
      <c r="B43" t="s">
        <v>40</v>
      </c>
      <c r="C43" t="s">
        <v>41</v>
      </c>
      <c r="D43" t="s">
        <v>103</v>
      </c>
      <c r="E43" s="15">
        <v>0.25003300000000001</v>
      </c>
      <c r="F43" s="15">
        <v>1.09429</v>
      </c>
      <c r="G43" s="15">
        <v>9.8062700000000009E-7</v>
      </c>
      <c r="H43" s="15">
        <v>1.7072700000000001</v>
      </c>
      <c r="I43" s="18">
        <v>4.6523899999999996</v>
      </c>
      <c r="J43" s="2">
        <v>4.6944299999999997</v>
      </c>
      <c r="K43" s="2">
        <v>4.5532700000000004</v>
      </c>
      <c r="L43" s="2">
        <v>4.9192900000000002</v>
      </c>
      <c r="M43" s="19">
        <v>5.0438099999999997</v>
      </c>
      <c r="N43" s="18">
        <v>4.86653</v>
      </c>
      <c r="O43" s="2">
        <v>4.3993399999999996</v>
      </c>
      <c r="P43" s="2">
        <v>4.7172499999999999</v>
      </c>
      <c r="Q43" s="2">
        <v>4.9224300000000003</v>
      </c>
      <c r="R43" s="19">
        <v>4.7833500000000004</v>
      </c>
      <c r="S43" s="29"/>
      <c r="T43" s="18">
        <v>5.1627599999999996</v>
      </c>
      <c r="U43" s="2">
        <v>4.74831</v>
      </c>
      <c r="V43" s="2">
        <v>4.8189799999999998</v>
      </c>
      <c r="W43" s="19">
        <v>4.8107600000000001</v>
      </c>
      <c r="X43" s="29"/>
      <c r="Y43" s="18">
        <v>5.2565200000000001</v>
      </c>
      <c r="Z43" s="2">
        <v>5.5693299999999999</v>
      </c>
      <c r="AA43" s="2">
        <v>5.6548100000000003</v>
      </c>
      <c r="AB43" s="2">
        <v>5.5231899999999996</v>
      </c>
      <c r="AC43" s="19">
        <v>5.6306500000000002</v>
      </c>
      <c r="AD43" s="2"/>
      <c r="AE43" s="9">
        <f>AVERAGE(H43:AC43)</f>
        <v>4.8217334999999988</v>
      </c>
      <c r="AF43" s="9">
        <f>AE43/(SQRT(19))</f>
        <v>1.106181529430772</v>
      </c>
    </row>
    <row r="44" spans="1:32" x14ac:dyDescent="0.25">
      <c r="A44" t="s">
        <v>102</v>
      </c>
      <c r="B44" t="s">
        <v>99</v>
      </c>
      <c r="C44" t="s">
        <v>100</v>
      </c>
      <c r="D44" t="s">
        <v>101</v>
      </c>
      <c r="E44" s="15">
        <v>6.8873999999999997E-4</v>
      </c>
      <c r="F44" s="15">
        <v>-1.4402999999999999</v>
      </c>
      <c r="G44" s="15">
        <v>4.3009700000000003E-3</v>
      </c>
      <c r="H44" s="15">
        <v>-1.3070200000000001</v>
      </c>
      <c r="I44" s="18">
        <v>5.1363300000000001</v>
      </c>
      <c r="J44" s="2">
        <v>4.5759400000000001</v>
      </c>
      <c r="K44" s="2">
        <v>5.0678599999999996</v>
      </c>
      <c r="L44" s="2">
        <v>4.94937</v>
      </c>
      <c r="M44" s="19">
        <v>4.5172100000000004</v>
      </c>
      <c r="N44" s="18">
        <v>4.9736099999999999</v>
      </c>
      <c r="O44" s="2">
        <v>5.2046299999999999</v>
      </c>
      <c r="P44" s="2">
        <v>4.93764</v>
      </c>
      <c r="Q44" s="2">
        <v>4.8900199999999998</v>
      </c>
      <c r="R44" s="19">
        <v>4.4662100000000002</v>
      </c>
      <c r="S44" s="29"/>
      <c r="T44" s="18">
        <v>4.3458899999999998</v>
      </c>
      <c r="U44" s="2">
        <v>4.3290899999999999</v>
      </c>
      <c r="V44" s="2">
        <v>4.4315499999999997</v>
      </c>
      <c r="W44" s="19">
        <v>4.2755299999999998</v>
      </c>
      <c r="X44" s="2"/>
      <c r="Y44" s="18">
        <v>4.3952900000000001</v>
      </c>
      <c r="Z44" s="2">
        <v>4.6973599999999998</v>
      </c>
      <c r="AA44" s="2">
        <v>4.3213699999999999</v>
      </c>
      <c r="AB44" s="2">
        <v>4.5740699999999999</v>
      </c>
      <c r="AC44" s="19">
        <v>4.4399199999999999</v>
      </c>
      <c r="AD44" s="2"/>
      <c r="AE44" s="9">
        <f>AVERAGE(H44:AC44)</f>
        <v>4.3610935000000008</v>
      </c>
      <c r="AF44" s="9">
        <f>AE44/(SQRT(19))</f>
        <v>1.0005034657806369</v>
      </c>
    </row>
    <row r="45" spans="1:32" x14ac:dyDescent="0.25">
      <c r="AE45" s="9"/>
      <c r="AF45" s="9"/>
    </row>
    <row r="46" spans="1:32" x14ac:dyDescent="0.25">
      <c r="A46" t="s">
        <v>125</v>
      </c>
      <c r="B46" t="s">
        <v>0</v>
      </c>
      <c r="C46" t="s">
        <v>2</v>
      </c>
      <c r="D46" t="s">
        <v>126</v>
      </c>
      <c r="E46" s="15">
        <v>3.3957399999999999E-2</v>
      </c>
      <c r="F46" s="15">
        <v>-1.22664</v>
      </c>
      <c r="G46" s="15">
        <v>2.3930300000000002E-2</v>
      </c>
      <c r="H46" s="15">
        <v>-1.2256400000000001</v>
      </c>
      <c r="I46" s="18">
        <v>5.3831600000000002</v>
      </c>
      <c r="J46" s="2">
        <v>5.0785999999999998</v>
      </c>
      <c r="K46" s="2">
        <v>5.0178799999999999</v>
      </c>
      <c r="L46" s="2">
        <v>4.9505600000000003</v>
      </c>
      <c r="M46" s="19">
        <v>4.8013300000000001</v>
      </c>
      <c r="N46" s="18">
        <v>5.2788899999999996</v>
      </c>
      <c r="O46" s="2">
        <v>5.4344200000000003</v>
      </c>
      <c r="P46" s="2">
        <v>4.9440799999999996</v>
      </c>
      <c r="Q46" s="2">
        <v>5.2076700000000002</v>
      </c>
      <c r="R46" s="19">
        <v>4.7800900000000004</v>
      </c>
      <c r="S46" s="29">
        <f>AVERAGE(I46:R48)</f>
        <v>5.4720149999999999</v>
      </c>
      <c r="T46" s="18">
        <v>4.7174500000000004</v>
      </c>
      <c r="U46" s="2">
        <v>4.7334199999999997</v>
      </c>
      <c r="V46" s="2">
        <v>4.8986299999999998</v>
      </c>
      <c r="W46" s="19">
        <v>4.8223200000000004</v>
      </c>
      <c r="X46" s="29">
        <f>AVERAGE(T46:W48)</f>
        <v>4.7222816666666674</v>
      </c>
      <c r="Y46" s="18">
        <v>4.4984400000000004</v>
      </c>
      <c r="Z46" s="2">
        <v>5.0596800000000002</v>
      </c>
      <c r="AA46" s="2">
        <v>4.7620699999999996</v>
      </c>
      <c r="AB46" s="2">
        <v>5.0210999999999997</v>
      </c>
      <c r="AC46" s="19">
        <v>4.6293899999999999</v>
      </c>
      <c r="AD46" s="29">
        <f>AVERAGE(Y46:AC48)</f>
        <v>4.5083626666666676</v>
      </c>
      <c r="AE46" s="9">
        <f>AVERAGE(H46:AC46)</f>
        <v>4.6812653030303029</v>
      </c>
      <c r="AF46" s="9">
        <f t="shared" si="4"/>
        <v>1.0739559149374944</v>
      </c>
    </row>
    <row r="47" spans="1:32" x14ac:dyDescent="0.25">
      <c r="A47" t="s">
        <v>1</v>
      </c>
      <c r="B47" t="s">
        <v>0</v>
      </c>
      <c r="C47" t="s">
        <v>2</v>
      </c>
      <c r="D47" t="s">
        <v>127</v>
      </c>
      <c r="E47" s="15">
        <v>6.8093799999999996E-4</v>
      </c>
      <c r="F47" s="15">
        <v>-1.32548</v>
      </c>
      <c r="G47" s="15">
        <v>1.40426E-8</v>
      </c>
      <c r="H47" s="15">
        <v>-1.91917</v>
      </c>
      <c r="I47" s="18">
        <v>5.6192399999999996</v>
      </c>
      <c r="J47" s="2">
        <v>5.2319199999999997</v>
      </c>
      <c r="K47" s="2">
        <v>5.5119100000000003</v>
      </c>
      <c r="L47" s="2">
        <v>5.3118100000000004</v>
      </c>
      <c r="M47" s="19">
        <v>5.12819</v>
      </c>
      <c r="N47" s="18">
        <v>5.49939</v>
      </c>
      <c r="O47" s="2">
        <v>5.34429</v>
      </c>
      <c r="P47" s="2">
        <v>5.2567199999999996</v>
      </c>
      <c r="Q47" s="2">
        <v>5.3300599999999996</v>
      </c>
      <c r="R47" s="19">
        <v>4.9837300000000004</v>
      </c>
      <c r="S47" s="2"/>
      <c r="T47" s="18">
        <v>4.9251800000000001</v>
      </c>
      <c r="U47" s="2">
        <v>4.9150799999999997</v>
      </c>
      <c r="V47" s="2">
        <v>4.9313799999999999</v>
      </c>
      <c r="W47" s="19">
        <v>4.8891999999999998</v>
      </c>
      <c r="X47" s="2"/>
      <c r="Y47" s="18">
        <v>4.2005800000000004</v>
      </c>
      <c r="Z47" s="2">
        <v>4.5250899999999996</v>
      </c>
      <c r="AA47" s="2">
        <v>4.3742799999999997</v>
      </c>
      <c r="AB47" s="2">
        <v>4.5648900000000001</v>
      </c>
      <c r="AC47" s="19">
        <v>4.2413800000000004</v>
      </c>
      <c r="AD47" s="2"/>
      <c r="AE47" s="9">
        <f>AVERAGE(H47:AC47)</f>
        <v>4.6432575000000016</v>
      </c>
      <c r="AF47" s="9">
        <f t="shared" si="4"/>
        <v>1.0652363269124903</v>
      </c>
    </row>
    <row r="48" spans="1:32" x14ac:dyDescent="0.25">
      <c r="A48" t="s">
        <v>3</v>
      </c>
      <c r="B48" t="s">
        <v>0</v>
      </c>
      <c r="C48" t="s">
        <v>2</v>
      </c>
      <c r="D48" t="s">
        <v>127</v>
      </c>
      <c r="E48" s="15">
        <v>5.07157E-5</v>
      </c>
      <c r="F48" s="15">
        <v>-2.9240599999999999</v>
      </c>
      <c r="G48" s="15">
        <v>9.96502E-6</v>
      </c>
      <c r="H48" s="15">
        <v>-3.1534800000000001</v>
      </c>
      <c r="I48" s="18">
        <v>6.7298</v>
      </c>
      <c r="J48" s="2">
        <v>5.7670000000000003</v>
      </c>
      <c r="K48" s="2">
        <v>6.2678099999999999</v>
      </c>
      <c r="L48" s="2">
        <v>6.2766200000000003</v>
      </c>
      <c r="M48" s="19">
        <v>4.9688499999999998</v>
      </c>
      <c r="N48" s="18">
        <v>6.36517</v>
      </c>
      <c r="O48" s="2">
        <v>6.4499500000000003</v>
      </c>
      <c r="P48" s="2">
        <v>6.2048899999999998</v>
      </c>
      <c r="Q48" s="2">
        <v>6.0457400000000003</v>
      </c>
      <c r="R48" s="19">
        <v>4.9906800000000002</v>
      </c>
      <c r="S48" s="2"/>
      <c r="T48" s="18">
        <v>4.5961499999999997</v>
      </c>
      <c r="U48" s="2">
        <v>4.3700200000000002</v>
      </c>
      <c r="V48" s="2">
        <v>4.6539799999999998</v>
      </c>
      <c r="W48" s="19">
        <v>4.2145700000000001</v>
      </c>
      <c r="X48" s="2"/>
      <c r="Y48" s="18">
        <v>4.0848300000000002</v>
      </c>
      <c r="Z48" s="2">
        <v>4.7250699999999997</v>
      </c>
      <c r="AA48" s="2">
        <v>4.5428899999999999</v>
      </c>
      <c r="AB48" s="2">
        <v>4.3330299999999999</v>
      </c>
      <c r="AC48" s="19">
        <v>4.0627199999999997</v>
      </c>
      <c r="AD48" s="2"/>
      <c r="AE48" s="9">
        <f>AVERAGE(H48:AC48)</f>
        <v>4.8248144999999996</v>
      </c>
      <c r="AF48" s="9">
        <f t="shared" si="4"/>
        <v>1.1068883593068273</v>
      </c>
    </row>
    <row r="49" spans="1:33" ht="15.75" thickBot="1" x14ac:dyDescent="0.3">
      <c r="AE49" s="9"/>
      <c r="AF49" s="9"/>
    </row>
    <row r="50" spans="1:33" s="10" customFormat="1" x14ac:dyDescent="0.25">
      <c r="B50" s="11" t="s">
        <v>74</v>
      </c>
      <c r="E50" s="16"/>
      <c r="F50" s="16"/>
      <c r="G50" s="16"/>
      <c r="H50" s="17"/>
      <c r="I50" s="13"/>
      <c r="J50" s="13"/>
      <c r="K50" s="13"/>
      <c r="L50" s="13"/>
      <c r="M50" s="17"/>
      <c r="N50" s="12"/>
      <c r="O50" s="13"/>
      <c r="P50" s="13"/>
      <c r="Q50" s="13"/>
      <c r="R50" s="17"/>
      <c r="S50" s="16"/>
      <c r="T50" s="12"/>
      <c r="U50" s="13"/>
      <c r="V50" s="13"/>
      <c r="W50" s="13"/>
      <c r="X50" s="13"/>
      <c r="Y50" s="17"/>
      <c r="Z50" s="12"/>
      <c r="AA50" s="13"/>
      <c r="AB50" s="13"/>
      <c r="AC50" s="13"/>
      <c r="AD50" s="13"/>
      <c r="AE50" s="13"/>
      <c r="AF50" s="13"/>
      <c r="AG50" s="27"/>
    </row>
    <row r="51" spans="1:33" x14ac:dyDescent="0.25">
      <c r="A51" t="s">
        <v>133</v>
      </c>
      <c r="B51" t="s">
        <v>70</v>
      </c>
      <c r="C51" t="s">
        <v>71</v>
      </c>
      <c r="D51" t="s">
        <v>72</v>
      </c>
      <c r="E51" s="15">
        <v>4.63183E-2</v>
      </c>
      <c r="F51" s="15">
        <v>1.59579</v>
      </c>
      <c r="G51" s="15">
        <v>8.17547E-2</v>
      </c>
      <c r="H51" s="15">
        <v>1.4508300000000001</v>
      </c>
      <c r="I51" s="18">
        <v>11.676</v>
      </c>
      <c r="J51" s="2">
        <v>12.606</v>
      </c>
      <c r="K51" s="2">
        <v>11.603199999999999</v>
      </c>
      <c r="L51" s="2">
        <v>12.478899999999999</v>
      </c>
      <c r="M51" s="19">
        <v>12.9062</v>
      </c>
      <c r="N51" s="18">
        <v>10.9742</v>
      </c>
      <c r="O51" s="2">
        <v>11.9123</v>
      </c>
      <c r="P51" s="2">
        <v>11.9345</v>
      </c>
      <c r="Q51" s="2">
        <v>12.5829</v>
      </c>
      <c r="R51" s="19">
        <v>12.6577</v>
      </c>
      <c r="S51" s="29">
        <f>AVERAGE(I51:R52)</f>
        <v>12.270860000000001</v>
      </c>
      <c r="T51" s="18">
        <v>12.578099999999999</v>
      </c>
      <c r="U51" s="2">
        <v>12.725099999999999</v>
      </c>
      <c r="V51" s="2">
        <v>13.193199999999999</v>
      </c>
      <c r="W51" s="19">
        <v>12.7334</v>
      </c>
      <c r="X51" s="29">
        <f>AVERAGE(T51:W52)</f>
        <v>12.804812500000001</v>
      </c>
      <c r="Y51" s="18">
        <v>12.981299999999999</v>
      </c>
      <c r="Z51" s="2">
        <v>12.997299999999999</v>
      </c>
      <c r="AA51" s="2">
        <v>11.948499999999999</v>
      </c>
      <c r="AB51" s="2">
        <v>13.007099999999999</v>
      </c>
      <c r="AC51" s="19">
        <v>12.4162</v>
      </c>
      <c r="AD51" s="29">
        <f>AVERAGE(Y51:AC52)</f>
        <v>12.532849999999998</v>
      </c>
      <c r="AE51" s="9">
        <f>AVERAGE(H51:AC51)</f>
        <v>11.929027386363636</v>
      </c>
      <c r="AF51" s="9">
        <f t="shared" si="4"/>
        <v>2.7367065722046426</v>
      </c>
    </row>
    <row r="52" spans="1:33" x14ac:dyDescent="0.25">
      <c r="A52" t="s">
        <v>69</v>
      </c>
      <c r="B52" t="s">
        <v>70</v>
      </c>
      <c r="C52" t="s">
        <v>71</v>
      </c>
      <c r="D52" t="s">
        <v>72</v>
      </c>
      <c r="E52" s="15">
        <v>0.121808</v>
      </c>
      <c r="F52" s="15">
        <v>1.3137099999999999</v>
      </c>
      <c r="G52" s="15">
        <v>0.95456399999999997</v>
      </c>
      <c r="H52" s="15">
        <v>-1.0089900000000001</v>
      </c>
      <c r="I52" s="18">
        <v>12.243499999999999</v>
      </c>
      <c r="J52" s="2">
        <v>12.633599999999999</v>
      </c>
      <c r="K52" s="2">
        <v>12.186400000000001</v>
      </c>
      <c r="L52" s="2">
        <v>12.5397</v>
      </c>
      <c r="M52" s="19">
        <v>12.9336</v>
      </c>
      <c r="N52" s="18">
        <v>11.465299999999999</v>
      </c>
      <c r="O52" s="2">
        <v>12.5016</v>
      </c>
      <c r="P52" s="2">
        <v>12.3117</v>
      </c>
      <c r="Q52" s="2">
        <v>12.6355</v>
      </c>
      <c r="R52" s="19">
        <v>12.634399999999999</v>
      </c>
      <c r="S52" s="2"/>
      <c r="T52" s="18">
        <v>12.7347</v>
      </c>
      <c r="U52" s="2">
        <v>12.616</v>
      </c>
      <c r="V52" s="2">
        <v>13.162800000000001</v>
      </c>
      <c r="W52" s="19">
        <v>12.6952</v>
      </c>
      <c r="X52" s="2"/>
      <c r="Y52" s="18">
        <v>12.784599999999999</v>
      </c>
      <c r="Z52" s="2">
        <v>12.7096</v>
      </c>
      <c r="AA52" s="2">
        <v>11.6471</v>
      </c>
      <c r="AB52" s="2">
        <v>12.7584</v>
      </c>
      <c r="AC52" s="19">
        <v>12.0784</v>
      </c>
      <c r="AD52" s="2"/>
      <c r="AE52" s="9">
        <f>AVERAGE(H52:AC52)</f>
        <v>11.813155499999999</v>
      </c>
      <c r="AF52" s="9">
        <f t="shared" si="4"/>
        <v>2.7101237383595627</v>
      </c>
    </row>
    <row r="53" spans="1:33" x14ac:dyDescent="0.25">
      <c r="E53" s="15"/>
      <c r="F53" s="15"/>
      <c r="G53" s="15"/>
      <c r="H53" s="15"/>
      <c r="AE53" s="9"/>
      <c r="AF53" s="9"/>
    </row>
    <row r="54" spans="1:33" x14ac:dyDescent="0.25">
      <c r="B54" s="7" t="s">
        <v>139</v>
      </c>
      <c r="E54" s="15"/>
      <c r="F54" s="15"/>
      <c r="G54" s="15"/>
      <c r="H54" s="15"/>
      <c r="AE54" s="9"/>
      <c r="AF54" s="9"/>
    </row>
    <row r="55" spans="1:33" x14ac:dyDescent="0.25">
      <c r="A55" t="s">
        <v>66</v>
      </c>
      <c r="B55" t="s">
        <v>134</v>
      </c>
      <c r="C55" t="s">
        <v>67</v>
      </c>
      <c r="D55" t="s">
        <v>68</v>
      </c>
      <c r="E55" s="15">
        <v>7.2926199999999997E-2</v>
      </c>
      <c r="F55" s="15">
        <v>1.2599899999999999</v>
      </c>
      <c r="G55" s="15">
        <v>0.30064200000000002</v>
      </c>
      <c r="H55" s="15">
        <v>-1.12663</v>
      </c>
      <c r="I55" s="18">
        <v>5.5970199999999997</v>
      </c>
      <c r="J55" s="2">
        <v>5.2725799999999996</v>
      </c>
      <c r="K55" s="2">
        <v>5.6727800000000004</v>
      </c>
      <c r="L55" s="2">
        <v>5.5177100000000001</v>
      </c>
      <c r="M55" s="19">
        <v>5.1864499999999998</v>
      </c>
      <c r="N55" s="18">
        <v>5.3582099999999997</v>
      </c>
      <c r="O55" s="2">
        <v>5.6627000000000001</v>
      </c>
      <c r="P55" s="2">
        <v>5.57552</v>
      </c>
      <c r="Q55" s="2">
        <v>5.3898599999999997</v>
      </c>
      <c r="R55" s="19">
        <v>5.4309200000000004</v>
      </c>
      <c r="S55" s="29">
        <f>AVERAGE(I55:R55)</f>
        <v>5.4663749999999993</v>
      </c>
      <c r="T55" s="18">
        <v>5.8532500000000001</v>
      </c>
      <c r="U55" s="2">
        <v>5.5579299999999998</v>
      </c>
      <c r="V55" s="2">
        <v>5.2426399999999997</v>
      </c>
      <c r="W55" s="19">
        <v>6.5453400000000004</v>
      </c>
      <c r="X55" s="29">
        <f>AVERAGE(T55:W55)</f>
        <v>5.7997899999999998</v>
      </c>
      <c r="Y55" s="18">
        <v>5.55389</v>
      </c>
      <c r="Z55" s="2">
        <v>5.2337400000000001</v>
      </c>
      <c r="AA55" s="2">
        <v>5.1975800000000003</v>
      </c>
      <c r="AB55" s="2">
        <v>5.4866799999999998</v>
      </c>
      <c r="AC55" s="19">
        <v>4.99993</v>
      </c>
      <c r="AD55" s="29">
        <f>AVERAGE(Y55:AC55)</f>
        <v>5.2943639999999998</v>
      </c>
      <c r="AE55" s="9">
        <f>AVERAGE(H55:AC55)</f>
        <v>5.2033756818181809</v>
      </c>
      <c r="AF55" s="9">
        <f t="shared" si="4"/>
        <v>1.1937362506485525</v>
      </c>
    </row>
    <row r="56" spans="1:33" x14ac:dyDescent="0.25">
      <c r="E56" s="15"/>
      <c r="F56" s="15"/>
      <c r="G56" s="15"/>
      <c r="H56" s="15"/>
    </row>
    <row r="57" spans="1:33" x14ac:dyDescent="0.25">
      <c r="B57" s="7" t="s">
        <v>140</v>
      </c>
      <c r="E57" s="15"/>
      <c r="F57" s="15"/>
      <c r="G57" s="15"/>
      <c r="H57" s="15"/>
    </row>
    <row r="58" spans="1:33" x14ac:dyDescent="0.25">
      <c r="A58" t="s">
        <v>135</v>
      </c>
      <c r="B58" t="s">
        <v>136</v>
      </c>
      <c r="C58" t="s">
        <v>137</v>
      </c>
      <c r="D58" t="s">
        <v>73</v>
      </c>
      <c r="E58" s="15">
        <v>3.9671700000000002E-5</v>
      </c>
      <c r="F58" s="15">
        <v>14.156599999999999</v>
      </c>
      <c r="G58" s="15">
        <v>4.1552800000000001E-6</v>
      </c>
      <c r="H58" s="15">
        <v>-19.775600000000001</v>
      </c>
      <c r="I58" s="18">
        <v>8.8407999999999998</v>
      </c>
      <c r="J58" s="2">
        <v>10.3773</v>
      </c>
      <c r="K58" s="2">
        <v>8.2574900000000007</v>
      </c>
      <c r="L58" s="2">
        <v>10.2453</v>
      </c>
      <c r="M58" s="19">
        <v>9.7001500000000007</v>
      </c>
      <c r="N58" s="18">
        <v>6.6296200000000001</v>
      </c>
      <c r="O58" s="2">
        <v>9.8228600000000004</v>
      </c>
      <c r="P58" s="2">
        <v>8.5639299999999992</v>
      </c>
      <c r="Q58" s="2">
        <v>11.0268</v>
      </c>
      <c r="R58" s="19">
        <v>8.7985799999999994</v>
      </c>
      <c r="S58" s="29">
        <f>AVERAGE(I58:R59)</f>
        <v>7.7990364999999997</v>
      </c>
      <c r="T58" s="18">
        <v>12.4963</v>
      </c>
      <c r="U58" s="2">
        <v>13.1487</v>
      </c>
      <c r="V58" s="2">
        <v>13.263</v>
      </c>
      <c r="W58" s="19">
        <v>13.290699999999999</v>
      </c>
      <c r="X58" s="29">
        <f>AVERAGE(T58:W59)</f>
        <v>11.57141625</v>
      </c>
      <c r="Y58" s="18">
        <v>7.1305300000000003</v>
      </c>
      <c r="Z58" s="2">
        <v>4.2235399999999998</v>
      </c>
      <c r="AA58" s="2">
        <v>4.67523</v>
      </c>
      <c r="AB58" s="2">
        <v>4.2752699999999999</v>
      </c>
      <c r="AC58" s="19">
        <v>4.29861</v>
      </c>
      <c r="AD58" s="29">
        <f>AVERAGE(Y58:AC59)</f>
        <v>4.7689080000000006</v>
      </c>
      <c r="AE58" s="9">
        <f>AVERAGE(H58:AC58)</f>
        <v>7.6663437613636356</v>
      </c>
      <c r="AF58" s="9">
        <f t="shared" si="4"/>
        <v>1.7587798801172412</v>
      </c>
    </row>
    <row r="59" spans="1:33" x14ac:dyDescent="0.25">
      <c r="A59" t="s">
        <v>138</v>
      </c>
      <c r="B59" t="s">
        <v>136</v>
      </c>
      <c r="C59" t="s">
        <v>137</v>
      </c>
      <c r="D59" t="s">
        <v>73</v>
      </c>
      <c r="E59" s="15">
        <v>1.5380500000000001E-9</v>
      </c>
      <c r="F59" s="15">
        <v>13.1899</v>
      </c>
      <c r="G59" s="15">
        <v>1.19233E-5</v>
      </c>
      <c r="H59" s="15">
        <v>-3.3743500000000002</v>
      </c>
      <c r="I59" s="18">
        <v>6.79542</v>
      </c>
      <c r="J59" s="2">
        <v>6.3818200000000003</v>
      </c>
      <c r="K59" s="2">
        <v>6.2088599999999996</v>
      </c>
      <c r="L59" s="2">
        <v>6.5448500000000003</v>
      </c>
      <c r="M59" s="19">
        <v>6.0612300000000001</v>
      </c>
      <c r="N59" s="18">
        <v>6.2576299999999998</v>
      </c>
      <c r="O59" s="2">
        <v>6.5616700000000003</v>
      </c>
      <c r="P59" s="2">
        <v>6.1079100000000004</v>
      </c>
      <c r="Q59" s="2">
        <v>6.9509699999999999</v>
      </c>
      <c r="R59" s="19">
        <v>5.8475400000000004</v>
      </c>
      <c r="S59" s="2"/>
      <c r="T59" s="18">
        <v>8.7083300000000001</v>
      </c>
      <c r="U59" s="2">
        <v>10.488799999999999</v>
      </c>
      <c r="V59" s="2">
        <v>11.089499999999999</v>
      </c>
      <c r="W59" s="19">
        <v>10.086</v>
      </c>
      <c r="X59" s="2"/>
      <c r="Y59" s="18">
        <v>4.4490100000000004</v>
      </c>
      <c r="Z59" s="2">
        <v>4.5186900000000003</v>
      </c>
      <c r="AA59" s="2">
        <v>4.7913500000000004</v>
      </c>
      <c r="AB59" s="2">
        <v>4.5574399999999997</v>
      </c>
      <c r="AC59" s="19">
        <v>4.7694099999999997</v>
      </c>
      <c r="AD59" s="2"/>
      <c r="AE59" s="9">
        <f>AVERAGE(H59:AC59)</f>
        <v>6.1901039999999998</v>
      </c>
      <c r="AF59" s="9">
        <f t="shared" si="4"/>
        <v>1.4201072518950997</v>
      </c>
    </row>
  </sheetData>
  <sortState ref="A40:AF44">
    <sortCondition descending="1" ref="AF40:AF44"/>
  </sortState>
  <mergeCells count="5">
    <mergeCell ref="I12:R12"/>
    <mergeCell ref="I13:M13"/>
    <mergeCell ref="N13:R13"/>
    <mergeCell ref="S13:V13"/>
    <mergeCell ref="W13:AA13"/>
  </mergeCells>
  <pageMargins left="0.7" right="0.7" top="0.75" bottom="0.75" header="0.3" footer="0.3"/>
  <pageSetup paperSize="8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Granulosa</vt:lpstr>
    </vt:vector>
  </TitlesOfParts>
  <Company>The University of Adelaide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a1012360</dc:creator>
  <cp:lastModifiedBy>Melanie</cp:lastModifiedBy>
  <cp:lastPrinted>2012-01-19T03:24:02Z</cp:lastPrinted>
  <dcterms:created xsi:type="dcterms:W3CDTF">2011-10-04T00:10:27Z</dcterms:created>
  <dcterms:modified xsi:type="dcterms:W3CDTF">2014-05-07T03:51:42Z</dcterms:modified>
</cp:coreProperties>
</file>