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15" yWindow="0" windowWidth="25515" windowHeight="15600" tabRatio="494"/>
  </bookViews>
  <sheets>
    <sheet name="Jamart2011" sheetId="3" r:id="rId1"/>
  </sheets>
  <definedNames>
    <definedName name="solver_adj" localSheetId="0" hidden="1">Jamart2011!#REF!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nwt" localSheetId="0" hidden="1">1</definedName>
    <definedName name="solver_opt" localSheetId="0" hidden="1">Jamart2011!#REF!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 concurrentCalc="0"/>
</workbook>
</file>

<file path=xl/calcChain.xml><?xml version="1.0" encoding="utf-8"?>
<calcChain xmlns="http://schemas.openxmlformats.org/spreadsheetml/2006/main">
  <c r="K13" i="3" l="1"/>
  <c r="L25" i="3"/>
  <c r="M24" i="3"/>
  <c r="M2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43" i="3"/>
  <c r="J43" i="3"/>
  <c r="I44" i="3"/>
  <c r="J44" i="3"/>
  <c r="I45" i="3"/>
  <c r="J45" i="3"/>
  <c r="I46" i="3"/>
  <c r="J46" i="3"/>
  <c r="I47" i="3"/>
  <c r="J47" i="3"/>
  <c r="J13" i="3"/>
  <c r="L7" i="3"/>
</calcChain>
</file>

<file path=xl/sharedStrings.xml><?xml version="1.0" encoding="utf-8"?>
<sst xmlns="http://schemas.openxmlformats.org/spreadsheetml/2006/main" count="101" uniqueCount="63">
  <si>
    <t>Tetrahydrofuran</t>
  </si>
  <si>
    <t>Acetone</t>
  </si>
  <si>
    <t>Chloroform</t>
  </si>
  <si>
    <t>Chlorobenzene</t>
  </si>
  <si>
    <t>Toluene</t>
  </si>
  <si>
    <t>Ethanol</t>
  </si>
  <si>
    <t>Benzene</t>
  </si>
  <si>
    <t>Methanol</t>
  </si>
  <si>
    <t>delta d</t>
  </si>
  <si>
    <t>delta p</t>
  </si>
  <si>
    <t>Nitrobenzene</t>
  </si>
  <si>
    <t>Dichloromethane</t>
  </si>
  <si>
    <t>Methyl acetate</t>
  </si>
  <si>
    <t>Ethyl acetate</t>
  </si>
  <si>
    <t>Dimethyl sulfoxide</t>
  </si>
  <si>
    <t>Acetonitrile</t>
  </si>
  <si>
    <t>Dimethylformamide</t>
  </si>
  <si>
    <t>1.2-dichloroethane</t>
  </si>
  <si>
    <t>n-Octane</t>
  </si>
  <si>
    <t>Cyclohexane</t>
  </si>
  <si>
    <t>Carbon tetrachloride</t>
  </si>
  <si>
    <t>Diethyl ether</t>
  </si>
  <si>
    <t>Water</t>
  </si>
  <si>
    <t>Ethylbenzene</t>
  </si>
  <si>
    <t>p-diethylbenzene</t>
  </si>
  <si>
    <t>Tetraline</t>
  </si>
  <si>
    <t>1-Methylnaphthalene</t>
  </si>
  <si>
    <t>Tetrachloroethylene</t>
  </si>
  <si>
    <t>S</t>
  </si>
  <si>
    <t>P</t>
  </si>
  <si>
    <t>I</t>
  </si>
  <si>
    <t>G</t>
  </si>
  <si>
    <t>p-xylene</t>
  </si>
  <si>
    <t>o-diethylbenzene</t>
  </si>
  <si>
    <t>ethyl propionate</t>
  </si>
  <si>
    <t>diisopropyl ether</t>
  </si>
  <si>
    <t>4-Methyl-pentan-2-one</t>
  </si>
  <si>
    <t>cyclopentanone</t>
  </si>
  <si>
    <t>delta h</t>
  </si>
  <si>
    <t>A(i)</t>
  </si>
  <si>
    <t>datafit</t>
  </si>
  <si>
    <t>n</t>
  </si>
  <si>
    <t>objective</t>
  </si>
  <si>
    <t>liquid</t>
  </si>
  <si>
    <t>solubility</t>
  </si>
  <si>
    <t>S or I=0, G=1</t>
  </si>
  <si>
    <t>(MPa0.5)</t>
  </si>
  <si>
    <t>1) fill the list of liquids</t>
  </si>
  <si>
    <t>2) indicate the results of the solubility test</t>
  </si>
  <si>
    <t>3) value is 1 if gel, 0 otherwise</t>
  </si>
  <si>
    <t>4) indicate HSPs of liquids</t>
  </si>
  <si>
    <t>data:</t>
  </si>
  <si>
    <t>procedure:</t>
  </si>
  <si>
    <t>Gharagheizi et al. J. Appl. Polym. Sci. 2007, 103, 32</t>
  </si>
  <si>
    <t>Jamart et al. Chem. Eur. J. 2011, 17, 13603    (LMWG 1a)</t>
  </si>
  <si>
    <t>number of liquids</t>
  </si>
  <si>
    <t>distance to the centre</t>
  </si>
  <si>
    <t>Rgel</t>
  </si>
  <si>
    <t>radius of the gelation sphere</t>
  </si>
  <si>
    <t>centre of the gelation sphere</t>
  </si>
  <si>
    <t>d gel</t>
  </si>
  <si>
    <t xml:space="preserve">5) use the Solver function to adjust the values of the centre and radius of the gelation sphere, in order to minimize the "objective" </t>
  </si>
  <si>
    <t>6) repeat this step with other initial values of the centre and radius to check the robustness of the minimization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</si>
</sst>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1" formatCode="0.000"/>
    <numFmt numFmtId="184" formatCode="0.00000"/>
  </numFmts>
  <fonts count="5" x14ac:knownFonts="1">
    <font>
      <sz val="12"/>
      <name val="Verdana"/>
    </font>
    <font>
      <b/>
      <sz val="12"/>
      <name val="Verdana"/>
    </font>
    <font>
      <i/>
      <sz val="12"/>
      <name val="Verdana"/>
    </font>
    <font>
      <sz val="8"/>
      <name val="Verdana"/>
    </font>
    <font>
      <sz val="20"/>
      <name val="Verdana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2" fontId="0" fillId="0" borderId="0" xfId="0" applyNumberFormat="1" applyFont="1"/>
    <xf numFmtId="0" fontId="0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ont="1"/>
    <xf numFmtId="2" fontId="0" fillId="0" borderId="0" xfId="0" applyNumberFormat="1" applyFont="1" applyFill="1"/>
    <xf numFmtId="184" fontId="0" fillId="0" borderId="0" xfId="0" applyNumberFormat="1" applyFont="1" applyFill="1"/>
    <xf numFmtId="0" fontId="2" fillId="2" borderId="0" xfId="0" applyFont="1" applyFill="1" applyAlignment="1">
      <alignment vertical="center"/>
    </xf>
    <xf numFmtId="0" fontId="1" fillId="2" borderId="0" xfId="0" applyFont="1" applyFill="1"/>
    <xf numFmtId="0" fontId="0" fillId="2" borderId="0" xfId="0" applyFont="1" applyFill="1"/>
    <xf numFmtId="49" fontId="2" fillId="3" borderId="0" xfId="0" applyNumberFormat="1" applyFont="1" applyFill="1" applyAlignment="1">
      <alignment vertical="center" wrapText="1"/>
    </xf>
    <xf numFmtId="0" fontId="1" fillId="3" borderId="0" xfId="0" applyFont="1" applyFill="1"/>
    <xf numFmtId="0" fontId="0" fillId="3" borderId="0" xfId="0" applyFont="1" applyFill="1"/>
    <xf numFmtId="0" fontId="2" fillId="4" borderId="0" xfId="0" applyFont="1" applyFill="1" applyAlignment="1">
      <alignment vertical="center" wrapText="1"/>
    </xf>
    <xf numFmtId="0" fontId="1" fillId="4" borderId="0" xfId="0" applyFont="1" applyFill="1"/>
    <xf numFmtId="0" fontId="0" fillId="4" borderId="0" xfId="0" applyFont="1" applyFill="1"/>
    <xf numFmtId="2" fontId="2" fillId="5" borderId="0" xfId="0" applyNumberFormat="1" applyFont="1" applyFill="1" applyAlignment="1">
      <alignment vertical="center"/>
    </xf>
    <xf numFmtId="0" fontId="1" fillId="5" borderId="0" xfId="0" applyFont="1" applyFill="1"/>
    <xf numFmtId="0" fontId="0" fillId="0" borderId="0" xfId="0" applyFont="1" applyFill="1" applyAlignment="1">
      <alignment wrapText="1"/>
    </xf>
    <xf numFmtId="2" fontId="0" fillId="6" borderId="1" xfId="0" applyNumberFormat="1" applyFont="1" applyFill="1" applyBorder="1" applyAlignment="1">
      <alignment vertical="center"/>
    </xf>
    <xf numFmtId="2" fontId="0" fillId="6" borderId="2" xfId="0" applyNumberFormat="1" applyFont="1" applyFill="1" applyBorder="1" applyAlignment="1">
      <alignment vertical="center"/>
    </xf>
    <xf numFmtId="2" fontId="0" fillId="6" borderId="3" xfId="0" applyNumberFormat="1" applyFont="1" applyFill="1" applyBorder="1" applyAlignment="1">
      <alignment vertical="center"/>
    </xf>
    <xf numFmtId="2" fontId="0" fillId="6" borderId="4" xfId="0" applyNumberFormat="1" applyFont="1" applyFill="1" applyBorder="1" applyAlignment="1">
      <alignment vertical="center" wrapText="1"/>
    </xf>
    <xf numFmtId="0" fontId="0" fillId="6" borderId="0" xfId="0" applyFont="1" applyFill="1"/>
    <xf numFmtId="0" fontId="1" fillId="6" borderId="5" xfId="0" applyFont="1" applyFill="1" applyBorder="1"/>
    <xf numFmtId="0" fontId="1" fillId="6" borderId="0" xfId="0" applyFont="1" applyFill="1" applyBorder="1"/>
    <xf numFmtId="0" fontId="1" fillId="6" borderId="6" xfId="0" applyFont="1" applyFill="1" applyBorder="1"/>
    <xf numFmtId="0" fontId="1" fillId="6" borderId="7" xfId="0" applyFont="1" applyFill="1" applyBorder="1"/>
    <xf numFmtId="2" fontId="0" fillId="6" borderId="5" xfId="0" applyNumberFormat="1" applyFont="1" applyFill="1" applyBorder="1"/>
    <xf numFmtId="2" fontId="0" fillId="6" borderId="0" xfId="0" applyNumberFormat="1" applyFont="1" applyFill="1" applyBorder="1"/>
    <xf numFmtId="2" fontId="0" fillId="6" borderId="6" xfId="0" applyNumberFormat="1" applyFont="1" applyFill="1" applyBorder="1"/>
    <xf numFmtId="2" fontId="0" fillId="6" borderId="7" xfId="0" applyNumberFormat="1" applyFont="1" applyFill="1" applyBorder="1"/>
    <xf numFmtId="2" fontId="1" fillId="6" borderId="8" xfId="0" applyNumberFormat="1" applyFont="1" applyFill="1" applyBorder="1"/>
    <xf numFmtId="2" fontId="1" fillId="6" borderId="9" xfId="0" applyNumberFormat="1" applyFont="1" applyFill="1" applyBorder="1"/>
    <xf numFmtId="2" fontId="1" fillId="6" borderId="10" xfId="0" applyNumberFormat="1" applyFont="1" applyFill="1" applyBorder="1"/>
    <xf numFmtId="2" fontId="1" fillId="6" borderId="11" xfId="0" applyNumberFormat="1" applyFont="1" applyFill="1" applyBorder="1"/>
    <xf numFmtId="184" fontId="2" fillId="6" borderId="0" xfId="0" applyNumberFormat="1" applyFont="1" applyFill="1" applyAlignment="1">
      <alignment vertical="center"/>
    </xf>
    <xf numFmtId="0" fontId="0" fillId="6" borderId="0" xfId="0" applyFill="1"/>
    <xf numFmtId="2" fontId="0" fillId="6" borderId="0" xfId="0" applyNumberFormat="1" applyFont="1" applyFill="1"/>
    <xf numFmtId="184" fontId="0" fillId="6" borderId="0" xfId="0" applyNumberFormat="1" applyFont="1" applyFill="1"/>
    <xf numFmtId="0" fontId="1" fillId="6" borderId="4" xfId="0" applyFont="1" applyFill="1" applyBorder="1"/>
    <xf numFmtId="0" fontId="0" fillId="6" borderId="7" xfId="0" applyFont="1" applyFill="1" applyBorder="1"/>
    <xf numFmtId="181" fontId="1" fillId="6" borderId="11" xfId="0" applyNumberFormat="1" applyFont="1" applyFill="1" applyBorder="1"/>
    <xf numFmtId="2" fontId="0" fillId="5" borderId="0" xfId="0" applyNumberFormat="1" applyFont="1" applyFill="1"/>
    <xf numFmtId="0" fontId="0" fillId="5" borderId="0" xfId="0" applyFill="1"/>
    <xf numFmtId="0" fontId="4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00594199870802"/>
          <c:y val="9.8958836664004804E-2"/>
          <c:w val="0.73134683684525004"/>
          <c:h val="0.72957835915671843"/>
        </c:manualLayout>
      </c:layout>
      <c:scatterChart>
        <c:scatterStyle val="lineMarker"/>
        <c:varyColors val="0"/>
        <c:ser>
          <c:idx val="0"/>
          <c:order val="0"/>
          <c:tx>
            <c:v>S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Jamart2011!$A$16:$A$30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Jamart2011!$I$16:$I$30</c:f>
              <c:numCache>
                <c:formatCode>0.00</c:formatCode>
                <c:ptCount val="15"/>
                <c:pt idx="0">
                  <c:v>8.1533796673526737</c:v>
                </c:pt>
                <c:pt idx="1">
                  <c:v>7.5288511739839832</c:v>
                </c:pt>
                <c:pt idx="2">
                  <c:v>4.0382669550191945</c:v>
                </c:pt>
                <c:pt idx="3">
                  <c:v>23.67200033795201</c:v>
                </c:pt>
                <c:pt idx="4">
                  <c:v>19.160469722843438</c:v>
                </c:pt>
                <c:pt idx="5">
                  <c:v>9.5684690520479823</c:v>
                </c:pt>
                <c:pt idx="6">
                  <c:v>8.1825179498733753</c:v>
                </c:pt>
                <c:pt idx="7">
                  <c:v>7.5964202095460731</c:v>
                </c:pt>
                <c:pt idx="8">
                  <c:v>11.110877553100835</c:v>
                </c:pt>
                <c:pt idx="9">
                  <c:v>15.747114021305617</c:v>
                </c:pt>
                <c:pt idx="10">
                  <c:v>17.129786922200754</c:v>
                </c:pt>
                <c:pt idx="11">
                  <c:v>14.427598552773778</c:v>
                </c:pt>
                <c:pt idx="12">
                  <c:v>7.9440292043773351</c:v>
                </c:pt>
                <c:pt idx="13">
                  <c:v>7.8324708745069724</c:v>
                </c:pt>
                <c:pt idx="14">
                  <c:v>9.6933791837521781</c:v>
                </c:pt>
              </c:numCache>
            </c:numRef>
          </c:yVal>
          <c:smooth val="0"/>
        </c:ser>
        <c:ser>
          <c:idx val="2"/>
          <c:order val="1"/>
          <c:tx>
            <c:v>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1FB714"/>
              </a:solidFill>
              <a:ln>
                <a:solidFill>
                  <a:srgbClr val="1FB714"/>
                </a:solidFill>
                <a:prstDash val="solid"/>
              </a:ln>
            </c:spPr>
          </c:marker>
          <c:xVal>
            <c:numRef>
              <c:f>Jamart2011!$A$31:$A$37</c:f>
              <c:numCache>
                <c:formatCode>General</c:formatCode>
                <c:ptCount val="7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numCache>
            </c:numRef>
          </c:xVal>
          <c:yVal>
            <c:numRef>
              <c:f>Jamart2011!$I$31:$I$37</c:f>
              <c:numCache>
                <c:formatCode>0.00</c:formatCode>
                <c:ptCount val="7"/>
                <c:pt idx="0">
                  <c:v>5.1750942020411586</c:v>
                </c:pt>
                <c:pt idx="1">
                  <c:v>7.521941238802655</c:v>
                </c:pt>
                <c:pt idx="2">
                  <c:v>5.3084461003197534</c:v>
                </c:pt>
                <c:pt idx="3">
                  <c:v>3.8392186705109674</c:v>
                </c:pt>
                <c:pt idx="4">
                  <c:v>8.9286953134262568</c:v>
                </c:pt>
                <c:pt idx="5">
                  <c:v>42.71100092482029</c:v>
                </c:pt>
                <c:pt idx="6">
                  <c:v>7.4749983277590122</c:v>
                </c:pt>
              </c:numCache>
            </c:numRef>
          </c:yVal>
          <c:smooth val="0"/>
        </c:ser>
        <c:ser>
          <c:idx val="1"/>
          <c:order val="2"/>
          <c:tx>
            <c:v>G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xVal>
            <c:numRef>
              <c:f>Jamart2011!$A$38:$A$47</c:f>
              <c:numCache>
                <c:formatCode>General</c:formatCode>
                <c:ptCount val="10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</c:numCache>
            </c:numRef>
          </c:xVal>
          <c:yVal>
            <c:numRef>
              <c:f>Jamart2011!$I$38:$I$47</c:f>
              <c:numCache>
                <c:formatCode>0.00</c:formatCode>
                <c:ptCount val="10"/>
                <c:pt idx="0">
                  <c:v>2.9765080211549919</c:v>
                </c:pt>
                <c:pt idx="1">
                  <c:v>2.1752241263833034</c:v>
                </c:pt>
                <c:pt idx="2">
                  <c:v>3.122114667977459</c:v>
                </c:pt>
                <c:pt idx="3">
                  <c:v>3.6468616645000402</c:v>
                </c:pt>
                <c:pt idx="4">
                  <c:v>1.5078461459976606</c:v>
                </c:pt>
                <c:pt idx="5">
                  <c:v>1.9466894975830131</c:v>
                </c:pt>
                <c:pt idx="6">
                  <c:v>3.7058872082134378</c:v>
                </c:pt>
                <c:pt idx="7">
                  <c:v>3.7290213193276331</c:v>
                </c:pt>
                <c:pt idx="8">
                  <c:v>2.8756912212544656</c:v>
                </c:pt>
                <c:pt idx="9">
                  <c:v>3.7279484974983239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Jamart2011!$L$24:$L$25</c:f>
              <c:numCache>
                <c:formatCode>General</c:formatCode>
                <c:ptCount val="2"/>
                <c:pt idx="0">
                  <c:v>0</c:v>
                </c:pt>
                <c:pt idx="1">
                  <c:v>33</c:v>
                </c:pt>
              </c:numCache>
            </c:numRef>
          </c:xVal>
          <c:yVal>
            <c:numRef>
              <c:f>Jamart2011!$M$24:$M$25</c:f>
              <c:numCache>
                <c:formatCode>0.00</c:formatCode>
                <c:ptCount val="2"/>
                <c:pt idx="0">
                  <c:v>3.8</c:v>
                </c:pt>
                <c:pt idx="1">
                  <c:v>3.8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57472"/>
        <c:axId val="39659392"/>
      </c:scatterChart>
      <c:valAx>
        <c:axId val="39657472"/>
        <c:scaling>
          <c:orientation val="minMax"/>
          <c:max val="3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liquid</a:t>
                </a:r>
              </a:p>
            </c:rich>
          </c:tx>
          <c:layout>
            <c:manualLayout>
              <c:xMode val="edge"/>
              <c:yMode val="edge"/>
              <c:x val="0.48258941512907899"/>
              <c:y val="0.89062944404676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out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9659392"/>
        <c:crosses val="autoZero"/>
        <c:crossBetween val="midCat"/>
        <c:majorUnit val="10"/>
        <c:minorUnit val="2"/>
      </c:valAx>
      <c:valAx>
        <c:axId val="3965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d</a:t>
                </a:r>
                <a:r>
                  <a:rPr lang="fr-FR" baseline="0"/>
                  <a:t> gel</a:t>
                </a:r>
                <a:r>
                  <a:rPr lang="fr-FR"/>
                  <a:t> (MPa0.5)</a:t>
                </a:r>
              </a:p>
            </c:rich>
          </c:tx>
          <c:layout>
            <c:manualLayout>
              <c:xMode val="edge"/>
              <c:yMode val="edge"/>
              <c:x val="3.482587064676617E-2"/>
              <c:y val="0.30208494392746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cross"/>
        <c:minorTickMark val="out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9657472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11" r="0.75000000000000011" t="1" header="0.49212598450000006" footer="0.4921259845000000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12</xdr:row>
      <xdr:rowOff>0</xdr:rowOff>
    </xdr:from>
    <xdr:to>
      <xdr:col>13</xdr:col>
      <xdr:colOff>247650</xdr:colOff>
      <xdr:row>21</xdr:row>
      <xdr:rowOff>57150</xdr:rowOff>
    </xdr:to>
    <xdr:graphicFrame macro="">
      <xdr:nvGraphicFramePr>
        <xdr:cNvPr id="6178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0.23516</cdr:x>
      <cdr:y>0.09257</cdr:y>
    </cdr:from>
    <cdr:to>
      <cdr:x>0.40222</cdr:x>
      <cdr:y>0.18094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215" y="181641"/>
          <a:ext cx="399405" cy="1733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925" b="0" i="0" u="none" strike="noStrike" baseline="0">
              <a:solidFill>
                <a:srgbClr val="0000FF"/>
              </a:solidFill>
              <a:latin typeface="Times New Roman"/>
              <a:ea typeface="Times New Roman"/>
              <a:cs typeface="Times New Roman"/>
            </a:rPr>
            <a:t>Soluble</a:t>
          </a:r>
        </a:p>
      </cdr:txBody>
    </cdr:sp>
  </cdr:relSizeAnchor>
  <cdr:relSizeAnchor xmlns:cdr="http://schemas.openxmlformats.org/drawingml/2006/chartDrawing">
    <cdr:from>
      <cdr:x>0.47507</cdr:x>
      <cdr:y>0.09257</cdr:y>
    </cdr:from>
    <cdr:to>
      <cdr:x>0.67518</cdr:x>
      <cdr:y>0.18094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5791" y="181641"/>
          <a:ext cx="478401" cy="1733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925" b="0" i="0" u="none" strike="noStrike" baseline="0">
              <a:solidFill>
                <a:srgbClr val="1FB714"/>
              </a:solidFill>
              <a:latin typeface="Times New Roman"/>
              <a:ea typeface="Times New Roman"/>
              <a:cs typeface="Times New Roman"/>
            </a:rPr>
            <a:t>Insoluble</a:t>
          </a:r>
        </a:p>
      </cdr:txBody>
    </cdr:sp>
  </cdr:relSizeAnchor>
  <cdr:relSizeAnchor xmlns:cdr="http://schemas.openxmlformats.org/drawingml/2006/chartDrawing">
    <cdr:from>
      <cdr:x>0.79738</cdr:x>
      <cdr:y>0.09257</cdr:y>
    </cdr:from>
    <cdr:to>
      <cdr:x>0.88447</cdr:x>
      <cdr:y>0.18094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6367" y="181641"/>
          <a:ext cx="208199" cy="1733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925" b="0" i="0" u="none" strike="noStrike" baseline="0">
              <a:solidFill>
                <a:srgbClr val="DD0806"/>
              </a:solidFill>
              <a:latin typeface="Times New Roman"/>
              <a:ea typeface="Times New Roman"/>
              <a:cs typeface="Times New Roman"/>
            </a:rPr>
            <a:t>Gel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topLeftCell="B1" workbookViewId="0">
      <selection activeCell="D4" sqref="D4"/>
    </sheetView>
  </sheetViews>
  <sheetFormatPr defaultColWidth="10.59765625" defaultRowHeight="15" x14ac:dyDescent="0.2"/>
  <cols>
    <col min="1" max="1" width="4" style="7" customWidth="1"/>
    <col min="2" max="2" width="18.5" style="7" bestFit="1" customWidth="1"/>
    <col min="3" max="3" width="13.5" style="7" customWidth="1"/>
    <col min="4" max="4" width="15" style="7" customWidth="1"/>
    <col min="5" max="7" width="10.59765625" style="7"/>
    <col min="8" max="8" width="12.59765625" style="7" customWidth="1"/>
    <col min="9" max="9" width="10.59765625" style="7"/>
    <col min="10" max="10" width="9" style="7" customWidth="1"/>
    <col min="11" max="11" width="14.09765625" style="7" bestFit="1" customWidth="1"/>
    <col min="12" max="12" width="12" style="7" bestFit="1" customWidth="1"/>
    <col min="13" max="16384" width="10.59765625" style="7"/>
  </cols>
  <sheetData>
    <row r="1" spans="1:16" x14ac:dyDescent="0.2">
      <c r="B1" s="7" t="s">
        <v>51</v>
      </c>
      <c r="C1" s="1" t="s">
        <v>54</v>
      </c>
    </row>
    <row r="2" spans="1:16" x14ac:dyDescent="0.2">
      <c r="B2" s="5" t="s">
        <v>52</v>
      </c>
      <c r="C2" s="3" t="s">
        <v>53</v>
      </c>
    </row>
    <row r="4" spans="1:16" ht="30" x14ac:dyDescent="0.3">
      <c r="B4" s="5"/>
      <c r="C4" s="48"/>
      <c r="D4" s="5"/>
      <c r="E4" s="5"/>
      <c r="H4" s="22" t="s">
        <v>59</v>
      </c>
      <c r="I4" s="23"/>
      <c r="J4" s="24"/>
      <c r="K4" s="25" t="s">
        <v>58</v>
      </c>
      <c r="L4" s="5"/>
      <c r="M4" s="5"/>
      <c r="N4" s="5"/>
    </row>
    <row r="5" spans="1:16" x14ac:dyDescent="0.2">
      <c r="B5" s="5"/>
      <c r="C5" s="5"/>
      <c r="D5" s="5"/>
      <c r="H5" s="27" t="s">
        <v>8</v>
      </c>
      <c r="I5" s="28" t="s">
        <v>9</v>
      </c>
      <c r="J5" s="29" t="s">
        <v>38</v>
      </c>
      <c r="K5" s="30" t="s">
        <v>57</v>
      </c>
      <c r="L5" s="43" t="s">
        <v>42</v>
      </c>
      <c r="M5" s="5"/>
      <c r="N5" s="5"/>
    </row>
    <row r="6" spans="1:16" x14ac:dyDescent="0.2">
      <c r="B6" s="5"/>
      <c r="C6" s="5"/>
      <c r="D6" s="5"/>
      <c r="H6" s="31" t="s">
        <v>46</v>
      </c>
      <c r="I6" s="32" t="s">
        <v>46</v>
      </c>
      <c r="J6" s="33" t="s">
        <v>46</v>
      </c>
      <c r="K6" s="34" t="s">
        <v>46</v>
      </c>
      <c r="L6" s="44"/>
      <c r="M6" s="5"/>
      <c r="N6" s="5"/>
    </row>
    <row r="7" spans="1:16" x14ac:dyDescent="0.2">
      <c r="B7" s="5"/>
      <c r="C7" s="5"/>
      <c r="D7" s="5"/>
      <c r="H7" s="35">
        <v>18.8</v>
      </c>
      <c r="I7" s="36">
        <v>2.86</v>
      </c>
      <c r="J7" s="37">
        <v>2.2000000000000002</v>
      </c>
      <c r="K7" s="38">
        <v>3.8</v>
      </c>
      <c r="L7" s="45">
        <f>ABS(J13-1)</f>
        <v>0</v>
      </c>
      <c r="M7" s="5"/>
      <c r="N7" s="5"/>
    </row>
    <row r="8" spans="1:16" x14ac:dyDescent="0.2">
      <c r="B8" s="5"/>
      <c r="C8" s="5"/>
      <c r="D8"/>
      <c r="H8" s="5"/>
      <c r="I8" s="2"/>
      <c r="J8" s="2"/>
      <c r="K8" s="2"/>
      <c r="L8" s="2"/>
      <c r="M8" s="2"/>
      <c r="N8" s="2"/>
    </row>
    <row r="9" spans="1:16" ht="45" x14ac:dyDescent="0.2">
      <c r="B9" s="10" t="s">
        <v>47</v>
      </c>
      <c r="C9" s="13" t="s">
        <v>48</v>
      </c>
      <c r="D9" s="16" t="s">
        <v>49</v>
      </c>
      <c r="E9" s="19" t="s">
        <v>50</v>
      </c>
      <c r="F9" s="19"/>
      <c r="G9" s="19"/>
      <c r="H9" s="39" t="s">
        <v>61</v>
      </c>
      <c r="I9" s="40"/>
      <c r="J9" s="40"/>
      <c r="K9" s="40"/>
      <c r="L9" s="40"/>
      <c r="M9" s="40"/>
      <c r="N9" s="40"/>
      <c r="O9" s="26"/>
      <c r="P9" s="26"/>
    </row>
    <row r="10" spans="1:16" x14ac:dyDescent="0.2">
      <c r="B10" s="5"/>
      <c r="C10" s="5"/>
      <c r="H10" s="39" t="s">
        <v>62</v>
      </c>
      <c r="I10" s="41"/>
      <c r="J10" s="41"/>
      <c r="K10" s="41"/>
      <c r="L10" s="26"/>
      <c r="M10" s="42"/>
      <c r="N10" s="26"/>
      <c r="O10" s="26"/>
      <c r="P10" s="26"/>
    </row>
    <row r="11" spans="1:16" s="5" customFormat="1" x14ac:dyDescent="0.2">
      <c r="E11" s="8"/>
      <c r="F11" s="8"/>
      <c r="G11" s="8"/>
      <c r="J11" s="9"/>
    </row>
    <row r="12" spans="1:16" s="6" customFormat="1" x14ac:dyDescent="0.2">
      <c r="J12" s="5" t="s">
        <v>40</v>
      </c>
      <c r="K12" s="5" t="s">
        <v>55</v>
      </c>
    </row>
    <row r="13" spans="1:16" s="5" customFormat="1" ht="30" x14ac:dyDescent="0.2">
      <c r="E13" s="8"/>
      <c r="F13" s="8"/>
      <c r="G13" s="8"/>
      <c r="I13" s="21" t="s">
        <v>56</v>
      </c>
      <c r="J13" s="5">
        <f>PRODUCT(J16:J47)^(1/K13)</f>
        <v>1</v>
      </c>
      <c r="K13" s="5">
        <f>SUM(K16:K47)</f>
        <v>32</v>
      </c>
    </row>
    <row r="14" spans="1:16" x14ac:dyDescent="0.2">
      <c r="B14" s="11" t="s">
        <v>43</v>
      </c>
      <c r="C14" s="14" t="s">
        <v>44</v>
      </c>
      <c r="D14" s="17" t="s">
        <v>45</v>
      </c>
      <c r="E14" s="20" t="s">
        <v>8</v>
      </c>
      <c r="F14" s="20" t="s">
        <v>9</v>
      </c>
      <c r="G14" s="20" t="s">
        <v>38</v>
      </c>
      <c r="H14" s="1"/>
      <c r="I14" s="3" t="s">
        <v>60</v>
      </c>
      <c r="J14" s="3" t="s">
        <v>39</v>
      </c>
      <c r="K14" s="3" t="s">
        <v>41</v>
      </c>
    </row>
    <row r="15" spans="1:16" x14ac:dyDescent="0.2">
      <c r="B15" s="12"/>
      <c r="C15" s="15"/>
      <c r="D15" s="18"/>
      <c r="E15" s="46" t="s">
        <v>46</v>
      </c>
      <c r="F15" s="46" t="s">
        <v>46</v>
      </c>
      <c r="G15" s="46" t="s">
        <v>46</v>
      </c>
      <c r="I15" s="8" t="s">
        <v>46</v>
      </c>
      <c r="J15" s="5"/>
      <c r="K15" s="5"/>
    </row>
    <row r="16" spans="1:16" x14ac:dyDescent="0.2">
      <c r="A16" s="7">
        <v>1</v>
      </c>
      <c r="B16" s="12" t="s">
        <v>10</v>
      </c>
      <c r="C16" s="15" t="s">
        <v>28</v>
      </c>
      <c r="D16" s="18">
        <v>0</v>
      </c>
      <c r="E16" s="47">
        <v>20</v>
      </c>
      <c r="F16" s="47">
        <v>10.6</v>
      </c>
      <c r="G16" s="47">
        <v>3.1</v>
      </c>
      <c r="I16" s="8">
        <f t="shared" ref="I16:I47" si="0">(4*(E16-H$7)^2+(F16-I$7)^2+(G16-J$7)^2)^0.5</f>
        <v>8.1533796673526737</v>
      </c>
      <c r="J16" s="5">
        <f t="shared" ref="J16:J47" si="1">IF(I16&lt;K$7,IF(D16=1,1,EXP(I16-K$7)),IF(D16=0,1,EXP(K$7-I16)))</f>
        <v>1</v>
      </c>
      <c r="K16" s="5">
        <v>1</v>
      </c>
    </row>
    <row r="17" spans="1:13" x14ac:dyDescent="0.2">
      <c r="A17" s="7">
        <v>2</v>
      </c>
      <c r="B17" s="12" t="s">
        <v>11</v>
      </c>
      <c r="C17" s="15" t="s">
        <v>28</v>
      </c>
      <c r="D17" s="18">
        <v>0</v>
      </c>
      <c r="E17" s="47">
        <v>17</v>
      </c>
      <c r="F17" s="47">
        <v>7.3</v>
      </c>
      <c r="G17" s="47">
        <v>7.1</v>
      </c>
      <c r="I17" s="8">
        <f t="shared" si="0"/>
        <v>7.5288511739839832</v>
      </c>
      <c r="J17" s="5">
        <f t="shared" si="1"/>
        <v>1</v>
      </c>
      <c r="K17" s="5">
        <v>1</v>
      </c>
    </row>
    <row r="18" spans="1:13" x14ac:dyDescent="0.2">
      <c r="A18" s="7">
        <v>3</v>
      </c>
      <c r="B18" s="12" t="s">
        <v>2</v>
      </c>
      <c r="C18" s="15" t="s">
        <v>28</v>
      </c>
      <c r="D18" s="18">
        <v>0</v>
      </c>
      <c r="E18" s="47">
        <v>17.8</v>
      </c>
      <c r="F18" s="47">
        <v>3.1</v>
      </c>
      <c r="G18" s="47">
        <v>5.7</v>
      </c>
      <c r="I18" s="8">
        <f t="shared" si="0"/>
        <v>4.0382669550191945</v>
      </c>
      <c r="J18" s="5">
        <f t="shared" si="1"/>
        <v>1</v>
      </c>
      <c r="K18" s="5">
        <v>1</v>
      </c>
    </row>
    <row r="19" spans="1:13" x14ac:dyDescent="0.2">
      <c r="A19" s="7">
        <v>4</v>
      </c>
      <c r="B19" s="12" t="s">
        <v>7</v>
      </c>
      <c r="C19" s="15" t="s">
        <v>28</v>
      </c>
      <c r="D19" s="18">
        <v>0</v>
      </c>
      <c r="E19" s="47">
        <v>14.7</v>
      </c>
      <c r="F19" s="47">
        <v>12.3</v>
      </c>
      <c r="G19" s="47">
        <v>22.3</v>
      </c>
      <c r="I19" s="8">
        <f t="shared" si="0"/>
        <v>23.67200033795201</v>
      </c>
      <c r="J19" s="5">
        <f t="shared" si="1"/>
        <v>1</v>
      </c>
      <c r="K19" s="5">
        <v>1</v>
      </c>
    </row>
    <row r="20" spans="1:13" x14ac:dyDescent="0.2">
      <c r="A20" s="7">
        <v>5</v>
      </c>
      <c r="B20" s="12" t="s">
        <v>5</v>
      </c>
      <c r="C20" s="15" t="s">
        <v>28</v>
      </c>
      <c r="D20" s="18">
        <v>0</v>
      </c>
      <c r="E20" s="47">
        <v>15.8</v>
      </c>
      <c r="F20" s="47">
        <v>8.8000000000000007</v>
      </c>
      <c r="G20" s="47">
        <v>19.399999999999999</v>
      </c>
      <c r="I20" s="8">
        <f t="shared" si="0"/>
        <v>19.160469722843438</v>
      </c>
      <c r="J20" s="5">
        <f t="shared" si="1"/>
        <v>1</v>
      </c>
      <c r="K20" s="5">
        <v>1</v>
      </c>
    </row>
    <row r="21" spans="1:13" x14ac:dyDescent="0.2">
      <c r="A21" s="7">
        <v>6</v>
      </c>
      <c r="B21" s="12" t="s">
        <v>12</v>
      </c>
      <c r="C21" s="15" t="s">
        <v>28</v>
      </c>
      <c r="D21" s="18">
        <v>0</v>
      </c>
      <c r="E21" s="47">
        <v>15.5</v>
      </c>
      <c r="F21" s="47">
        <v>7.2</v>
      </c>
      <c r="G21" s="47">
        <v>7.6</v>
      </c>
      <c r="I21" s="8">
        <f t="shared" si="0"/>
        <v>9.5684690520479823</v>
      </c>
      <c r="J21" s="5">
        <f t="shared" si="1"/>
        <v>1</v>
      </c>
      <c r="K21" s="5">
        <v>1</v>
      </c>
    </row>
    <row r="22" spans="1:13" x14ac:dyDescent="0.2">
      <c r="A22" s="7">
        <v>7</v>
      </c>
      <c r="B22" s="12" t="s">
        <v>13</v>
      </c>
      <c r="C22" s="15" t="s">
        <v>28</v>
      </c>
      <c r="D22" s="18">
        <v>0</v>
      </c>
      <c r="E22" s="47">
        <v>15.8</v>
      </c>
      <c r="F22" s="47">
        <v>5.3</v>
      </c>
      <c r="G22" s="47">
        <v>7.2</v>
      </c>
      <c r="I22" s="8">
        <f t="shared" si="0"/>
        <v>8.1825179498733753</v>
      </c>
      <c r="J22" s="5">
        <f t="shared" si="1"/>
        <v>1</v>
      </c>
      <c r="K22" s="5">
        <v>1</v>
      </c>
    </row>
    <row r="23" spans="1:13" x14ac:dyDescent="0.2">
      <c r="A23" s="7">
        <v>8</v>
      </c>
      <c r="B23" s="12" t="s">
        <v>0</v>
      </c>
      <c r="C23" s="15" t="s">
        <v>28</v>
      </c>
      <c r="D23" s="18">
        <v>0</v>
      </c>
      <c r="E23" s="47">
        <v>16.8</v>
      </c>
      <c r="F23" s="47">
        <v>5.7</v>
      </c>
      <c r="G23" s="47">
        <v>8</v>
      </c>
      <c r="I23" s="8">
        <f t="shared" si="0"/>
        <v>7.5964202095460731</v>
      </c>
      <c r="J23" s="5">
        <f t="shared" si="1"/>
        <v>1</v>
      </c>
      <c r="K23" s="5">
        <v>1</v>
      </c>
    </row>
    <row r="24" spans="1:13" x14ac:dyDescent="0.2">
      <c r="A24" s="7">
        <v>9</v>
      </c>
      <c r="B24" s="12" t="s">
        <v>1</v>
      </c>
      <c r="C24" s="15" t="s">
        <v>28</v>
      </c>
      <c r="D24" s="18">
        <v>0</v>
      </c>
      <c r="E24" s="47">
        <v>15.5</v>
      </c>
      <c r="F24" s="47">
        <v>10.4</v>
      </c>
      <c r="G24" s="47">
        <v>7</v>
      </c>
      <c r="I24" s="8">
        <f t="shared" si="0"/>
        <v>11.110877553100835</v>
      </c>
      <c r="J24" s="5">
        <f t="shared" si="1"/>
        <v>1</v>
      </c>
      <c r="K24" s="5">
        <v>1</v>
      </c>
      <c r="L24" s="7">
        <v>0</v>
      </c>
      <c r="M24" s="4">
        <f>K7</f>
        <v>3.8</v>
      </c>
    </row>
    <row r="25" spans="1:13" x14ac:dyDescent="0.2">
      <c r="A25" s="7">
        <v>10</v>
      </c>
      <c r="B25" s="12" t="s">
        <v>14</v>
      </c>
      <c r="C25" s="15" t="s">
        <v>28</v>
      </c>
      <c r="D25" s="18">
        <v>0</v>
      </c>
      <c r="E25" s="47">
        <v>18.399999999999999</v>
      </c>
      <c r="F25" s="47">
        <v>16.399999999999999</v>
      </c>
      <c r="G25" s="47">
        <v>10.199999999999999</v>
      </c>
      <c r="I25" s="8">
        <f t="shared" si="0"/>
        <v>15.747114021305617</v>
      </c>
      <c r="J25" s="5">
        <f t="shared" si="1"/>
        <v>1</v>
      </c>
      <c r="K25" s="5">
        <v>1</v>
      </c>
      <c r="L25" s="7">
        <f>K13+1</f>
        <v>33</v>
      </c>
      <c r="M25" s="4">
        <f>M24</f>
        <v>3.8</v>
      </c>
    </row>
    <row r="26" spans="1:13" x14ac:dyDescent="0.2">
      <c r="A26" s="7">
        <v>11</v>
      </c>
      <c r="B26" s="12" t="s">
        <v>15</v>
      </c>
      <c r="C26" s="15" t="s">
        <v>28</v>
      </c>
      <c r="D26" s="18">
        <v>0</v>
      </c>
      <c r="E26" s="47">
        <v>15.3</v>
      </c>
      <c r="F26" s="47">
        <v>18</v>
      </c>
      <c r="G26" s="47">
        <v>6.1</v>
      </c>
      <c r="I26" s="8">
        <f t="shared" si="0"/>
        <v>17.129786922200754</v>
      </c>
      <c r="J26" s="5">
        <f t="shared" si="1"/>
        <v>1</v>
      </c>
      <c r="K26" s="5">
        <v>1</v>
      </c>
    </row>
    <row r="27" spans="1:13" x14ac:dyDescent="0.2">
      <c r="A27" s="7">
        <v>12</v>
      </c>
      <c r="B27" s="12" t="s">
        <v>16</v>
      </c>
      <c r="C27" s="15" t="s">
        <v>28</v>
      </c>
      <c r="D27" s="18">
        <v>0</v>
      </c>
      <c r="E27" s="47">
        <v>17.399999999999999</v>
      </c>
      <c r="F27" s="47">
        <v>13.7</v>
      </c>
      <c r="G27" s="47">
        <v>11.3</v>
      </c>
      <c r="I27" s="8">
        <f t="shared" si="0"/>
        <v>14.427598552773778</v>
      </c>
      <c r="J27" s="5">
        <f t="shared" si="1"/>
        <v>1</v>
      </c>
      <c r="K27" s="5">
        <v>1</v>
      </c>
    </row>
    <row r="28" spans="1:13" s="5" customFormat="1" x14ac:dyDescent="0.2">
      <c r="A28" s="5">
        <v>13</v>
      </c>
      <c r="B28" s="12" t="s">
        <v>36</v>
      </c>
      <c r="C28" s="15" t="s">
        <v>28</v>
      </c>
      <c r="D28" s="18">
        <v>0</v>
      </c>
      <c r="E28" s="47">
        <v>15.3</v>
      </c>
      <c r="F28" s="47">
        <v>6.1</v>
      </c>
      <c r="G28" s="47">
        <v>4.0999999999999996</v>
      </c>
      <c r="I28" s="8">
        <f t="shared" si="0"/>
        <v>7.9440292043773351</v>
      </c>
      <c r="J28" s="5">
        <f t="shared" si="1"/>
        <v>1</v>
      </c>
      <c r="K28" s="5">
        <v>1</v>
      </c>
    </row>
    <row r="29" spans="1:13" s="5" customFormat="1" x14ac:dyDescent="0.2">
      <c r="A29" s="5">
        <v>14</v>
      </c>
      <c r="B29" s="12" t="s">
        <v>34</v>
      </c>
      <c r="C29" s="15" t="s">
        <v>28</v>
      </c>
      <c r="D29" s="18">
        <v>0</v>
      </c>
      <c r="E29" s="47">
        <v>15.5</v>
      </c>
      <c r="F29" s="47">
        <v>6.1</v>
      </c>
      <c r="G29" s="47">
        <v>4.9000000000000004</v>
      </c>
      <c r="I29" s="8">
        <f t="shared" si="0"/>
        <v>7.8324708745069724</v>
      </c>
      <c r="J29" s="5">
        <f t="shared" si="1"/>
        <v>1</v>
      </c>
      <c r="K29" s="5">
        <v>1</v>
      </c>
    </row>
    <row r="30" spans="1:13" s="5" customFormat="1" x14ac:dyDescent="0.2">
      <c r="A30" s="5">
        <v>15</v>
      </c>
      <c r="B30" s="12" t="s">
        <v>37</v>
      </c>
      <c r="C30" s="15" t="s">
        <v>28</v>
      </c>
      <c r="D30" s="18">
        <v>0</v>
      </c>
      <c r="E30" s="47">
        <v>17.899999999999999</v>
      </c>
      <c r="F30" s="47">
        <v>11.9</v>
      </c>
      <c r="G30" s="47">
        <v>5.2</v>
      </c>
      <c r="I30" s="8">
        <f t="shared" si="0"/>
        <v>9.6933791837521781</v>
      </c>
      <c r="J30" s="5">
        <f t="shared" si="1"/>
        <v>1</v>
      </c>
      <c r="K30" s="5">
        <v>1</v>
      </c>
    </row>
    <row r="31" spans="1:13" s="5" customFormat="1" x14ac:dyDescent="0.2">
      <c r="A31" s="5">
        <v>16</v>
      </c>
      <c r="B31" s="12" t="s">
        <v>17</v>
      </c>
      <c r="C31" s="15" t="s">
        <v>29</v>
      </c>
      <c r="D31" s="18">
        <v>0</v>
      </c>
      <c r="E31" s="47">
        <v>18</v>
      </c>
      <c r="F31" s="47">
        <v>7.4</v>
      </c>
      <c r="G31" s="47">
        <v>4.0999999999999996</v>
      </c>
      <c r="I31" s="8">
        <f t="shared" si="0"/>
        <v>5.1750942020411586</v>
      </c>
      <c r="J31" s="5">
        <f t="shared" si="1"/>
        <v>1</v>
      </c>
      <c r="K31" s="5">
        <v>1</v>
      </c>
    </row>
    <row r="32" spans="1:13" s="5" customFormat="1" x14ac:dyDescent="0.2">
      <c r="A32" s="5">
        <v>17</v>
      </c>
      <c r="B32" s="12" t="s">
        <v>18</v>
      </c>
      <c r="C32" s="15" t="s">
        <v>30</v>
      </c>
      <c r="D32" s="18">
        <v>0</v>
      </c>
      <c r="E32" s="47">
        <v>15.5</v>
      </c>
      <c r="F32" s="47">
        <v>0</v>
      </c>
      <c r="G32" s="47">
        <v>0</v>
      </c>
      <c r="I32" s="8">
        <f t="shared" si="0"/>
        <v>7.521941238802655</v>
      </c>
      <c r="J32" s="5">
        <f t="shared" si="1"/>
        <v>1</v>
      </c>
      <c r="K32" s="5">
        <v>1</v>
      </c>
    </row>
    <row r="33" spans="1:11" s="5" customFormat="1" x14ac:dyDescent="0.2">
      <c r="A33" s="5">
        <v>18</v>
      </c>
      <c r="B33" s="12" t="s">
        <v>19</v>
      </c>
      <c r="C33" s="15" t="s">
        <v>30</v>
      </c>
      <c r="D33" s="18">
        <v>0</v>
      </c>
      <c r="E33" s="47">
        <v>16.8</v>
      </c>
      <c r="F33" s="47">
        <v>0</v>
      </c>
      <c r="G33" s="47">
        <v>0.2</v>
      </c>
      <c r="I33" s="8">
        <f t="shared" si="0"/>
        <v>5.3084461003197534</v>
      </c>
      <c r="J33" s="5">
        <f t="shared" si="1"/>
        <v>1</v>
      </c>
      <c r="K33" s="5">
        <v>1</v>
      </c>
    </row>
    <row r="34" spans="1:11" s="5" customFormat="1" x14ac:dyDescent="0.2">
      <c r="A34" s="5">
        <v>19</v>
      </c>
      <c r="B34" s="12" t="s">
        <v>20</v>
      </c>
      <c r="C34" s="15" t="s">
        <v>30</v>
      </c>
      <c r="D34" s="18">
        <v>0</v>
      </c>
      <c r="E34" s="47">
        <v>17.8</v>
      </c>
      <c r="F34" s="47">
        <v>0</v>
      </c>
      <c r="G34" s="47">
        <v>0.6</v>
      </c>
      <c r="I34" s="8">
        <f t="shared" si="0"/>
        <v>3.8392186705109674</v>
      </c>
      <c r="J34" s="5">
        <f t="shared" si="1"/>
        <v>1</v>
      </c>
      <c r="K34" s="5">
        <v>1</v>
      </c>
    </row>
    <row r="35" spans="1:11" s="5" customFormat="1" x14ac:dyDescent="0.2">
      <c r="A35" s="5">
        <v>20</v>
      </c>
      <c r="B35" s="12" t="s">
        <v>21</v>
      </c>
      <c r="C35" s="15" t="s">
        <v>30</v>
      </c>
      <c r="D35" s="18">
        <v>0</v>
      </c>
      <c r="E35" s="47">
        <v>14.5</v>
      </c>
      <c r="F35" s="47">
        <v>2.9</v>
      </c>
      <c r="G35" s="47">
        <v>4.5999999999999996</v>
      </c>
      <c r="I35" s="8">
        <f t="shared" si="0"/>
        <v>8.9286953134262568</v>
      </c>
      <c r="J35" s="5">
        <f t="shared" si="1"/>
        <v>1</v>
      </c>
      <c r="K35" s="5">
        <v>1</v>
      </c>
    </row>
    <row r="36" spans="1:11" s="5" customFormat="1" x14ac:dyDescent="0.2">
      <c r="A36" s="5">
        <v>21</v>
      </c>
      <c r="B36" s="12" t="s">
        <v>22</v>
      </c>
      <c r="C36" s="15" t="s">
        <v>30</v>
      </c>
      <c r="D36" s="18">
        <v>0</v>
      </c>
      <c r="E36" s="47">
        <v>15.5</v>
      </c>
      <c r="F36" s="47">
        <v>16</v>
      </c>
      <c r="G36" s="47">
        <v>42.3</v>
      </c>
      <c r="I36" s="8">
        <f t="shared" si="0"/>
        <v>42.71100092482029</v>
      </c>
      <c r="J36" s="5">
        <f t="shared" si="1"/>
        <v>1</v>
      </c>
      <c r="K36" s="5">
        <v>1</v>
      </c>
    </row>
    <row r="37" spans="1:11" s="5" customFormat="1" x14ac:dyDescent="0.2">
      <c r="A37" s="5">
        <v>22</v>
      </c>
      <c r="B37" s="12" t="s">
        <v>35</v>
      </c>
      <c r="C37" s="15" t="s">
        <v>30</v>
      </c>
      <c r="D37" s="18">
        <v>0</v>
      </c>
      <c r="E37" s="47">
        <v>15.1</v>
      </c>
      <c r="F37" s="47">
        <v>3.2</v>
      </c>
      <c r="G37" s="47">
        <v>3.2</v>
      </c>
      <c r="I37" s="8">
        <f t="shared" si="0"/>
        <v>7.4749983277590122</v>
      </c>
      <c r="J37" s="5">
        <f t="shared" si="1"/>
        <v>1</v>
      </c>
      <c r="K37" s="5">
        <v>1</v>
      </c>
    </row>
    <row r="38" spans="1:11" s="5" customFormat="1" x14ac:dyDescent="0.2">
      <c r="A38" s="5">
        <v>23</v>
      </c>
      <c r="B38" s="12" t="s">
        <v>6</v>
      </c>
      <c r="C38" s="15" t="s">
        <v>31</v>
      </c>
      <c r="D38" s="18">
        <v>1</v>
      </c>
      <c r="E38" s="47">
        <v>18.399999999999999</v>
      </c>
      <c r="F38" s="47">
        <v>0</v>
      </c>
      <c r="G38" s="47">
        <v>2</v>
      </c>
      <c r="I38" s="8">
        <f t="shared" si="0"/>
        <v>2.9765080211549919</v>
      </c>
      <c r="J38" s="5">
        <f t="shared" si="1"/>
        <v>1</v>
      </c>
      <c r="K38" s="5">
        <v>1</v>
      </c>
    </row>
    <row r="39" spans="1:11" s="5" customFormat="1" x14ac:dyDescent="0.2">
      <c r="A39" s="5">
        <v>24</v>
      </c>
      <c r="B39" s="12" t="s">
        <v>4</v>
      </c>
      <c r="C39" s="15" t="s">
        <v>31</v>
      </c>
      <c r="D39" s="18">
        <v>1</v>
      </c>
      <c r="E39" s="47">
        <v>18</v>
      </c>
      <c r="F39" s="47">
        <v>1.4</v>
      </c>
      <c r="G39" s="47">
        <v>2</v>
      </c>
      <c r="I39" s="8">
        <f t="shared" si="0"/>
        <v>2.1752241263833034</v>
      </c>
      <c r="J39" s="5">
        <f t="shared" si="1"/>
        <v>1</v>
      </c>
      <c r="K39" s="5">
        <v>1</v>
      </c>
    </row>
    <row r="40" spans="1:11" s="5" customFormat="1" x14ac:dyDescent="0.2">
      <c r="A40" s="5">
        <v>25</v>
      </c>
      <c r="B40" s="12" t="s">
        <v>23</v>
      </c>
      <c r="C40" s="15" t="s">
        <v>31</v>
      </c>
      <c r="D40" s="18">
        <v>1</v>
      </c>
      <c r="E40" s="47">
        <v>17.8</v>
      </c>
      <c r="F40" s="47">
        <v>0.6</v>
      </c>
      <c r="G40" s="47">
        <v>1.4</v>
      </c>
      <c r="I40" s="8">
        <f t="shared" si="0"/>
        <v>3.122114667977459</v>
      </c>
      <c r="J40" s="5">
        <f t="shared" si="1"/>
        <v>1</v>
      </c>
      <c r="K40" s="5">
        <v>1</v>
      </c>
    </row>
    <row r="41" spans="1:11" s="5" customFormat="1" x14ac:dyDescent="0.2">
      <c r="A41" s="5">
        <v>26</v>
      </c>
      <c r="B41" s="12" t="s">
        <v>24</v>
      </c>
      <c r="C41" s="15" t="s">
        <v>31</v>
      </c>
      <c r="D41" s="18">
        <v>1</v>
      </c>
      <c r="E41" s="47">
        <v>18</v>
      </c>
      <c r="F41" s="47">
        <v>0</v>
      </c>
      <c r="G41" s="47">
        <v>0.6</v>
      </c>
      <c r="I41" s="8">
        <f t="shared" si="0"/>
        <v>3.6468616645000402</v>
      </c>
      <c r="J41" s="5">
        <f t="shared" si="1"/>
        <v>1</v>
      </c>
      <c r="K41" s="5">
        <v>1</v>
      </c>
    </row>
    <row r="42" spans="1:11" s="5" customFormat="1" x14ac:dyDescent="0.2">
      <c r="A42" s="5">
        <v>27</v>
      </c>
      <c r="B42" s="12" t="s">
        <v>3</v>
      </c>
      <c r="C42" s="15" t="s">
        <v>31</v>
      </c>
      <c r="D42" s="18">
        <v>1</v>
      </c>
      <c r="E42" s="47">
        <v>19</v>
      </c>
      <c r="F42" s="47">
        <v>4.3</v>
      </c>
      <c r="G42" s="47">
        <v>2</v>
      </c>
      <c r="I42" s="8">
        <f t="shared" si="0"/>
        <v>1.5078461459976606</v>
      </c>
      <c r="J42" s="5">
        <f t="shared" si="1"/>
        <v>1</v>
      </c>
      <c r="K42" s="5">
        <v>1</v>
      </c>
    </row>
    <row r="43" spans="1:11" s="5" customFormat="1" x14ac:dyDescent="0.2">
      <c r="A43" s="5">
        <v>28</v>
      </c>
      <c r="B43" s="12" t="s">
        <v>25</v>
      </c>
      <c r="C43" s="15" t="s">
        <v>31</v>
      </c>
      <c r="D43" s="18">
        <v>1</v>
      </c>
      <c r="E43" s="47">
        <v>19.600000000000001</v>
      </c>
      <c r="F43" s="47">
        <v>2</v>
      </c>
      <c r="G43" s="47">
        <v>2.9</v>
      </c>
      <c r="I43" s="8">
        <f t="shared" si="0"/>
        <v>1.9466894975830131</v>
      </c>
      <c r="J43" s="5">
        <f t="shared" si="1"/>
        <v>1</v>
      </c>
      <c r="K43" s="5">
        <v>1</v>
      </c>
    </row>
    <row r="44" spans="1:11" s="5" customFormat="1" x14ac:dyDescent="0.2">
      <c r="A44" s="5">
        <v>29</v>
      </c>
      <c r="B44" s="12" t="s">
        <v>26</v>
      </c>
      <c r="C44" s="15" t="s">
        <v>31</v>
      </c>
      <c r="D44" s="18">
        <v>1</v>
      </c>
      <c r="E44" s="47">
        <v>19.7</v>
      </c>
      <c r="F44" s="47">
        <v>0.8</v>
      </c>
      <c r="G44" s="47">
        <v>4.7</v>
      </c>
      <c r="I44" s="8">
        <f t="shared" si="0"/>
        <v>3.7058872082134378</v>
      </c>
      <c r="J44" s="5">
        <f t="shared" si="1"/>
        <v>1</v>
      </c>
      <c r="K44" s="5">
        <v>1</v>
      </c>
    </row>
    <row r="45" spans="1:11" s="5" customFormat="1" x14ac:dyDescent="0.2">
      <c r="A45" s="5">
        <v>30</v>
      </c>
      <c r="B45" s="12" t="s">
        <v>27</v>
      </c>
      <c r="C45" s="15" t="s">
        <v>31</v>
      </c>
      <c r="D45" s="18">
        <v>1</v>
      </c>
      <c r="E45" s="47">
        <v>18.3</v>
      </c>
      <c r="F45" s="47">
        <v>5.7</v>
      </c>
      <c r="G45" s="47">
        <v>0</v>
      </c>
      <c r="I45" s="8">
        <f t="shared" si="0"/>
        <v>3.7290213193276331</v>
      </c>
      <c r="J45" s="5">
        <f t="shared" si="1"/>
        <v>1</v>
      </c>
      <c r="K45" s="5">
        <v>1</v>
      </c>
    </row>
    <row r="46" spans="1:11" s="5" customFormat="1" x14ac:dyDescent="0.2">
      <c r="A46" s="5">
        <v>31</v>
      </c>
      <c r="B46" s="12" t="s">
        <v>32</v>
      </c>
      <c r="C46" s="15" t="s">
        <v>31</v>
      </c>
      <c r="D46" s="18">
        <v>1</v>
      </c>
      <c r="E46" s="47">
        <v>17.8</v>
      </c>
      <c r="F46" s="47">
        <v>1</v>
      </c>
      <c r="G46" s="47">
        <v>3.1</v>
      </c>
      <c r="I46" s="8">
        <f t="shared" si="0"/>
        <v>2.8756912212544656</v>
      </c>
      <c r="J46" s="5">
        <f t="shared" si="1"/>
        <v>1</v>
      </c>
      <c r="K46" s="5">
        <v>1</v>
      </c>
    </row>
    <row r="47" spans="1:11" s="5" customFormat="1" x14ac:dyDescent="0.2">
      <c r="A47" s="5">
        <v>32</v>
      </c>
      <c r="B47" s="12" t="s">
        <v>33</v>
      </c>
      <c r="C47" s="15" t="s">
        <v>31</v>
      </c>
      <c r="D47" s="18">
        <v>1</v>
      </c>
      <c r="E47" s="47">
        <v>17.7</v>
      </c>
      <c r="F47" s="47">
        <v>0.1</v>
      </c>
      <c r="G47" s="47">
        <v>1</v>
      </c>
      <c r="I47" s="8">
        <f t="shared" si="0"/>
        <v>3.7279484974983239</v>
      </c>
      <c r="J47" s="5">
        <f t="shared" si="1"/>
        <v>1</v>
      </c>
      <c r="K47" s="5">
        <v>1</v>
      </c>
    </row>
    <row r="48" spans="1:11" x14ac:dyDescent="0.2">
      <c r="K48" s="5"/>
    </row>
  </sheetData>
  <phoneticPr fontId="3"/>
  <pageMargins left="0.75" right="0.75" top="1" bottom="1" header="0.4921259845" footer="0.4921259845"/>
  <pageSetup paperSize="9" orientation="portrait" horizontalDpi="4294967292" verticalDpi="4294967292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Jamart2011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b</dc:creator>
  <cp:lastModifiedBy>Victoria Bache</cp:lastModifiedBy>
  <dcterms:created xsi:type="dcterms:W3CDTF">2011-03-07T16:24:39Z</dcterms:created>
  <dcterms:modified xsi:type="dcterms:W3CDTF">2014-03-17T15:00:13Z</dcterms:modified>
</cp:coreProperties>
</file>